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120" yWindow="-120" windowWidth="29040" windowHeight="15990" tabRatio="749"/>
  </bookViews>
  <sheets>
    <sheet name="Figure 1" sheetId="1" r:id="rId1"/>
    <sheet name="Figure 2" sheetId="8" r:id="rId2"/>
    <sheet name="Figure 3 " sheetId="7" r:id="rId3"/>
    <sheet name="Figure 4" sheetId="28" r:id="rId4"/>
    <sheet name="Figure 5" sheetId="9" r:id="rId5"/>
    <sheet name="Figure 6" sheetId="4" r:id="rId6"/>
    <sheet name="Figure 7" sheetId="13" r:id="rId7"/>
    <sheet name="Figure 8" sheetId="15" r:id="rId8"/>
    <sheet name="Figure 9" sheetId="16" r:id="rId9"/>
    <sheet name="Figure 10" sheetId="17" r:id="rId10"/>
    <sheet name="Figure 11" sheetId="19" r:id="rId11"/>
    <sheet name="Figure 12" sheetId="21" r:id="rId12"/>
    <sheet name="Figure 13" sheetId="22" r:id="rId13"/>
    <sheet name="Map 1" sheetId="24" r:id="rId14"/>
    <sheet name="Figure 14" sheetId="25" r:id="rId15"/>
    <sheet name="Figure 15" sheetId="30" r:id="rId16"/>
  </sheets>
  <definedNames>
    <definedName name="_xlnm._FilterDatabase" localSheetId="13" hidden="1">'Map 1'!$A$1:$F$298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21" i="24" l="1"/>
  <c r="L20" i="24"/>
  <c r="L19" i="24"/>
  <c r="L18" i="24"/>
  <c r="I44" i="8" l="1"/>
  <c r="I45" i="8"/>
  <c r="I43" i="8"/>
  <c r="I46" i="8"/>
  <c r="I41" i="8"/>
  <c r="I38" i="8"/>
  <c r="I26" i="8"/>
  <c r="I22" i="8"/>
  <c r="I24" i="8"/>
  <c r="I21" i="8"/>
  <c r="I15" i="8"/>
  <c r="I18" i="8"/>
  <c r="I31" i="8"/>
  <c r="I34" i="8"/>
  <c r="I29" i="8"/>
  <c r="I28" i="8"/>
  <c r="I32" i="8"/>
  <c r="I14" i="8"/>
  <c r="I17" i="8"/>
  <c r="I39" i="8"/>
  <c r="I13" i="8"/>
  <c r="I23" i="8"/>
  <c r="I33" i="8"/>
  <c r="I20" i="8"/>
  <c r="I16" i="8"/>
  <c r="I37" i="8"/>
  <c r="I25" i="8"/>
  <c r="I30" i="8"/>
  <c r="I36" i="8"/>
  <c r="I27" i="8"/>
  <c r="I19" i="8"/>
  <c r="I35" i="8"/>
  <c r="I11" i="8"/>
  <c r="D41" i="25" l="1"/>
  <c r="E41" i="25"/>
  <c r="F41" i="25"/>
  <c r="D34" i="25"/>
  <c r="E34" i="25"/>
  <c r="F34" i="25"/>
  <c r="D35" i="25"/>
  <c r="E35" i="25"/>
  <c r="F35" i="25"/>
  <c r="E36" i="25"/>
  <c r="D37" i="25"/>
  <c r="E37" i="25"/>
  <c r="F37" i="25"/>
  <c r="E38" i="25"/>
  <c r="F16" i="25" l="1"/>
  <c r="E16" i="25"/>
  <c r="D15" i="25"/>
  <c r="AJ8" i="24" l="1"/>
  <c r="AJ10" i="24"/>
  <c r="AJ11" i="24"/>
  <c r="AJ12" i="24"/>
  <c r="AJ13" i="24"/>
  <c r="AJ14" i="24"/>
  <c r="AJ16" i="24"/>
  <c r="AJ17" i="24"/>
  <c r="AJ18" i="24"/>
  <c r="AJ19" i="24"/>
  <c r="AJ20" i="24"/>
  <c r="AJ23" i="24"/>
  <c r="AJ24" i="24"/>
  <c r="AJ25" i="24"/>
  <c r="AJ26" i="24"/>
  <c r="AJ28" i="24"/>
  <c r="AJ29" i="24"/>
  <c r="AJ32" i="24"/>
  <c r="AJ33" i="24"/>
  <c r="AJ34" i="24"/>
  <c r="AJ35" i="24"/>
  <c r="AJ36" i="24"/>
  <c r="AJ37" i="24"/>
  <c r="AJ38" i="24"/>
  <c r="AJ39" i="24"/>
  <c r="AJ42" i="24"/>
  <c r="AJ43" i="24"/>
  <c r="AJ44" i="24"/>
  <c r="AJ45" i="24"/>
  <c r="AJ46" i="24"/>
  <c r="AJ49" i="24"/>
  <c r="AJ50" i="24"/>
  <c r="AJ51" i="24"/>
  <c r="AJ52" i="24"/>
  <c r="AJ54" i="24"/>
  <c r="AJ55" i="24"/>
  <c r="AJ56" i="24"/>
  <c r="AJ57" i="24"/>
  <c r="AJ58" i="24"/>
  <c r="AJ59" i="24"/>
  <c r="AJ60" i="24"/>
  <c r="AJ62" i="24"/>
  <c r="AJ64" i="24"/>
  <c r="AJ66" i="24"/>
  <c r="AJ68" i="24"/>
  <c r="AJ70" i="24"/>
  <c r="AJ71" i="24"/>
  <c r="AJ72" i="24"/>
  <c r="AJ74" i="24"/>
  <c r="AJ76" i="24"/>
  <c r="AJ77" i="24"/>
  <c r="AJ78" i="24"/>
  <c r="AJ79" i="24"/>
  <c r="AJ81" i="24"/>
  <c r="AJ82" i="24"/>
  <c r="AJ83" i="24"/>
  <c r="AJ84" i="24"/>
  <c r="AJ85" i="24"/>
  <c r="AJ87" i="24"/>
  <c r="AJ88" i="24"/>
  <c r="AJ89" i="24"/>
  <c r="AJ91" i="24"/>
  <c r="AJ93" i="24"/>
  <c r="AJ94" i="24"/>
  <c r="AJ95" i="24"/>
  <c r="AJ97" i="24"/>
  <c r="AJ99" i="24"/>
  <c r="AJ101" i="24"/>
  <c r="AJ104" i="24"/>
  <c r="AJ107" i="24"/>
  <c r="AJ108" i="24"/>
  <c r="AJ109" i="24"/>
  <c r="AJ125" i="24"/>
  <c r="AJ127" i="24"/>
  <c r="AJ128" i="24"/>
  <c r="AJ129" i="24"/>
  <c r="AJ114" i="24"/>
  <c r="AJ115" i="24"/>
  <c r="AJ116" i="24"/>
  <c r="AJ117" i="24"/>
  <c r="AJ119" i="24"/>
  <c r="AJ120" i="24"/>
  <c r="AJ121" i="24"/>
  <c r="AJ122" i="24"/>
  <c r="AJ123" i="24"/>
  <c r="AJ132" i="24"/>
  <c r="AJ133" i="24"/>
  <c r="AJ134" i="24"/>
  <c r="AJ136" i="24"/>
  <c r="AJ137" i="24"/>
  <c r="AJ138" i="24"/>
  <c r="AJ139" i="24"/>
  <c r="AJ141" i="24"/>
  <c r="AJ143" i="24"/>
  <c r="AJ144" i="24"/>
  <c r="AJ145" i="24"/>
  <c r="AJ147" i="24"/>
  <c r="AJ148" i="24"/>
  <c r="AJ149" i="24"/>
  <c r="AJ151" i="24"/>
  <c r="AJ152" i="24"/>
  <c r="AJ153" i="24"/>
  <c r="AJ154" i="24"/>
  <c r="AJ156" i="24"/>
  <c r="AJ159" i="24"/>
  <c r="AJ161" i="24"/>
  <c r="AJ163" i="24"/>
  <c r="AJ164" i="24"/>
  <c r="AJ166" i="24"/>
  <c r="AJ167" i="24"/>
  <c r="AJ169" i="24"/>
  <c r="AJ170" i="24"/>
  <c r="AJ172" i="24"/>
  <c r="AJ173" i="24"/>
  <c r="AJ174" i="24"/>
  <c r="AJ176" i="24"/>
  <c r="AJ178" i="24"/>
  <c r="AJ180" i="24"/>
  <c r="AJ181" i="24"/>
  <c r="AJ182" i="24"/>
  <c r="AJ184" i="24"/>
  <c r="AJ185" i="24"/>
  <c r="AJ187" i="24"/>
  <c r="AJ188" i="24"/>
  <c r="AJ190" i="24"/>
  <c r="AJ192" i="24"/>
  <c r="AJ194" i="24"/>
  <c r="AJ195" i="24"/>
  <c r="AJ196" i="24"/>
  <c r="AJ197" i="24"/>
  <c r="AJ198" i="24"/>
  <c r="AJ237" i="24"/>
  <c r="AJ238" i="24"/>
  <c r="AJ241" i="24"/>
  <c r="AJ242" i="24"/>
  <c r="AJ243" i="24"/>
  <c r="AJ244" i="24"/>
  <c r="AJ257" i="24"/>
  <c r="AJ258" i="24"/>
  <c r="AJ259" i="24"/>
  <c r="AJ260" i="24"/>
  <c r="AJ261" i="24"/>
  <c r="AJ262" i="24"/>
  <c r="AJ264" i="24"/>
  <c r="AJ265" i="24"/>
  <c r="AJ246" i="24"/>
  <c r="AJ247" i="24"/>
  <c r="AJ248" i="24"/>
  <c r="AJ249" i="24"/>
  <c r="AJ250" i="24"/>
  <c r="AJ252" i="24"/>
  <c r="AJ253" i="24"/>
  <c r="AJ254" i="24"/>
  <c r="AJ255" i="24"/>
  <c r="AJ268" i="24"/>
  <c r="AJ271" i="24"/>
  <c r="AJ274" i="24"/>
  <c r="AJ275" i="24"/>
  <c r="AJ279" i="24"/>
  <c r="AJ282" i="24"/>
  <c r="AJ283" i="24"/>
  <c r="AJ286" i="24"/>
  <c r="AJ287" i="24"/>
  <c r="AJ288" i="24"/>
  <c r="AJ290" i="24"/>
  <c r="AJ291" i="24"/>
  <c r="AJ292" i="24"/>
  <c r="AJ297" i="24"/>
  <c r="AJ300" i="24"/>
  <c r="AJ301" i="24"/>
  <c r="AJ302" i="24"/>
  <c r="AJ304" i="24"/>
  <c r="AJ305" i="24"/>
  <c r="AJ306" i="24"/>
  <c r="AJ308" i="24"/>
  <c r="AJ309" i="24"/>
  <c r="AJ310" i="24"/>
  <c r="AJ311" i="24"/>
  <c r="AJ313" i="24"/>
  <c r="AJ314" i="24"/>
  <c r="AJ317" i="24"/>
  <c r="AJ318" i="24"/>
  <c r="AJ319" i="24"/>
  <c r="AJ321" i="24"/>
  <c r="AJ322" i="24"/>
  <c r="AJ324" i="24"/>
  <c r="AJ325" i="24"/>
  <c r="AJ326" i="24"/>
  <c r="AJ327" i="24"/>
  <c r="AJ333" i="24"/>
  <c r="AJ334" i="24"/>
  <c r="AJ341" i="24"/>
  <c r="AJ342" i="24"/>
  <c r="AJ343" i="24"/>
  <c r="AJ345" i="24"/>
  <c r="AJ346" i="24"/>
  <c r="AJ348" i="24"/>
  <c r="AJ349" i="24"/>
  <c r="AJ350" i="24"/>
  <c r="AJ352" i="24"/>
  <c r="AJ353" i="24"/>
  <c r="AJ355" i="24"/>
  <c r="AJ356" i="24"/>
  <c r="AJ357" i="24"/>
  <c r="AJ359" i="24"/>
  <c r="AJ360" i="24"/>
  <c r="AJ363" i="24"/>
  <c r="AJ364" i="24"/>
  <c r="AJ365" i="24"/>
  <c r="AJ366" i="24"/>
  <c r="AJ367" i="24"/>
  <c r="AJ369" i="24"/>
  <c r="AJ371" i="24"/>
  <c r="AJ374" i="24"/>
  <c r="AJ375" i="24"/>
  <c r="AJ377" i="24"/>
  <c r="AJ378" i="24"/>
  <c r="AJ380" i="24"/>
  <c r="AJ381" i="24"/>
  <c r="AJ383" i="24"/>
  <c r="AJ384" i="24"/>
  <c r="AJ387" i="24"/>
  <c r="AJ388" i="24"/>
  <c r="AJ391" i="24"/>
  <c r="AJ392" i="24"/>
  <c r="AJ393" i="24"/>
  <c r="AJ394" i="24"/>
  <c r="AJ397" i="24"/>
  <c r="AJ398" i="24"/>
  <c r="AJ399" i="24"/>
  <c r="AJ400" i="24"/>
  <c r="AJ402" i="24"/>
  <c r="AJ405" i="24"/>
  <c r="AJ406" i="24"/>
  <c r="AJ408" i="24"/>
  <c r="AJ409" i="24"/>
  <c r="AJ410" i="24"/>
  <c r="AJ412" i="24"/>
  <c r="AJ413" i="24"/>
  <c r="AJ414" i="24"/>
  <c r="AJ417" i="24"/>
  <c r="AJ418" i="24"/>
  <c r="AJ420" i="24"/>
  <c r="AJ421" i="24"/>
  <c r="AJ422" i="24"/>
  <c r="AJ423" i="24"/>
  <c r="AJ424" i="24"/>
  <c r="AJ426" i="24"/>
  <c r="AJ427" i="24"/>
  <c r="AJ428" i="24"/>
  <c r="AJ429" i="24"/>
  <c r="AJ431" i="24"/>
  <c r="AJ432" i="24"/>
  <c r="AJ433" i="24"/>
  <c r="AJ435" i="24"/>
  <c r="AJ436" i="24"/>
  <c r="AJ437" i="24"/>
  <c r="AJ439" i="24"/>
  <c r="AJ440" i="24"/>
  <c r="AJ441" i="24"/>
  <c r="AJ443" i="24"/>
  <c r="AJ444" i="24"/>
  <c r="AJ445" i="24"/>
  <c r="AJ446" i="24"/>
  <c r="AJ447" i="24"/>
  <c r="AJ449" i="24"/>
  <c r="AJ450" i="24"/>
  <c r="AJ451" i="24"/>
  <c r="AJ452" i="24"/>
  <c r="AJ454" i="24"/>
  <c r="AJ455" i="24"/>
  <c r="AJ456" i="24"/>
  <c r="AJ457" i="24"/>
  <c r="AJ459" i="24"/>
  <c r="AJ460" i="24"/>
  <c r="AJ464" i="24"/>
  <c r="AJ465" i="24"/>
  <c r="AJ466" i="24"/>
  <c r="AJ467" i="24"/>
  <c r="AJ468" i="24"/>
  <c r="AJ470" i="24"/>
  <c r="AJ473" i="24"/>
  <c r="AJ476" i="24"/>
  <c r="AJ479" i="24"/>
  <c r="AJ480" i="24"/>
  <c r="AJ481" i="24"/>
  <c r="AJ482" i="24"/>
  <c r="AJ483" i="24"/>
  <c r="AJ484" i="24"/>
  <c r="AJ485" i="24"/>
  <c r="AJ488" i="24"/>
  <c r="AJ489" i="24"/>
  <c r="AJ490" i="24"/>
  <c r="AJ491" i="24"/>
  <c r="AJ492" i="24"/>
  <c r="AJ493" i="24"/>
  <c r="AJ494" i="24"/>
  <c r="F46" i="25"/>
  <c r="E46" i="25"/>
  <c r="D46" i="25"/>
  <c r="F45" i="25"/>
  <c r="E45" i="25"/>
  <c r="D45" i="25"/>
  <c r="F43" i="25"/>
  <c r="E43" i="25"/>
  <c r="D43" i="25"/>
  <c r="F39" i="25"/>
  <c r="E39" i="25"/>
  <c r="D39" i="25"/>
  <c r="F33" i="25"/>
  <c r="E33" i="25"/>
  <c r="D33" i="25"/>
  <c r="F32" i="25"/>
  <c r="E32" i="25"/>
  <c r="D32" i="25"/>
  <c r="F31" i="25"/>
  <c r="E31" i="25"/>
  <c r="D31" i="25"/>
  <c r="F30" i="25"/>
  <c r="E30" i="25"/>
  <c r="D30" i="25"/>
  <c r="F29" i="25"/>
  <c r="E29" i="25"/>
  <c r="D29" i="25"/>
  <c r="F28" i="25"/>
  <c r="E28" i="25"/>
  <c r="D28" i="25"/>
  <c r="F27" i="25"/>
  <c r="E27" i="25"/>
  <c r="D27" i="25"/>
  <c r="F26" i="25"/>
  <c r="E26" i="25"/>
  <c r="D26" i="25"/>
  <c r="F25" i="25"/>
  <c r="E25" i="25"/>
  <c r="D25" i="25"/>
  <c r="F24" i="25"/>
  <c r="E24" i="25"/>
  <c r="D24" i="25"/>
  <c r="F23" i="25"/>
  <c r="E23" i="25"/>
  <c r="D23" i="25"/>
  <c r="F22" i="25"/>
  <c r="E22" i="25"/>
  <c r="D22" i="25"/>
  <c r="F21" i="25"/>
  <c r="E21" i="25"/>
  <c r="D21" i="25"/>
  <c r="F20" i="25"/>
  <c r="E20" i="25"/>
  <c r="D20" i="25"/>
  <c r="F19" i="25"/>
  <c r="E19" i="25"/>
  <c r="D19" i="25"/>
  <c r="F18" i="25"/>
  <c r="E18" i="25"/>
  <c r="D18" i="25"/>
  <c r="F17" i="25"/>
  <c r="E17" i="25"/>
  <c r="D17" i="25"/>
  <c r="D16" i="25"/>
  <c r="F15" i="25"/>
  <c r="E15" i="25"/>
  <c r="F14" i="25"/>
  <c r="E14" i="25"/>
  <c r="D14" i="25"/>
  <c r="F13" i="25"/>
  <c r="E13" i="25"/>
  <c r="D13" i="25"/>
  <c r="F11" i="25"/>
  <c r="E44" i="25"/>
  <c r="E11" i="25"/>
  <c r="D11" i="25"/>
  <c r="AK44" i="25"/>
  <c r="AL44" i="25"/>
  <c r="AL43" i="25"/>
  <c r="AK43" i="25"/>
  <c r="AL39" i="25"/>
  <c r="AK39" i="25"/>
  <c r="AL38" i="25"/>
  <c r="AK38" i="25"/>
  <c r="AL37" i="25"/>
  <c r="AK37" i="25"/>
  <c r="AL36" i="25"/>
  <c r="AK36" i="25"/>
  <c r="AL35" i="25"/>
  <c r="AK35" i="25"/>
  <c r="AL34" i="25"/>
  <c r="AK34" i="25"/>
  <c r="AL41" i="25"/>
  <c r="AK41" i="25"/>
  <c r="AL33" i="25"/>
  <c r="AK33" i="25"/>
  <c r="AL32" i="25"/>
  <c r="AK32" i="25"/>
  <c r="AL31" i="25"/>
  <c r="AK31" i="25"/>
  <c r="AL30" i="25"/>
  <c r="AK30" i="25"/>
  <c r="AL29" i="25"/>
  <c r="AK29" i="25"/>
  <c r="AK28" i="25"/>
  <c r="AL28" i="25"/>
  <c r="AK26" i="25"/>
  <c r="AL26" i="25"/>
  <c r="AL25" i="25"/>
  <c r="AK25" i="25"/>
  <c r="AL23" i="25"/>
  <c r="AK23" i="25"/>
  <c r="AL22" i="25"/>
  <c r="AK22" i="25"/>
  <c r="AL21" i="25"/>
  <c r="AK21" i="25"/>
  <c r="AL20" i="25"/>
  <c r="AK20" i="25"/>
  <c r="AL19" i="25"/>
  <c r="AK19" i="25"/>
  <c r="AL18" i="25"/>
  <c r="AK18" i="25"/>
  <c r="AL17" i="25"/>
  <c r="AK17" i="25"/>
  <c r="AL16" i="25"/>
  <c r="AK16" i="25"/>
  <c r="AL15" i="25"/>
  <c r="AK15" i="25"/>
  <c r="AL14" i="25"/>
  <c r="AK14" i="25"/>
  <c r="AL13" i="25"/>
  <c r="AK13" i="25"/>
  <c r="AL12" i="25"/>
  <c r="AK12" i="25"/>
  <c r="AH44" i="25"/>
  <c r="AJ44" i="25"/>
  <c r="AI44" i="25"/>
  <c r="AH43" i="25"/>
  <c r="AJ43" i="25"/>
  <c r="AI43" i="25"/>
  <c r="AI40" i="25"/>
  <c r="AH39" i="25"/>
  <c r="AJ39" i="25"/>
  <c r="AI39" i="25"/>
  <c r="AH38" i="25"/>
  <c r="AJ38" i="25"/>
  <c r="AI38" i="25"/>
  <c r="AH37" i="25"/>
  <c r="AJ37" i="25"/>
  <c r="AI37" i="25"/>
  <c r="AH36" i="25"/>
  <c r="AJ36" i="25"/>
  <c r="AI36" i="25"/>
  <c r="AJ35" i="25"/>
  <c r="AH35" i="25"/>
  <c r="AI35" i="25"/>
  <c r="AH34" i="25"/>
  <c r="AJ34" i="25"/>
  <c r="AI34" i="25"/>
  <c r="AJ41" i="25"/>
  <c r="AH41" i="25"/>
  <c r="AI41" i="25"/>
  <c r="AJ33" i="25"/>
  <c r="AH33" i="25"/>
  <c r="AI33" i="25"/>
  <c r="AH32" i="25"/>
  <c r="AJ32" i="25"/>
  <c r="AI32" i="25"/>
  <c r="AJ31" i="25"/>
  <c r="AH31" i="25"/>
  <c r="AI31" i="25"/>
  <c r="AH30" i="25"/>
  <c r="AJ30" i="25"/>
  <c r="AI30" i="25"/>
  <c r="AH29" i="25"/>
  <c r="AJ29" i="25"/>
  <c r="AI29" i="25"/>
  <c r="AH28" i="25"/>
  <c r="AJ28" i="25"/>
  <c r="AI28" i="25"/>
  <c r="AI27" i="25"/>
  <c r="AH26" i="25"/>
  <c r="AJ26" i="25"/>
  <c r="AI26" i="25"/>
  <c r="AJ25" i="25"/>
  <c r="AH25" i="25"/>
  <c r="AI25" i="25"/>
  <c r="AI24" i="25"/>
  <c r="AJ23" i="25"/>
  <c r="AH23" i="25"/>
  <c r="AI23" i="25"/>
  <c r="AJ22" i="25"/>
  <c r="AH22" i="25"/>
  <c r="AI22" i="25"/>
  <c r="AJ21" i="25"/>
  <c r="AH21" i="25"/>
  <c r="AI21" i="25"/>
  <c r="AJ20" i="25"/>
  <c r="AH20" i="25"/>
  <c r="AI20" i="25"/>
  <c r="AJ19" i="25"/>
  <c r="AH19" i="25"/>
  <c r="AI19" i="25"/>
  <c r="AJ18" i="25"/>
  <c r="AH18" i="25"/>
  <c r="AI18" i="25"/>
  <c r="AH17" i="25"/>
  <c r="AJ17" i="25"/>
  <c r="AI17" i="25"/>
  <c r="AH16" i="25"/>
  <c r="AJ16" i="25"/>
  <c r="AI16" i="25"/>
  <c r="AH15" i="25"/>
  <c r="AJ15" i="25"/>
  <c r="AI15" i="25"/>
  <c r="AH14" i="25"/>
  <c r="AJ14" i="25"/>
  <c r="AI14" i="25"/>
  <c r="AJ13" i="25"/>
  <c r="AH13" i="25"/>
  <c r="AI13" i="25"/>
  <c r="AH12" i="25"/>
  <c r="AJ12" i="25"/>
  <c r="AI12" i="25"/>
  <c r="AJ5" i="24"/>
  <c r="AJ555" i="24"/>
  <c r="AJ554" i="24"/>
  <c r="AJ553" i="24"/>
  <c r="AJ552" i="24"/>
  <c r="AJ551" i="24"/>
  <c r="AJ550" i="24"/>
  <c r="AJ549" i="24"/>
  <c r="AJ548" i="24"/>
  <c r="AJ547" i="24"/>
  <c r="AJ546" i="24"/>
  <c r="AJ545" i="24"/>
  <c r="AJ544" i="24"/>
  <c r="AJ543" i="24"/>
  <c r="AJ542" i="24"/>
  <c r="AJ541" i="24"/>
  <c r="AJ540" i="24"/>
  <c r="AJ539" i="24"/>
  <c r="AJ538" i="24"/>
  <c r="AJ537" i="24"/>
  <c r="AJ536" i="24"/>
  <c r="AJ535" i="24"/>
  <c r="AJ534" i="24"/>
  <c r="AJ533" i="24"/>
  <c r="AJ532" i="24"/>
  <c r="AJ531" i="24"/>
  <c r="AJ530" i="24"/>
  <c r="AJ529" i="24"/>
  <c r="AJ528" i="24"/>
  <c r="AJ527" i="24"/>
  <c r="AJ526" i="24"/>
  <c r="AJ525" i="24"/>
  <c r="AJ524" i="24"/>
  <c r="AJ523" i="24"/>
  <c r="AJ522" i="24"/>
  <c r="AJ521" i="24"/>
  <c r="AJ520" i="24"/>
  <c r="AJ519" i="24"/>
  <c r="AJ518" i="24"/>
  <c r="AJ517" i="24"/>
  <c r="AJ516" i="24"/>
  <c r="AJ515" i="24"/>
  <c r="AJ514" i="24"/>
  <c r="AJ513" i="24"/>
  <c r="AJ512" i="24"/>
  <c r="AJ511" i="24"/>
  <c r="AJ510" i="24"/>
  <c r="AJ509" i="24"/>
  <c r="AJ508" i="24"/>
  <c r="AJ507" i="24"/>
  <c r="AJ506" i="24"/>
  <c r="AJ505" i="24"/>
  <c r="AJ504" i="24"/>
  <c r="AJ503" i="24"/>
  <c r="AJ502" i="24"/>
  <c r="AJ501" i="24"/>
  <c r="AJ500" i="24"/>
  <c r="AJ499" i="24"/>
  <c r="AJ498" i="24"/>
  <c r="AJ497" i="24"/>
  <c r="AJ496" i="24"/>
  <c r="AJ495" i="24"/>
  <c r="AJ487" i="24"/>
  <c r="AJ486" i="24"/>
  <c r="AJ478" i="24"/>
  <c r="AJ477" i="24"/>
  <c r="AJ475" i="24"/>
  <c r="AJ474" i="24"/>
  <c r="AJ472" i="24"/>
  <c r="AJ471" i="24"/>
  <c r="AJ469" i="24"/>
  <c r="AJ463" i="24"/>
  <c r="AJ462" i="24"/>
  <c r="AJ461" i="24"/>
  <c r="AJ458" i="24"/>
  <c r="AJ453" i="24"/>
  <c r="AJ448" i="24"/>
  <c r="AJ442" i="24"/>
  <c r="AJ438" i="24"/>
  <c r="AJ434" i="24"/>
  <c r="AJ430" i="24"/>
  <c r="AJ425" i="24"/>
  <c r="AJ419" i="24"/>
  <c r="AJ416" i="24"/>
  <c r="AJ415" i="24"/>
  <c r="AJ411" i="24"/>
  <c r="AJ407" i="24"/>
  <c r="AJ404" i="24"/>
  <c r="AJ403" i="24"/>
  <c r="AJ401" i="24"/>
  <c r="AJ396" i="24"/>
  <c r="AJ395" i="24"/>
  <c r="AJ390" i="24"/>
  <c r="AJ389" i="24"/>
  <c r="AJ386" i="24"/>
  <c r="AJ385" i="24"/>
  <c r="AJ382" i="24"/>
  <c r="AJ379" i="24"/>
  <c r="AJ376" i="24"/>
  <c r="AJ373" i="24"/>
  <c r="AJ372" i="24"/>
  <c r="AJ370" i="24"/>
  <c r="AJ368" i="24"/>
  <c r="AJ362" i="24"/>
  <c r="AJ361" i="24"/>
  <c r="AJ358" i="24"/>
  <c r="AJ354" i="24"/>
  <c r="AJ351" i="24"/>
  <c r="AJ347" i="24"/>
  <c r="AJ344" i="24"/>
  <c r="AJ340" i="24"/>
  <c r="AJ339" i="24"/>
  <c r="AJ338" i="24"/>
  <c r="AJ337" i="24"/>
  <c r="AJ336" i="24"/>
  <c r="AJ335" i="24"/>
  <c r="AJ332" i="24"/>
  <c r="AJ331" i="24"/>
  <c r="AJ330" i="24"/>
  <c r="AJ329" i="24"/>
  <c r="AJ328" i="24"/>
  <c r="AJ323" i="24"/>
  <c r="AJ320" i="24"/>
  <c r="AJ316" i="24"/>
  <c r="AJ315" i="24"/>
  <c r="AJ312" i="24"/>
  <c r="AJ307" i="24"/>
  <c r="AJ303" i="24"/>
  <c r="AJ299" i="24"/>
  <c r="AJ298" i="24"/>
  <c r="AJ296" i="24"/>
  <c r="AJ295" i="24"/>
  <c r="AJ294" i="24"/>
  <c r="AJ293" i="24"/>
  <c r="AJ289" i="24"/>
  <c r="AJ285" i="24"/>
  <c r="AJ284" i="24"/>
  <c r="AJ281" i="24"/>
  <c r="AJ280" i="24"/>
  <c r="AJ278" i="24"/>
  <c r="AJ277" i="24"/>
  <c r="AJ276" i="24"/>
  <c r="AJ273" i="24"/>
  <c r="AJ272" i="24"/>
  <c r="AJ270" i="24"/>
  <c r="AJ269" i="24"/>
  <c r="AJ267" i="24"/>
  <c r="AJ266" i="24"/>
  <c r="AJ263" i="24"/>
  <c r="AJ256" i="24"/>
  <c r="AJ251" i="24"/>
  <c r="AJ245" i="24"/>
  <c r="AJ240" i="24"/>
  <c r="AJ239" i="24"/>
  <c r="AJ236" i="24"/>
  <c r="AJ235" i="24"/>
  <c r="AJ234" i="24"/>
  <c r="AJ233" i="24"/>
  <c r="AJ232" i="24"/>
  <c r="AJ231" i="24"/>
  <c r="AJ230" i="24"/>
  <c r="AJ229" i="24"/>
  <c r="AJ228" i="24"/>
  <c r="AJ227" i="24"/>
  <c r="AJ226" i="24"/>
  <c r="AJ225" i="24"/>
  <c r="AJ224" i="24"/>
  <c r="AJ223" i="24"/>
  <c r="AJ222" i="24"/>
  <c r="AJ221" i="24"/>
  <c r="AJ220" i="24"/>
  <c r="AJ219" i="24"/>
  <c r="AJ218" i="24"/>
  <c r="AJ217" i="24"/>
  <c r="AJ216" i="24"/>
  <c r="AJ215" i="24"/>
  <c r="AJ214" i="24"/>
  <c r="AJ213" i="24"/>
  <c r="AJ212" i="24"/>
  <c r="AJ211" i="24"/>
  <c r="AJ210" i="24"/>
  <c r="AJ209" i="24"/>
  <c r="AJ208" i="24"/>
  <c r="AJ207" i="24"/>
  <c r="AJ206" i="24"/>
  <c r="AJ205" i="24"/>
  <c r="AJ204" i="24"/>
  <c r="AJ203" i="24"/>
  <c r="AJ202" i="24"/>
  <c r="AJ201" i="24"/>
  <c r="AJ200" i="24"/>
  <c r="AJ199" i="24"/>
  <c r="AJ193" i="24"/>
  <c r="AJ191" i="24"/>
  <c r="AJ189" i="24"/>
  <c r="AJ186" i="24"/>
  <c r="AJ183" i="24"/>
  <c r="AJ179" i="24"/>
  <c r="AJ177" i="24"/>
  <c r="AJ175" i="24"/>
  <c r="AJ171" i="24"/>
  <c r="AJ168" i="24"/>
  <c r="AJ165" i="24"/>
  <c r="AJ162" i="24"/>
  <c r="AJ160" i="24"/>
  <c r="AJ158" i="24"/>
  <c r="AJ157" i="24"/>
  <c r="AJ155" i="24"/>
  <c r="AJ150" i="24"/>
  <c r="AJ146" i="24"/>
  <c r="AJ142" i="24"/>
  <c r="AJ140" i="24"/>
  <c r="AJ135" i="24"/>
  <c r="AJ131" i="24"/>
  <c r="AJ130" i="24"/>
  <c r="AJ126" i="24"/>
  <c r="AJ124" i="24"/>
  <c r="AJ118" i="24"/>
  <c r="AJ113" i="24"/>
  <c r="AJ112" i="24"/>
  <c r="AJ111" i="24"/>
  <c r="AJ110" i="24"/>
  <c r="AJ106" i="24"/>
  <c r="AJ105" i="24"/>
  <c r="AJ103" i="24"/>
  <c r="AJ102" i="24"/>
  <c r="AJ100" i="24"/>
  <c r="AJ98" i="24"/>
  <c r="AJ96" i="24"/>
  <c r="AJ92" i="24"/>
  <c r="AJ90" i="24"/>
  <c r="AJ86" i="24"/>
  <c r="AJ80" i="24"/>
  <c r="AJ75" i="24"/>
  <c r="AJ73" i="24"/>
  <c r="AJ69" i="24"/>
  <c r="AJ67" i="24"/>
  <c r="AJ65" i="24"/>
  <c r="AJ63" i="24"/>
  <c r="AJ61" i="24"/>
  <c r="AJ53" i="24"/>
  <c r="AJ48" i="24"/>
  <c r="AJ47" i="24"/>
  <c r="AJ41" i="24"/>
  <c r="AJ40" i="24"/>
  <c r="AJ31" i="24"/>
  <c r="AJ30" i="24"/>
  <c r="AJ27" i="24"/>
  <c r="AJ22" i="24"/>
  <c r="AJ21" i="24"/>
  <c r="AJ15" i="24"/>
  <c r="AJ9" i="24"/>
  <c r="AJ7" i="24"/>
  <c r="AJ6" i="24"/>
  <c r="L22" i="24" l="1"/>
</calcChain>
</file>

<file path=xl/sharedStrings.xml><?xml version="1.0" encoding="utf-8"?>
<sst xmlns="http://schemas.openxmlformats.org/spreadsheetml/2006/main" count="2975" uniqueCount="1393">
  <si>
    <t>2001</t>
  </si>
  <si>
    <t>2005</t>
  </si>
  <si>
    <t>2010</t>
  </si>
  <si>
    <t>2015</t>
  </si>
  <si>
    <t>Total</t>
  </si>
  <si>
    <t>From 65 to 69 years</t>
  </si>
  <si>
    <t>From 70 to 74 years</t>
  </si>
  <si>
    <t>From 75 to 79 years</t>
  </si>
  <si>
    <t>From 80 to 84 years</t>
  </si>
  <si>
    <t>55-64 years</t>
  </si>
  <si>
    <t>&lt;55 years</t>
  </si>
  <si>
    <t>≥85 years</t>
  </si>
  <si>
    <t>Ageing Europe</t>
  </si>
  <si>
    <t>Population developments</t>
  </si>
  <si>
    <t>Bookmarks:</t>
  </si>
  <si>
    <t>2020</t>
  </si>
  <si>
    <t>2025</t>
  </si>
  <si>
    <t>2030</t>
  </si>
  <si>
    <t>2035</t>
  </si>
  <si>
    <t>2040</t>
  </si>
  <si>
    <t>2045</t>
  </si>
  <si>
    <t>2050</t>
  </si>
  <si>
    <t>Bookmark:</t>
  </si>
  <si>
    <t>&lt; 5</t>
  </si>
  <si>
    <t>Women</t>
  </si>
  <si>
    <t>Men</t>
  </si>
  <si>
    <t>5-9</t>
  </si>
  <si>
    <t>10-14</t>
  </si>
  <si>
    <t>15-19</t>
  </si>
  <si>
    <t>20-24</t>
  </si>
  <si>
    <t>25-29</t>
  </si>
  <si>
    <t>30-34</t>
  </si>
  <si>
    <t>35-39</t>
  </si>
  <si>
    <t>40-44</t>
  </si>
  <si>
    <t>45-49</t>
  </si>
  <si>
    <t>50-54</t>
  </si>
  <si>
    <t>55-59</t>
  </si>
  <si>
    <t>60-64</t>
  </si>
  <si>
    <t>65-69</t>
  </si>
  <si>
    <t>70-74</t>
  </si>
  <si>
    <t>75-79</t>
  </si>
  <si>
    <t>80-84</t>
  </si>
  <si>
    <t>SEX</t>
  </si>
  <si>
    <t>Belgium</t>
  </si>
  <si>
    <t>Bulgaria</t>
  </si>
  <si>
    <t>Czechia</t>
  </si>
  <si>
    <t>Denmark</t>
  </si>
  <si>
    <t>Germany (until 1990 former territory of the FRG)</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</si>
  <si>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</si>
  <si>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</si>
  <si>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</si>
  <si>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</si>
  <si>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</si>
  <si>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</si>
  <si>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</si>
  <si>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</si>
  <si>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</si>
  <si>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</si>
  <si>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</si>
  <si>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</si>
  <si>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</si>
  <si>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</si>
  <si>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</si>
  <si>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</si>
  <si>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</si>
  <si>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</si>
  <si>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</si>
  <si>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</si>
  <si>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</si>
  <si>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</si>
  <si>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</si>
  <si>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Iceland</t>
  </si>
  <si>
    <t>Liechtenstein</t>
  </si>
  <si>
    <t>Norway</t>
  </si>
  <si>
    <t>Switzerland</t>
  </si>
  <si>
    <t>Germany</t>
  </si>
  <si>
    <r>
      <t>Source:</t>
    </r>
    <r>
      <rPr>
        <sz val="9"/>
        <color theme="1"/>
        <rFont val="Arial"/>
        <family val="2"/>
      </rPr>
      <t xml:space="preserve"> Eurostat (online data code: demo_pjangroup</t>
    </r>
    <r>
      <rPr>
        <sz val="9"/>
        <color theme="1"/>
        <rFont val="Arial"/>
        <family val="2"/>
      </rPr>
      <t>)</t>
    </r>
  </si>
  <si>
    <t>AGE</t>
  </si>
  <si>
    <t>65-74 years</t>
  </si>
  <si>
    <t>75-84 years</t>
  </si>
  <si>
    <t>Liechtenstein (¹)</t>
  </si>
  <si>
    <t>(years)</t>
  </si>
  <si>
    <t>≥85</t>
  </si>
  <si>
    <t>(%)</t>
  </si>
  <si>
    <t>European Union - 28 countries</t>
  </si>
  <si>
    <t>Old-age dependency ratio</t>
  </si>
  <si>
    <t>Share of total population aged ≥65 years</t>
  </si>
  <si>
    <t>(% share of total population)</t>
  </si>
  <si>
    <t>Dummy</t>
  </si>
  <si>
    <r>
      <t>Source:</t>
    </r>
    <r>
      <rPr>
        <sz val="9"/>
        <color theme="1"/>
        <rFont val="Arial"/>
        <family val="2"/>
      </rPr>
      <t xml:space="preserve"> Eurostat (online data code: demo_pjangroup)</t>
    </r>
  </si>
  <si>
    <t>Canada</t>
  </si>
  <si>
    <t>Japan</t>
  </si>
  <si>
    <t>Argentina</t>
  </si>
  <si>
    <t>Australia</t>
  </si>
  <si>
    <t>Brazil</t>
  </si>
  <si>
    <t>China</t>
  </si>
  <si>
    <t>India</t>
  </si>
  <si>
    <t>Indonesia</t>
  </si>
  <si>
    <t>Mexico</t>
  </si>
  <si>
    <t>Russia</t>
  </si>
  <si>
    <t>Saudi Arabia</t>
  </si>
  <si>
    <t>South Africa</t>
  </si>
  <si>
    <t>South Korea</t>
  </si>
  <si>
    <t>Turkey</t>
  </si>
  <si>
    <t>United States</t>
  </si>
  <si>
    <t>World</t>
  </si>
  <si>
    <t>:</t>
  </si>
  <si>
    <t>France (¹)</t>
  </si>
  <si>
    <t xml:space="preserve">World </t>
  </si>
  <si>
    <t>65+</t>
  </si>
  <si>
    <r>
      <t>Source:</t>
    </r>
    <r>
      <rPr>
        <sz val="9"/>
        <color theme="1"/>
        <rFont val="Arial"/>
        <family val="2"/>
      </rPr>
      <t xml:space="preserve"> Eurostat (online data code: urt_pjangrp3)</t>
    </r>
  </si>
  <si>
    <t>Luxembourg (¹)</t>
  </si>
  <si>
    <t>Cyprus (¹)</t>
  </si>
  <si>
    <t>Predominantly rural regions</t>
  </si>
  <si>
    <t>Intermediate regions</t>
  </si>
  <si>
    <t>Predominantly urban regions</t>
  </si>
  <si>
    <t>90 years or over</t>
  </si>
  <si>
    <t>From 85 to 89 years</t>
  </si>
  <si>
    <t>Ticino</t>
  </si>
  <si>
    <t>CH07</t>
  </si>
  <si>
    <t>Zentralschweiz</t>
  </si>
  <si>
    <t>CH06</t>
  </si>
  <si>
    <t>Ostschweiz</t>
  </si>
  <si>
    <t>CH05</t>
  </si>
  <si>
    <t>Zürich</t>
  </si>
  <si>
    <t>CH04</t>
  </si>
  <si>
    <t>Nordwestschweiz</t>
  </si>
  <si>
    <t>CH03</t>
  </si>
  <si>
    <t>Espace Mittelland</t>
  </si>
  <si>
    <t>CH02</t>
  </si>
  <si>
    <t>Région lémanique</t>
  </si>
  <si>
    <t>CH01</t>
  </si>
  <si>
    <t>Nord-Norge</t>
  </si>
  <si>
    <t>NO07</t>
  </si>
  <si>
    <t>Trøndelag</t>
  </si>
  <si>
    <t>NO06</t>
  </si>
  <si>
    <t>Vestlandet</t>
  </si>
  <si>
    <t>NO05</t>
  </si>
  <si>
    <t>Agder og Rogaland</t>
  </si>
  <si>
    <t>NO04</t>
  </si>
  <si>
    <t>Sør-Østlandet</t>
  </si>
  <si>
    <t>NO03</t>
  </si>
  <si>
    <t>Hedmark og Oppland</t>
  </si>
  <si>
    <t>NO02</t>
  </si>
  <si>
    <t>Oslo og Akershus</t>
  </si>
  <si>
    <t>NO01</t>
  </si>
  <si>
    <t>LI00</t>
  </si>
  <si>
    <t>IS00</t>
  </si>
  <si>
    <t>UKN0</t>
  </si>
  <si>
    <t>Southern Scotland</t>
  </si>
  <si>
    <t>UKM9</t>
  </si>
  <si>
    <t>West Central Scotland</t>
  </si>
  <si>
    <t>UKM8</t>
  </si>
  <si>
    <t>Eastern Scotland</t>
  </si>
  <si>
    <t>UKM7</t>
  </si>
  <si>
    <t>Highlands and Islands</t>
  </si>
  <si>
    <t>UKM6</t>
  </si>
  <si>
    <t>North Eastern Scotland</t>
  </si>
  <si>
    <t>UKM5</t>
  </si>
  <si>
    <t>East Wales</t>
  </si>
  <si>
    <t>UKL2</t>
  </si>
  <si>
    <t>West Wales and The Valleys</t>
  </si>
  <si>
    <t>UKL1</t>
  </si>
  <si>
    <t>Devon</t>
  </si>
  <si>
    <t>UKK4</t>
  </si>
  <si>
    <t>Cornwall and Isles of Scilly</t>
  </si>
  <si>
    <t>UKK3</t>
  </si>
  <si>
    <t>Dorset and Somerset</t>
  </si>
  <si>
    <t>UKK2</t>
  </si>
  <si>
    <t>Gloucestershire, Wiltshire and Bristol/Bath area</t>
  </si>
  <si>
    <t>UKK1</t>
  </si>
  <si>
    <t>Kent</t>
  </si>
  <si>
    <t>UKJ4</t>
  </si>
  <si>
    <t>Hampshire and Isle of Wight</t>
  </si>
  <si>
    <t>UKJ3</t>
  </si>
  <si>
    <t>Surrey, East and West Sussex</t>
  </si>
  <si>
    <t>UKJ2</t>
  </si>
  <si>
    <t>Berkshire, Buckinghamshire and Oxfordshire</t>
  </si>
  <si>
    <t>UKJ1</t>
  </si>
  <si>
    <t>UKI7</t>
  </si>
  <si>
    <t>UKI6</t>
  </si>
  <si>
    <t>UKI5</t>
  </si>
  <si>
    <t>UKI4</t>
  </si>
  <si>
    <t>UKI3</t>
  </si>
  <si>
    <t>Essex</t>
  </si>
  <si>
    <t>UKH3</t>
  </si>
  <si>
    <t>Bedfordshire and Hertfordshire</t>
  </si>
  <si>
    <t>UKH2</t>
  </si>
  <si>
    <t>East Anglia</t>
  </si>
  <si>
    <t>UKH1</t>
  </si>
  <si>
    <t>West Midlands</t>
  </si>
  <si>
    <t>UKG3</t>
  </si>
  <si>
    <t>Shropshire and Staffordshire</t>
  </si>
  <si>
    <t>UKG2</t>
  </si>
  <si>
    <t>Herefordshire, Worcestershire and Warwickshire</t>
  </si>
  <si>
    <t>UKG1</t>
  </si>
  <si>
    <t>Lincolnshire</t>
  </si>
  <si>
    <t>UKF3</t>
  </si>
  <si>
    <t>Leicestershire, Rutland and Northamptonshire</t>
  </si>
  <si>
    <t>UKF2</t>
  </si>
  <si>
    <t>Derbyshire and Nottinghamshire</t>
  </si>
  <si>
    <t>UKF1</t>
  </si>
  <si>
    <t>West Yorkshire</t>
  </si>
  <si>
    <t>UKE4</t>
  </si>
  <si>
    <t>South Yorkshire</t>
  </si>
  <si>
    <t>UKE3</t>
  </si>
  <si>
    <t>North Yorkshire</t>
  </si>
  <si>
    <t>UKE2</t>
  </si>
  <si>
    <t>East Yorkshire and Northern Lincolnshire</t>
  </si>
  <si>
    <t>UKE1</t>
  </si>
  <si>
    <t>Merseyside</t>
  </si>
  <si>
    <t>UKD7</t>
  </si>
  <si>
    <t>Cheshire</t>
  </si>
  <si>
    <t>UKD6</t>
  </si>
  <si>
    <t>Lancashire</t>
  </si>
  <si>
    <t>UKD4</t>
  </si>
  <si>
    <t>Greater Manchester</t>
  </si>
  <si>
    <t>UKD3</t>
  </si>
  <si>
    <t>Cumbria</t>
  </si>
  <si>
    <t>UKD1</t>
  </si>
  <si>
    <t>Northumberland and Tyne and Wear</t>
  </si>
  <si>
    <t>UKC2</t>
  </si>
  <si>
    <t>Tees Valley and Durham</t>
  </si>
  <si>
    <t>UKC1</t>
  </si>
  <si>
    <t>Övre Norrland</t>
  </si>
  <si>
    <t>SE33</t>
  </si>
  <si>
    <t>Mellersta Norrland</t>
  </si>
  <si>
    <t>SE32</t>
  </si>
  <si>
    <t>Norra Mellansverige</t>
  </si>
  <si>
    <t>SE31</t>
  </si>
  <si>
    <t>Västsverige</t>
  </si>
  <si>
    <t>SE23</t>
  </si>
  <si>
    <t>Sydsverige</t>
  </si>
  <si>
    <t>SE22</t>
  </si>
  <si>
    <t>Småland med öarna</t>
  </si>
  <si>
    <t>SE21</t>
  </si>
  <si>
    <t>Östra Mellansverige</t>
  </si>
  <si>
    <t>SE12</t>
  </si>
  <si>
    <t>Stockholm</t>
  </si>
  <si>
    <t>SE11</t>
  </si>
  <si>
    <t>Åland</t>
  </si>
  <si>
    <t>FI20</t>
  </si>
  <si>
    <t>Pohjois- ja Itä-Suomi</t>
  </si>
  <si>
    <t>FI1D</t>
  </si>
  <si>
    <t>Etelä-Suomi</t>
  </si>
  <si>
    <t>FI1C</t>
  </si>
  <si>
    <t>Helsinki-Uusimaa</t>
  </si>
  <si>
    <t>FI1B</t>
  </si>
  <si>
    <t>Länsi-Suomi</t>
  </si>
  <si>
    <t>FI19</t>
  </si>
  <si>
    <t>Východné Slovensko</t>
  </si>
  <si>
    <t>SK04</t>
  </si>
  <si>
    <t>Stredné Slovensko</t>
  </si>
  <si>
    <t>SK03</t>
  </si>
  <si>
    <t>Západné Slovensko</t>
  </si>
  <si>
    <t>SK02</t>
  </si>
  <si>
    <t>Bratislavský kraj</t>
  </si>
  <si>
    <t>SK01</t>
  </si>
  <si>
    <t>Zahodna Slovenija</t>
  </si>
  <si>
    <t>SI04</t>
  </si>
  <si>
    <t>Vzhodna Slovenija</t>
  </si>
  <si>
    <t>SI03</t>
  </si>
  <si>
    <t>Vest</t>
  </si>
  <si>
    <t>RO42</t>
  </si>
  <si>
    <t>Sud-Vest Oltenia</t>
  </si>
  <si>
    <t>RO41</t>
  </si>
  <si>
    <t>RO32</t>
  </si>
  <si>
    <t>RO31</t>
  </si>
  <si>
    <t>Sud-Est</t>
  </si>
  <si>
    <t>RO22</t>
  </si>
  <si>
    <t>Nord-Est</t>
  </si>
  <si>
    <t>RO21</t>
  </si>
  <si>
    <t>Centru</t>
  </si>
  <si>
    <t>RO12</t>
  </si>
  <si>
    <t>Nord-Vest</t>
  </si>
  <si>
    <t>RO11</t>
  </si>
  <si>
    <t>PT30</t>
  </si>
  <si>
    <t>PT20</t>
  </si>
  <si>
    <t>Alentejo</t>
  </si>
  <si>
    <t>PT18</t>
  </si>
  <si>
    <t>Área Metropolitana de Lisboa</t>
  </si>
  <si>
    <t>PT17</t>
  </si>
  <si>
    <t>Centro (PT)</t>
  </si>
  <si>
    <t>PT16</t>
  </si>
  <si>
    <t>Algarve</t>
  </si>
  <si>
    <t>PT15</t>
  </si>
  <si>
    <t>Norte</t>
  </si>
  <si>
    <t>PT11</t>
  </si>
  <si>
    <t>Mazowiecki regionalny</t>
  </si>
  <si>
    <t>PL92</t>
  </si>
  <si>
    <t>PL91</t>
  </si>
  <si>
    <t>Podlaskie</t>
  </si>
  <si>
    <t>PL84</t>
  </si>
  <si>
    <t>Podkarpackie</t>
  </si>
  <si>
    <t>PL82</t>
  </si>
  <si>
    <t>Lubelskie</t>
  </si>
  <si>
    <t>PL81</t>
  </si>
  <si>
    <t>PL72</t>
  </si>
  <si>
    <t>PL71</t>
  </si>
  <si>
    <t>Pomorskie</t>
  </si>
  <si>
    <t>PL63</t>
  </si>
  <si>
    <t>PL62</t>
  </si>
  <si>
    <t>PL61</t>
  </si>
  <si>
    <t>Opolskie</t>
  </si>
  <si>
    <t>PL52</t>
  </si>
  <si>
    <t>PL51</t>
  </si>
  <si>
    <t>Lubuskie</t>
  </si>
  <si>
    <t>PL43</t>
  </si>
  <si>
    <t>Zachodniopomorskie</t>
  </si>
  <si>
    <t>PL42</t>
  </si>
  <si>
    <t>Wielkopolskie</t>
  </si>
  <si>
    <t>PL41</t>
  </si>
  <si>
    <t>PL22</t>
  </si>
  <si>
    <t>PL21</t>
  </si>
  <si>
    <t>Vorarlberg</t>
  </si>
  <si>
    <t>AT34</t>
  </si>
  <si>
    <t>Tirol</t>
  </si>
  <si>
    <t>AT33</t>
  </si>
  <si>
    <t>Salzburg</t>
  </si>
  <si>
    <t>AT32</t>
  </si>
  <si>
    <t>Oberösterreich</t>
  </si>
  <si>
    <t>AT31</t>
  </si>
  <si>
    <t>Steiermark</t>
  </si>
  <si>
    <t>AT22</t>
  </si>
  <si>
    <t>Kärnten</t>
  </si>
  <si>
    <t>AT21</t>
  </si>
  <si>
    <t>Wien</t>
  </si>
  <si>
    <t>AT13</t>
  </si>
  <si>
    <t>Niederösterreich</t>
  </si>
  <si>
    <t>AT12</t>
  </si>
  <si>
    <t>AT11</t>
  </si>
  <si>
    <t>Limburg (NL)</t>
  </si>
  <si>
    <t>NL42</t>
  </si>
  <si>
    <t>Noord-Brabant</t>
  </si>
  <si>
    <t>NL41</t>
  </si>
  <si>
    <t>Zeeland</t>
  </si>
  <si>
    <t>NL34</t>
  </si>
  <si>
    <t>Zuid-Holland</t>
  </si>
  <si>
    <t>NL33</t>
  </si>
  <si>
    <t>Noord-Holland</t>
  </si>
  <si>
    <t>NL32</t>
  </si>
  <si>
    <t>Utrecht</t>
  </si>
  <si>
    <t>NL31</t>
  </si>
  <si>
    <t>Flevoland</t>
  </si>
  <si>
    <t>NL23</t>
  </si>
  <si>
    <t>Gelderland</t>
  </si>
  <si>
    <t>NL22</t>
  </si>
  <si>
    <t>Overijssel</t>
  </si>
  <si>
    <t>NL21</t>
  </si>
  <si>
    <t>Drenthe</t>
  </si>
  <si>
    <t>NL13</t>
  </si>
  <si>
    <t>Friesland (NL)</t>
  </si>
  <si>
    <t>NL12</t>
  </si>
  <si>
    <t>Groningen</t>
  </si>
  <si>
    <t>NL11</t>
  </si>
  <si>
    <t>MT00</t>
  </si>
  <si>
    <t>Dél-Alföld</t>
  </si>
  <si>
    <t>HU33</t>
  </si>
  <si>
    <t>Észak-Alföld</t>
  </si>
  <si>
    <t>HU32</t>
  </si>
  <si>
    <t>Észak-Magyarország</t>
  </si>
  <si>
    <t>HU31</t>
  </si>
  <si>
    <t>Dél-Dunántúl</t>
  </si>
  <si>
    <t>HU23</t>
  </si>
  <si>
    <t>Nyugat-Dunántúl</t>
  </si>
  <si>
    <t>HU22</t>
  </si>
  <si>
    <t>Közép-Dunántúl</t>
  </si>
  <si>
    <t>HU21</t>
  </si>
  <si>
    <t>Pest</t>
  </si>
  <si>
    <t>HU12</t>
  </si>
  <si>
    <t>Budapest</t>
  </si>
  <si>
    <t>HU11</t>
  </si>
  <si>
    <t>LU00</t>
  </si>
  <si>
    <t>LT02</t>
  </si>
  <si>
    <t>LT01</t>
  </si>
  <si>
    <t>Latvija</t>
  </si>
  <si>
    <t>LV00</t>
  </si>
  <si>
    <t>CY00</t>
  </si>
  <si>
    <t>Lazio</t>
  </si>
  <si>
    <t>ITI4</t>
  </si>
  <si>
    <t>Marche</t>
  </si>
  <si>
    <t>ITI3</t>
  </si>
  <si>
    <t>Umbria</t>
  </si>
  <si>
    <t>ITI2</t>
  </si>
  <si>
    <t>Toscana</t>
  </si>
  <si>
    <t>ITI1</t>
  </si>
  <si>
    <t>Emilia-Romagna</t>
  </si>
  <si>
    <t>ITH5</t>
  </si>
  <si>
    <t>Friuli-Venezia Giulia</t>
  </si>
  <si>
    <t>ITH4</t>
  </si>
  <si>
    <t>Veneto</t>
  </si>
  <si>
    <t>ITH3</t>
  </si>
  <si>
    <t>Provincia Autonoma di Trento</t>
  </si>
  <si>
    <t>ITH2</t>
  </si>
  <si>
    <t>Provincia Autonoma di Bolzano/Bozen</t>
  </si>
  <si>
    <t>ITH1</t>
  </si>
  <si>
    <t>Sardegna</t>
  </si>
  <si>
    <t>ITG2</t>
  </si>
  <si>
    <t>Sicilia</t>
  </si>
  <si>
    <t>ITG1</t>
  </si>
  <si>
    <t>Calabria</t>
  </si>
  <si>
    <t>ITF6</t>
  </si>
  <si>
    <t>Basilicata</t>
  </si>
  <si>
    <t>ITF5</t>
  </si>
  <si>
    <t>Puglia</t>
  </si>
  <si>
    <t>ITF4</t>
  </si>
  <si>
    <t>Campania</t>
  </si>
  <si>
    <t>ITF3</t>
  </si>
  <si>
    <t>Molise</t>
  </si>
  <si>
    <t>ITF2</t>
  </si>
  <si>
    <t>Abruzzo</t>
  </si>
  <si>
    <t>ITF1</t>
  </si>
  <si>
    <t>Lombardia</t>
  </si>
  <si>
    <t>ITC4</t>
  </si>
  <si>
    <t>Liguria</t>
  </si>
  <si>
    <t>ITC3</t>
  </si>
  <si>
    <t>ITC2</t>
  </si>
  <si>
    <t>Piemonte</t>
  </si>
  <si>
    <t>ITC1</t>
  </si>
  <si>
    <t>Kontinentalna Hrvatska</t>
  </si>
  <si>
    <t>HR04</t>
  </si>
  <si>
    <t>Jadranska Hrvatska</t>
  </si>
  <si>
    <t>HR03</t>
  </si>
  <si>
    <t>Mayotte</t>
  </si>
  <si>
    <t>FRY5</t>
  </si>
  <si>
    <t>FRY4</t>
  </si>
  <si>
    <t>Guyane</t>
  </si>
  <si>
    <t>FRY3</t>
  </si>
  <si>
    <t>FRY2</t>
  </si>
  <si>
    <t>Guadeloupe</t>
  </si>
  <si>
    <t>FRY1</t>
  </si>
  <si>
    <t>Corse</t>
  </si>
  <si>
    <t>FRM0</t>
  </si>
  <si>
    <t>FRL0</t>
  </si>
  <si>
    <t>Rhône-Alpes</t>
  </si>
  <si>
    <t>FRK2</t>
  </si>
  <si>
    <t>Auvergne</t>
  </si>
  <si>
    <t>FRK1</t>
  </si>
  <si>
    <t>Midi-Pyrénées</t>
  </si>
  <si>
    <t>FRJ2</t>
  </si>
  <si>
    <t>Languedoc-Roussillon</t>
  </si>
  <si>
    <t>FRJ1</t>
  </si>
  <si>
    <t>Poitou-Charentes</t>
  </si>
  <si>
    <t>FRI3</t>
  </si>
  <si>
    <t>Limousin</t>
  </si>
  <si>
    <t>FRI2</t>
  </si>
  <si>
    <t>Aquitaine</t>
  </si>
  <si>
    <t>FRI1</t>
  </si>
  <si>
    <t>Bretagne</t>
  </si>
  <si>
    <t>FRH0</t>
  </si>
  <si>
    <t>Pays de la Loire</t>
  </si>
  <si>
    <t>FRG0</t>
  </si>
  <si>
    <t>Lorraine</t>
  </si>
  <si>
    <t>FRF3</t>
  </si>
  <si>
    <t>Champagne-Ardenne</t>
  </si>
  <si>
    <t>FRF2</t>
  </si>
  <si>
    <t>Alsace</t>
  </si>
  <si>
    <t>FRF1</t>
  </si>
  <si>
    <t>Picardie</t>
  </si>
  <si>
    <t>FRE2</t>
  </si>
  <si>
    <t>Nord-Pas de Calais</t>
  </si>
  <si>
    <t>FRE1</t>
  </si>
  <si>
    <t>FRD2</t>
  </si>
  <si>
    <t>FRD1</t>
  </si>
  <si>
    <t>Franche-Comté</t>
  </si>
  <si>
    <t>FRC2</t>
  </si>
  <si>
    <t>Bourgogne</t>
  </si>
  <si>
    <t>FRC1</t>
  </si>
  <si>
    <t>FRB0</t>
  </si>
  <si>
    <t>FR10</t>
  </si>
  <si>
    <t>ES70</t>
  </si>
  <si>
    <t>ES64</t>
  </si>
  <si>
    <t>ES63</t>
  </si>
  <si>
    <t>Región de Murcia</t>
  </si>
  <si>
    <t>ES62</t>
  </si>
  <si>
    <t>Andalucía</t>
  </si>
  <si>
    <t>ES61</t>
  </si>
  <si>
    <t>Illes Balears</t>
  </si>
  <si>
    <t>ES53</t>
  </si>
  <si>
    <t>Comunidad Valenciana</t>
  </si>
  <si>
    <t>ES52</t>
  </si>
  <si>
    <t>Cataluña</t>
  </si>
  <si>
    <t>ES51</t>
  </si>
  <si>
    <t>Extremadura</t>
  </si>
  <si>
    <t>ES43</t>
  </si>
  <si>
    <t>ES42</t>
  </si>
  <si>
    <t>Castilla y León</t>
  </si>
  <si>
    <t>ES41</t>
  </si>
  <si>
    <t>Comunidad de Madrid</t>
  </si>
  <si>
    <t>ES30</t>
  </si>
  <si>
    <t>Aragón</t>
  </si>
  <si>
    <t>ES24</t>
  </si>
  <si>
    <t>La Rioja</t>
  </si>
  <si>
    <t>ES23</t>
  </si>
  <si>
    <t>Comunidad Foral de Navarra</t>
  </si>
  <si>
    <t>ES22</t>
  </si>
  <si>
    <t>País Vasco</t>
  </si>
  <si>
    <t>ES21</t>
  </si>
  <si>
    <t>Cantabria</t>
  </si>
  <si>
    <t>ES13</t>
  </si>
  <si>
    <t>Principado de Asturias</t>
  </si>
  <si>
    <t>ES12</t>
  </si>
  <si>
    <t>Galicia</t>
  </si>
  <si>
    <t>ES11</t>
  </si>
  <si>
    <t>Peloponnisos</t>
  </si>
  <si>
    <t>EL65</t>
  </si>
  <si>
    <t>Sterea Ellada</t>
  </si>
  <si>
    <t>EL64</t>
  </si>
  <si>
    <t>Dytiki Ellada</t>
  </si>
  <si>
    <t>EL63</t>
  </si>
  <si>
    <t>Ionia Nisia</t>
  </si>
  <si>
    <t>EL62</t>
  </si>
  <si>
    <t>Thessalia</t>
  </si>
  <si>
    <t>EL61</t>
  </si>
  <si>
    <t>Ipeiros</t>
  </si>
  <si>
    <t>EL54</t>
  </si>
  <si>
    <t>Dytiki Makedonia</t>
  </si>
  <si>
    <t>EL53</t>
  </si>
  <si>
    <t>Kentriki Makedonia</t>
  </si>
  <si>
    <t>EL52</t>
  </si>
  <si>
    <t>Anatoliki Makedonia, Thraki</t>
  </si>
  <si>
    <t>EL51</t>
  </si>
  <si>
    <t>Kriti</t>
  </si>
  <si>
    <t>EL43</t>
  </si>
  <si>
    <t>Notio Aigaio</t>
  </si>
  <si>
    <t>EL42</t>
  </si>
  <si>
    <t>Voreio Aigaio</t>
  </si>
  <si>
    <t>EL41</t>
  </si>
  <si>
    <t>Attiki</t>
  </si>
  <si>
    <t>EL30</t>
  </si>
  <si>
    <t>Eastern and Midland</t>
  </si>
  <si>
    <t>IE06</t>
  </si>
  <si>
    <t>Southern</t>
  </si>
  <si>
    <t>IE05</t>
  </si>
  <si>
    <t>Northern and Western</t>
  </si>
  <si>
    <t>IE04</t>
  </si>
  <si>
    <t>Eesti</t>
  </si>
  <si>
    <t>EE00</t>
  </si>
  <si>
    <t>Thüringen</t>
  </si>
  <si>
    <t>DEG0</t>
  </si>
  <si>
    <t>Schleswig-Holstein</t>
  </si>
  <si>
    <t>DEF0</t>
  </si>
  <si>
    <t>Sachsen-Anhalt</t>
  </si>
  <si>
    <t>DEE0</t>
  </si>
  <si>
    <t>Leipzig</t>
  </si>
  <si>
    <t>DED5</t>
  </si>
  <si>
    <t>Chemnitz</t>
  </si>
  <si>
    <t>DED4</t>
  </si>
  <si>
    <t>Dresden</t>
  </si>
  <si>
    <t>DED2</t>
  </si>
  <si>
    <t>Saarland</t>
  </si>
  <si>
    <t>DEC0</t>
  </si>
  <si>
    <t>Rheinhessen-Pfalz</t>
  </si>
  <si>
    <t>DEB3</t>
  </si>
  <si>
    <t>Trier</t>
  </si>
  <si>
    <t>DEB2</t>
  </si>
  <si>
    <t>Koblenz</t>
  </si>
  <si>
    <t>DEB1</t>
  </si>
  <si>
    <t>Arnsberg</t>
  </si>
  <si>
    <t>DEA5</t>
  </si>
  <si>
    <t>Detmold</t>
  </si>
  <si>
    <t>DEA4</t>
  </si>
  <si>
    <t>Münster</t>
  </si>
  <si>
    <t>DEA3</t>
  </si>
  <si>
    <t>Köln</t>
  </si>
  <si>
    <t>DEA2</t>
  </si>
  <si>
    <t>Düsseldorf</t>
  </si>
  <si>
    <t>DEA1</t>
  </si>
  <si>
    <t>Weser-Ems</t>
  </si>
  <si>
    <t>DE94</t>
  </si>
  <si>
    <t>Lüneburg</t>
  </si>
  <si>
    <t>DE93</t>
  </si>
  <si>
    <t>Hannover</t>
  </si>
  <si>
    <t>DE92</t>
  </si>
  <si>
    <t>Braunschweig</t>
  </si>
  <si>
    <t>DE91</t>
  </si>
  <si>
    <t>Mecklenburg-Vorpommern</t>
  </si>
  <si>
    <t>DE80</t>
  </si>
  <si>
    <t>Kassel</t>
  </si>
  <si>
    <t>DE73</t>
  </si>
  <si>
    <t>Gießen</t>
  </si>
  <si>
    <t>DE72</t>
  </si>
  <si>
    <t>Darmstadt</t>
  </si>
  <si>
    <t>DE71</t>
  </si>
  <si>
    <t>Hamburg</t>
  </si>
  <si>
    <t>DE60</t>
  </si>
  <si>
    <t>Bremen</t>
  </si>
  <si>
    <t>DE50</t>
  </si>
  <si>
    <t>Brandenburg</t>
  </si>
  <si>
    <t>DE40</t>
  </si>
  <si>
    <t>Berlin</t>
  </si>
  <si>
    <t>DE30</t>
  </si>
  <si>
    <t>Schwaben</t>
  </si>
  <si>
    <t>DE27</t>
  </si>
  <si>
    <t>Unterfranken</t>
  </si>
  <si>
    <t>DE26</t>
  </si>
  <si>
    <t>Mittelfranken</t>
  </si>
  <si>
    <t>DE25</t>
  </si>
  <si>
    <t>Oberfranken</t>
  </si>
  <si>
    <t>DE24</t>
  </si>
  <si>
    <t>Oberpfalz</t>
  </si>
  <si>
    <t>DE23</t>
  </si>
  <si>
    <t>Niederbayern</t>
  </si>
  <si>
    <t>DE22</t>
  </si>
  <si>
    <t>Oberbayern</t>
  </si>
  <si>
    <t>DE21</t>
  </si>
  <si>
    <t>Tübingen</t>
  </si>
  <si>
    <t>DE14</t>
  </si>
  <si>
    <t>Freiburg</t>
  </si>
  <si>
    <t>DE13</t>
  </si>
  <si>
    <t>Karlsruhe</t>
  </si>
  <si>
    <t>DE12</t>
  </si>
  <si>
    <t>Stuttgart</t>
  </si>
  <si>
    <t>DE11</t>
  </si>
  <si>
    <t>Nordjylland</t>
  </si>
  <si>
    <t>DK05</t>
  </si>
  <si>
    <t>Sources:</t>
  </si>
  <si>
    <t>Midtjylland</t>
  </si>
  <si>
    <t>DK04</t>
  </si>
  <si>
    <t>Syddanmark</t>
  </si>
  <si>
    <t>DK03</t>
  </si>
  <si>
    <t>Sjælland</t>
  </si>
  <si>
    <t>DK02</t>
  </si>
  <si>
    <t>Hovedstaden</t>
  </si>
  <si>
    <t>DK01</t>
  </si>
  <si>
    <t>Footnotes:</t>
  </si>
  <si>
    <t>Moravskoslezsko</t>
  </si>
  <si>
    <t>CZ08</t>
  </si>
  <si>
    <t>CZ07</t>
  </si>
  <si>
    <t>Jihovýchod</t>
  </si>
  <si>
    <t>CZ06</t>
  </si>
  <si>
    <t>Severovýchod</t>
  </si>
  <si>
    <t>CZ05</t>
  </si>
  <si>
    <t>max</t>
  </si>
  <si>
    <t>Data not available</t>
  </si>
  <si>
    <t>Severozápad</t>
  </si>
  <si>
    <t>CZ04</t>
  </si>
  <si>
    <t>C85/M55/Y0/K0</t>
  </si>
  <si>
    <t>Jihozápad</t>
  </si>
  <si>
    <t>CZ03</t>
  </si>
  <si>
    <t>C55/M30/Y0/K0</t>
  </si>
  <si>
    <t>CZ02</t>
  </si>
  <si>
    <t>C0/M38/Y50/K0</t>
  </si>
  <si>
    <t>Praha</t>
  </si>
  <si>
    <t>CZ01</t>
  </si>
  <si>
    <t>min</t>
  </si>
  <si>
    <t>C0/M75/Y100/K0</t>
  </si>
  <si>
    <t>Classes:</t>
  </si>
  <si>
    <t>Yuzhen tsentralen</t>
  </si>
  <si>
    <t>BG42</t>
  </si>
  <si>
    <t>CMYK</t>
  </si>
  <si>
    <t>Yugozapaden</t>
  </si>
  <si>
    <t>BG41</t>
  </si>
  <si>
    <t>Yugoiztochen</t>
  </si>
  <si>
    <t>BG34</t>
  </si>
  <si>
    <t>Severoiztochen</t>
  </si>
  <si>
    <t>BG33</t>
  </si>
  <si>
    <t>Severen tsentralen</t>
  </si>
  <si>
    <t>BG32</t>
  </si>
  <si>
    <t>Severozapaden</t>
  </si>
  <si>
    <t>BG31</t>
  </si>
  <si>
    <t>Prov. Namur</t>
  </si>
  <si>
    <t>BE35</t>
  </si>
  <si>
    <t>Prov. Luxembourg (BE)</t>
  </si>
  <si>
    <t>BE34</t>
  </si>
  <si>
    <t>Prov. Liège</t>
  </si>
  <si>
    <t>BE33</t>
  </si>
  <si>
    <t>Prov. Hainaut</t>
  </si>
  <si>
    <t>BE32</t>
  </si>
  <si>
    <t>Prov. Brabant Wallon</t>
  </si>
  <si>
    <t>BE31</t>
  </si>
  <si>
    <t>Prov. West-Vlaanderen</t>
  </si>
  <si>
    <t>BE25</t>
  </si>
  <si>
    <t>Prov. Vlaams-Brabant</t>
  </si>
  <si>
    <t>BE24</t>
  </si>
  <si>
    <t>Prov. Oost-Vlaanderen</t>
  </si>
  <si>
    <t>BE23</t>
  </si>
  <si>
    <t>Prov. Limburg (BE)</t>
  </si>
  <si>
    <t>BE22</t>
  </si>
  <si>
    <t>Prov. Antwerpen</t>
  </si>
  <si>
    <t>BE21</t>
  </si>
  <si>
    <t>BE10</t>
  </si>
  <si>
    <t>Year</t>
  </si>
  <si>
    <t>Class</t>
  </si>
  <si>
    <t>Flag</t>
  </si>
  <si>
    <t>Value</t>
  </si>
  <si>
    <t>Region name</t>
  </si>
  <si>
    <t>NUTS 2016</t>
  </si>
  <si>
    <t>Lowest region</t>
  </si>
  <si>
    <t>Highest region</t>
  </si>
  <si>
    <t>National average</t>
  </si>
  <si>
    <r>
      <t>Source:</t>
    </r>
    <r>
      <rPr>
        <sz val="9"/>
        <color theme="1"/>
        <rFont val="Arial"/>
        <family val="2"/>
      </rPr>
      <t xml:space="preserve"> Eurostat (online data code: migr_pop1ctz)</t>
    </r>
  </si>
  <si>
    <t>Region with lowest share</t>
  </si>
  <si>
    <t>Region with highest share</t>
  </si>
  <si>
    <t>France (²)(³)</t>
  </si>
  <si>
    <t>T</t>
  </si>
  <si>
    <t>SEX(L)</t>
  </si>
  <si>
    <t>TOTAL</t>
  </si>
  <si>
    <t>Y65-69</t>
  </si>
  <si>
    <t>Y70-74</t>
  </si>
  <si>
    <t>Y75-79</t>
  </si>
  <si>
    <t>Y80-84</t>
  </si>
  <si>
    <t>Y85-89</t>
  </si>
  <si>
    <t>Y_GE90</t>
  </si>
  <si>
    <t>GEO</t>
  </si>
  <si>
    <t>GEO(L)/AGE(L)</t>
  </si>
  <si>
    <t>EU28</t>
  </si>
  <si>
    <t>BE</t>
  </si>
  <si>
    <t>BE1</t>
  </si>
  <si>
    <t>Région de Bruxelles-Capitale / Brussels Hoofdstedelijk Gewest</t>
  </si>
  <si>
    <t>BE2</t>
  </si>
  <si>
    <t>Vlaams Gewest</t>
  </si>
  <si>
    <t>BE3</t>
  </si>
  <si>
    <t>Région wallonne</t>
  </si>
  <si>
    <t>BG</t>
  </si>
  <si>
    <t>BG3</t>
  </si>
  <si>
    <t>Severna i yugoiztochna Bulgaria</t>
  </si>
  <si>
    <t>BG4</t>
  </si>
  <si>
    <t>Yugozapadna i yuzhna tsentralna Bulgaria</t>
  </si>
  <si>
    <t>CZ</t>
  </si>
  <si>
    <t>CZ0</t>
  </si>
  <si>
    <t>Ceská republika</t>
  </si>
  <si>
    <t>Strední Cechy</t>
  </si>
  <si>
    <t>Strední Morava</t>
  </si>
  <si>
    <t>DK</t>
  </si>
  <si>
    <t>DK0</t>
  </si>
  <si>
    <t>Danmark</t>
  </si>
  <si>
    <t>DE</t>
  </si>
  <si>
    <t>DE1</t>
  </si>
  <si>
    <t>Baden-Württemberg</t>
  </si>
  <si>
    <t>DE2</t>
  </si>
  <si>
    <t>Bayern</t>
  </si>
  <si>
    <t>DE3</t>
  </si>
  <si>
    <t>DE4</t>
  </si>
  <si>
    <t>DE5</t>
  </si>
  <si>
    <t>DE6</t>
  </si>
  <si>
    <t>DE7</t>
  </si>
  <si>
    <t>Hessen</t>
  </si>
  <si>
    <t>DE8</t>
  </si>
  <si>
    <t>DE9</t>
  </si>
  <si>
    <t>Niedersachsen</t>
  </si>
  <si>
    <t>DEA</t>
  </si>
  <si>
    <t>Nordrhein-Westfalen</t>
  </si>
  <si>
    <t>DEB</t>
  </si>
  <si>
    <t>Rheinland-Pfalz</t>
  </si>
  <si>
    <t>DEC</t>
  </si>
  <si>
    <t>DED</t>
  </si>
  <si>
    <t>Sachsen</t>
  </si>
  <si>
    <t>DEE</t>
  </si>
  <si>
    <t>DEF</t>
  </si>
  <si>
    <t>DEG</t>
  </si>
  <si>
    <t>EE</t>
  </si>
  <si>
    <t>EE0</t>
  </si>
  <si>
    <t>IE</t>
  </si>
  <si>
    <t>IE0</t>
  </si>
  <si>
    <t>Éire/Ireland</t>
  </si>
  <si>
    <t>IE01</t>
  </si>
  <si>
    <t>Border, Midland and Western (NUTS 2013)</t>
  </si>
  <si>
    <t>IE02</t>
  </si>
  <si>
    <t>Southern and Eastern (NUTS 2013)</t>
  </si>
  <si>
    <t>EL</t>
  </si>
  <si>
    <t>EL5</t>
  </si>
  <si>
    <t>Voreia Ellada</t>
  </si>
  <si>
    <t>EL6</t>
  </si>
  <si>
    <t>Kentriki Ellada</t>
  </si>
  <si>
    <t>EL3</t>
  </si>
  <si>
    <t>EL4</t>
  </si>
  <si>
    <t>Nisia Aigaiou, Kriti</t>
  </si>
  <si>
    <t>ES</t>
  </si>
  <si>
    <t>ES1</t>
  </si>
  <si>
    <t>Noroeste (ES)</t>
  </si>
  <si>
    <t>ES2</t>
  </si>
  <si>
    <t>Noreste (ES)</t>
  </si>
  <si>
    <t>ES3</t>
  </si>
  <si>
    <t>ES4</t>
  </si>
  <si>
    <t>Centro (ES)</t>
  </si>
  <si>
    <t>Castilla-la Mancha</t>
  </si>
  <si>
    <t>ES5</t>
  </si>
  <si>
    <t>Este (ES)</t>
  </si>
  <si>
    <t>ES6</t>
  </si>
  <si>
    <t>Sur (ES)</t>
  </si>
  <si>
    <t>Ciudad Autónoma de Ceuta (ES)</t>
  </si>
  <si>
    <t>Ciudad Autónoma de Melilla (ES)</t>
  </si>
  <si>
    <t>ES7</t>
  </si>
  <si>
    <t>Canarias (ES)</t>
  </si>
  <si>
    <t>FR</t>
  </si>
  <si>
    <t>FR1</t>
  </si>
  <si>
    <t>Île de France</t>
  </si>
  <si>
    <t>FR2</t>
  </si>
  <si>
    <t>Bassin Parisien (NUTS 2013)</t>
  </si>
  <si>
    <t>FR21</t>
  </si>
  <si>
    <t>Champagne-Ardenne (NUTS 2013)</t>
  </si>
  <si>
    <t>FR22</t>
  </si>
  <si>
    <t>Picardie (NUTS 2013)</t>
  </si>
  <si>
    <t>FR23</t>
  </si>
  <si>
    <t>Haute-Normandie (NUTS 2013)</t>
  </si>
  <si>
    <t>FR24</t>
  </si>
  <si>
    <t>Centre (FR) (NUTS 2013)</t>
  </si>
  <si>
    <t>FR25</t>
  </si>
  <si>
    <t>Basse-Normandie (NUTS 2013)</t>
  </si>
  <si>
    <t>FR26</t>
  </si>
  <si>
    <t>Bourgogne (NUTS 2013)</t>
  </si>
  <si>
    <t>FR3</t>
  </si>
  <si>
    <t>Nord - Pas-de-Calais (NUTS 2013)</t>
  </si>
  <si>
    <t>FR30</t>
  </si>
  <si>
    <t>FR4</t>
  </si>
  <si>
    <t>Est (FR) (NUTS 2013)</t>
  </si>
  <si>
    <t>FR41</t>
  </si>
  <si>
    <t>Lorraine (NUTS 2013)</t>
  </si>
  <si>
    <t>FR42</t>
  </si>
  <si>
    <t>Alsace (NUTS 2013)</t>
  </si>
  <si>
    <t>FR43</t>
  </si>
  <si>
    <t>Franche-Comté (NUTS 2013)</t>
  </si>
  <si>
    <t>FR5</t>
  </si>
  <si>
    <t>Ouest (FR) (NUTS 2013)</t>
  </si>
  <si>
    <t>FR51</t>
  </si>
  <si>
    <t>Pays de la Loire (NUTS 2013)</t>
  </si>
  <si>
    <t>FR52</t>
  </si>
  <si>
    <t>Bretagne (NUTS 2013)</t>
  </si>
  <si>
    <t>FR53</t>
  </si>
  <si>
    <t>Poitou-Charentes (NUTS 2013)</t>
  </si>
  <si>
    <t>FR6</t>
  </si>
  <si>
    <t>Sud-Ouest (FR) (NUTS 2013)</t>
  </si>
  <si>
    <t>FR61</t>
  </si>
  <si>
    <t>Aquitaine (NUTS 2013)</t>
  </si>
  <si>
    <t>FR62</t>
  </si>
  <si>
    <t>Midi-Pyrénées (NUTS 2013)</t>
  </si>
  <si>
    <t>FR63</t>
  </si>
  <si>
    <t>Limousin (NUTS 2013)</t>
  </si>
  <si>
    <t>FR7</t>
  </si>
  <si>
    <t>Centre-Est (FR) (NUTS 2013)</t>
  </si>
  <si>
    <t>FR71</t>
  </si>
  <si>
    <t>Rhône-Alpes (NUTS 2013)</t>
  </si>
  <si>
    <t>FR72</t>
  </si>
  <si>
    <t>Auvergne (NUTS 2013)</t>
  </si>
  <si>
    <t>FR8</t>
  </si>
  <si>
    <t>Méditerranée (NUTS 2013)</t>
  </si>
  <si>
    <t>FR81</t>
  </si>
  <si>
    <t>Languedoc-Roussillon (NUTS 2013)</t>
  </si>
  <si>
    <t>FR82</t>
  </si>
  <si>
    <t>Provence-Alpes-Côte d'Azur (NUTS 2013)</t>
  </si>
  <si>
    <t>FR83</t>
  </si>
  <si>
    <t>Corse (NUTS 2013)</t>
  </si>
  <si>
    <t>FRA</t>
  </si>
  <si>
    <t>Départements d'outre-mer (NUTS 2013)</t>
  </si>
  <si>
    <t>FRA1</t>
  </si>
  <si>
    <t>Guadeloupe (NUTS 2013)</t>
  </si>
  <si>
    <t>FRA2</t>
  </si>
  <si>
    <t>Martinique (NUTS 2013)</t>
  </si>
  <si>
    <t>FRA3</t>
  </si>
  <si>
    <t>Guyane (NUTS 2013)</t>
  </si>
  <si>
    <t>FRA4</t>
  </si>
  <si>
    <t>La Réunion (NUTS 2013)</t>
  </si>
  <si>
    <t>FRA5</t>
  </si>
  <si>
    <t>Mayotte (NUTS 2013)</t>
  </si>
  <si>
    <t>HR</t>
  </si>
  <si>
    <t>HR0</t>
  </si>
  <si>
    <t>Hrvatska</t>
  </si>
  <si>
    <t>IT</t>
  </si>
  <si>
    <t>ITC</t>
  </si>
  <si>
    <t>Nord-Ovest</t>
  </si>
  <si>
    <t>Valle d'Aosta/Vallée d'Aoste</t>
  </si>
  <si>
    <t>ITH</t>
  </si>
  <si>
    <t>ITI</t>
  </si>
  <si>
    <t>Centro (IT)</t>
  </si>
  <si>
    <t>ITF</t>
  </si>
  <si>
    <t>Sud</t>
  </si>
  <si>
    <t>ITG</t>
  </si>
  <si>
    <t>Isole</t>
  </si>
  <si>
    <t>CY</t>
  </si>
  <si>
    <t>CY0</t>
  </si>
  <si>
    <t>Kypros</t>
  </si>
  <si>
    <t>LV</t>
  </si>
  <si>
    <t>LV0</t>
  </si>
  <si>
    <t>LT</t>
  </si>
  <si>
    <t>LT0</t>
  </si>
  <si>
    <t>Lietuva</t>
  </si>
  <si>
    <t>LT00</t>
  </si>
  <si>
    <t>Lietuva (NUTS 2013)</t>
  </si>
  <si>
    <t>LU</t>
  </si>
  <si>
    <t>LU0</t>
  </si>
  <si>
    <t>HU</t>
  </si>
  <si>
    <t>HU1</t>
  </si>
  <si>
    <t>Közép-Magyarország</t>
  </si>
  <si>
    <t>HU10</t>
  </si>
  <si>
    <t>Közép-Magyarország (NUTS 2013)</t>
  </si>
  <si>
    <t>HU2</t>
  </si>
  <si>
    <t>Dunántúl</t>
  </si>
  <si>
    <t>HU3</t>
  </si>
  <si>
    <t>Alföld és Észak</t>
  </si>
  <si>
    <t>MT</t>
  </si>
  <si>
    <t>MT0</t>
  </si>
  <si>
    <t>NL</t>
  </si>
  <si>
    <t>NL1</t>
  </si>
  <si>
    <t>Noord-Nederland</t>
  </si>
  <si>
    <t>NL2</t>
  </si>
  <si>
    <t>Oost-Nederland</t>
  </si>
  <si>
    <t>NL3</t>
  </si>
  <si>
    <t>West-Nederland</t>
  </si>
  <si>
    <t>NL4</t>
  </si>
  <si>
    <t>Zuid-Nederland</t>
  </si>
  <si>
    <t>AT</t>
  </si>
  <si>
    <t>AT1</t>
  </si>
  <si>
    <t>Ostösterreich</t>
  </si>
  <si>
    <t>Burgenland (AT)</t>
  </si>
  <si>
    <t>AT2</t>
  </si>
  <si>
    <t>Südösterreich</t>
  </si>
  <si>
    <t>AT3</t>
  </si>
  <si>
    <t>Westösterreich</t>
  </si>
  <si>
    <t>PL</t>
  </si>
  <si>
    <t>PL1</t>
  </si>
  <si>
    <t>Region Centralny (NUTS 2013)</t>
  </si>
  <si>
    <t>PL11</t>
  </si>
  <si>
    <t>Lódzkie (NUTS 2013)</t>
  </si>
  <si>
    <t>PL12</t>
  </si>
  <si>
    <t>Mazowieckie (NUTS 2013)</t>
  </si>
  <si>
    <t>PL2</t>
  </si>
  <si>
    <t>Makroregion Poludniowy</t>
  </si>
  <si>
    <t>Malopolskie</t>
  </si>
  <si>
    <t>Slaskie</t>
  </si>
  <si>
    <t>PL3</t>
  </si>
  <si>
    <t>Region Wschodni (NUTS 2013)</t>
  </si>
  <si>
    <t>PL31</t>
  </si>
  <si>
    <t>Lubelskie (NUTS 2013)</t>
  </si>
  <si>
    <t>PL32</t>
  </si>
  <si>
    <t>Podkarpackie (NUTS 2013)</t>
  </si>
  <si>
    <t>PL33</t>
  </si>
  <si>
    <t>Swietokrzyskie (NUTS 2013)</t>
  </si>
  <si>
    <t>PL34</t>
  </si>
  <si>
    <t>Podlaskie (NUTS 2013)</t>
  </si>
  <si>
    <t>PL4</t>
  </si>
  <si>
    <t>Makroregion Pólnocno-Zachodni</t>
  </si>
  <si>
    <t>PL5</t>
  </si>
  <si>
    <t>Makroregion Poludniowo-Zachodni</t>
  </si>
  <si>
    <t>Dolnoslaskie</t>
  </si>
  <si>
    <t>PL6</t>
  </si>
  <si>
    <t>Makroregion Pólnocny</t>
  </si>
  <si>
    <t>Kujawsko-Pomorskie</t>
  </si>
  <si>
    <t>Warminsko-Mazurskie</t>
  </si>
  <si>
    <t>PT</t>
  </si>
  <si>
    <t>PT1</t>
  </si>
  <si>
    <t>Continente</t>
  </si>
  <si>
    <t>PT2</t>
  </si>
  <si>
    <t>Região Autónoma dos Açores (PT)</t>
  </si>
  <si>
    <t>PT3</t>
  </si>
  <si>
    <t>Região Autónoma da Madeira (PT)</t>
  </si>
  <si>
    <t>RO</t>
  </si>
  <si>
    <t>RO1</t>
  </si>
  <si>
    <t>Macroregiunea unu</t>
  </si>
  <si>
    <t>RO2</t>
  </si>
  <si>
    <t>Macroregiunea doi</t>
  </si>
  <si>
    <t>RO3</t>
  </si>
  <si>
    <t>Macroregiunea trei</t>
  </si>
  <si>
    <t>Sud - Muntenia</t>
  </si>
  <si>
    <t>Bucuresti - Ilfov</t>
  </si>
  <si>
    <t>RO4</t>
  </si>
  <si>
    <t>Macroregiunea patru</t>
  </si>
  <si>
    <t>SI</t>
  </si>
  <si>
    <t>SI0</t>
  </si>
  <si>
    <t>Slovenija</t>
  </si>
  <si>
    <t>SK</t>
  </si>
  <si>
    <t>SK0</t>
  </si>
  <si>
    <t>Slovensko</t>
  </si>
  <si>
    <t>FI</t>
  </si>
  <si>
    <t>FI1</t>
  </si>
  <si>
    <t>Manner-Suomi</t>
  </si>
  <si>
    <t>FI2</t>
  </si>
  <si>
    <t>SE</t>
  </si>
  <si>
    <t>SE1</t>
  </si>
  <si>
    <t>Östra Sverige</t>
  </si>
  <si>
    <t>SE2</t>
  </si>
  <si>
    <t>Södra Sverige</t>
  </si>
  <si>
    <t>SE3</t>
  </si>
  <si>
    <t>Norra Sverige</t>
  </si>
  <si>
    <t>UK</t>
  </si>
  <si>
    <t>UKC</t>
  </si>
  <si>
    <t>North East (UK)</t>
  </si>
  <si>
    <t>UKD</t>
  </si>
  <si>
    <t>North West (UK)</t>
  </si>
  <si>
    <t>UKE</t>
  </si>
  <si>
    <t>Yorkshire and The Humber</t>
  </si>
  <si>
    <t>UKF</t>
  </si>
  <si>
    <t>East Midlands (UK)</t>
  </si>
  <si>
    <t>UKG</t>
  </si>
  <si>
    <t>West Midlands (UK)</t>
  </si>
  <si>
    <t>UKH</t>
  </si>
  <si>
    <t>East of England</t>
  </si>
  <si>
    <t>UKI</t>
  </si>
  <si>
    <t>London</t>
  </si>
  <si>
    <t>Inner London - West</t>
  </si>
  <si>
    <t>Inner London - East</t>
  </si>
  <si>
    <t>Outer London - East and North East</t>
  </si>
  <si>
    <t>Outer London - South</t>
  </si>
  <si>
    <t>Outer London - West and North West</t>
  </si>
  <si>
    <t>UKJ</t>
  </si>
  <si>
    <t>South East (UK)</t>
  </si>
  <si>
    <t>UKK</t>
  </si>
  <si>
    <t>South West (UK)</t>
  </si>
  <si>
    <t>UKL</t>
  </si>
  <si>
    <t>Wales</t>
  </si>
  <si>
    <t>UKM</t>
  </si>
  <si>
    <t>Scotland</t>
  </si>
  <si>
    <t>UKM2</t>
  </si>
  <si>
    <t>Eastern Scotland (NUTS 2013)</t>
  </si>
  <si>
    <t>UKM3</t>
  </si>
  <si>
    <t>South Western Scotland (NUTS 2013)</t>
  </si>
  <si>
    <t>UKN</t>
  </si>
  <si>
    <t>Northern Ireland (UK)</t>
  </si>
  <si>
    <t>IS</t>
  </si>
  <si>
    <t>IS0</t>
  </si>
  <si>
    <t>Ísland</t>
  </si>
  <si>
    <t>LI</t>
  </si>
  <si>
    <t>LI0</t>
  </si>
  <si>
    <t>NO</t>
  </si>
  <si>
    <t>NO0</t>
  </si>
  <si>
    <t>Norge</t>
  </si>
  <si>
    <t>CH</t>
  </si>
  <si>
    <t>CH0</t>
  </si>
  <si>
    <t>Schweiz/Suisse/Svizzera</t>
  </si>
  <si>
    <t>ME</t>
  </si>
  <si>
    <t>Montenegro</t>
  </si>
  <si>
    <t>ME0</t>
  </si>
  <si>
    <t>Crna Gora</t>
  </si>
  <si>
    <t>ME00</t>
  </si>
  <si>
    <t>MK</t>
  </si>
  <si>
    <t>North Macedonia</t>
  </si>
  <si>
    <t>MK0</t>
  </si>
  <si>
    <t>Severna Makedonija</t>
  </si>
  <si>
    <t>MK00</t>
  </si>
  <si>
    <t>MKX</t>
  </si>
  <si>
    <t>Not regionalised / Unknown level 1</t>
  </si>
  <si>
    <t>MKXX</t>
  </si>
  <si>
    <t>Not regionalised / Unknown level 2</t>
  </si>
  <si>
    <t>AL</t>
  </si>
  <si>
    <t>Albania</t>
  </si>
  <si>
    <t>AL0</t>
  </si>
  <si>
    <t>Shqipëria</t>
  </si>
  <si>
    <t>AL01</t>
  </si>
  <si>
    <t>Veri</t>
  </si>
  <si>
    <t>AL02</t>
  </si>
  <si>
    <t>Qender</t>
  </si>
  <si>
    <t>AL03</t>
  </si>
  <si>
    <t>Jug</t>
  </si>
  <si>
    <t>RS</t>
  </si>
  <si>
    <t>Serbia</t>
  </si>
  <si>
    <t>TR</t>
  </si>
  <si>
    <t>TR1</t>
  </si>
  <si>
    <t>Istanbul</t>
  </si>
  <si>
    <t>TR10</t>
  </si>
  <si>
    <t>TR2</t>
  </si>
  <si>
    <t>Bati Marmara</t>
  </si>
  <si>
    <t>TR21</t>
  </si>
  <si>
    <t>Tekirdag, Edirne, Kirklareli</t>
  </si>
  <si>
    <t>TR22</t>
  </si>
  <si>
    <t>Balikesir, Çanakkale</t>
  </si>
  <si>
    <t>TR3</t>
  </si>
  <si>
    <t>Ege</t>
  </si>
  <si>
    <t>TR31</t>
  </si>
  <si>
    <t>Izmir</t>
  </si>
  <si>
    <t>TR32</t>
  </si>
  <si>
    <t>Aydin, Denizli, Mugla</t>
  </si>
  <si>
    <t>TR33</t>
  </si>
  <si>
    <t>Manisa, Afyonkarahisar, Kütahya, Usak</t>
  </si>
  <si>
    <t>TR4</t>
  </si>
  <si>
    <t>Dogu Marmara</t>
  </si>
  <si>
    <t>TR41</t>
  </si>
  <si>
    <t>Bursa, Eskisehir, Bilecik</t>
  </si>
  <si>
    <t>TR42</t>
  </si>
  <si>
    <t>Kocaeli, Sakarya, Düzce, Bolu, Yalova</t>
  </si>
  <si>
    <t>TR5</t>
  </si>
  <si>
    <t>Bati Anadolu</t>
  </si>
  <si>
    <t>TR51</t>
  </si>
  <si>
    <t>Ankara</t>
  </si>
  <si>
    <t>TR52</t>
  </si>
  <si>
    <t>Konya, Karaman</t>
  </si>
  <si>
    <t>TR6</t>
  </si>
  <si>
    <t>Akdeniz</t>
  </si>
  <si>
    <t>TR61</t>
  </si>
  <si>
    <t>Antalya, Isparta, Burdur</t>
  </si>
  <si>
    <t>TR62</t>
  </si>
  <si>
    <t>Adana, Mersin</t>
  </si>
  <si>
    <t>TR63</t>
  </si>
  <si>
    <t>Hatay, Kahramanmaras, Osmaniye</t>
  </si>
  <si>
    <t>TR7</t>
  </si>
  <si>
    <t>Orta Anadolu</t>
  </si>
  <si>
    <t>TR71</t>
  </si>
  <si>
    <t>Kirikkale, Aksaray, Nigde, Nevsehir, Kirsehir</t>
  </si>
  <si>
    <t>TR72</t>
  </si>
  <si>
    <t>Kayseri, Sivas, Yozgat</t>
  </si>
  <si>
    <t>TR8</t>
  </si>
  <si>
    <t>Bati Karadeniz</t>
  </si>
  <si>
    <t>TR81</t>
  </si>
  <si>
    <t>Zonguldak, Karabük, Bartin</t>
  </si>
  <si>
    <t>TR82</t>
  </si>
  <si>
    <t>Kastamonu, Çankiri, Sinop</t>
  </si>
  <si>
    <t>TR83</t>
  </si>
  <si>
    <t>Samsun, Tokat, Çorum, Amasya</t>
  </si>
  <si>
    <t>TR9</t>
  </si>
  <si>
    <t>Dogu Karadeniz</t>
  </si>
  <si>
    <t>TR90</t>
  </si>
  <si>
    <t>Trabzon, Ordu, Giresun, Rize, Artvin, Gümüshane</t>
  </si>
  <si>
    <t>TRA</t>
  </si>
  <si>
    <t>Kuzeydogu Anadolu</t>
  </si>
  <si>
    <t>TRA1</t>
  </si>
  <si>
    <t>Erzurum, Erzincan, Bayburt</t>
  </si>
  <si>
    <t>TRA2</t>
  </si>
  <si>
    <t>Agri, Kars, Igdir, Ardahan</t>
  </si>
  <si>
    <t>TRB</t>
  </si>
  <si>
    <t>Ortadogu Anadolu</t>
  </si>
  <si>
    <t>TRB1</t>
  </si>
  <si>
    <t>Malatya, Elazig, Bingöl, Tunceli</t>
  </si>
  <si>
    <t>TRB2</t>
  </si>
  <si>
    <t>Van, Mus, Bitlis, Hakkari</t>
  </si>
  <si>
    <t>TRC</t>
  </si>
  <si>
    <t>Güneydogu Anadolu</t>
  </si>
  <si>
    <t>TRC1</t>
  </si>
  <si>
    <t>Gaziantep, Adiyaman, Kilis</t>
  </si>
  <si>
    <t>TRC2</t>
  </si>
  <si>
    <t>Sanliurfa, Diyarbakir</t>
  </si>
  <si>
    <t>TRC3</t>
  </si>
  <si>
    <t>Mardin, Batman, Sirnak, Siirt</t>
  </si>
  <si>
    <t>FRB</t>
  </si>
  <si>
    <t>Centre - Val de Loire</t>
  </si>
  <si>
    <t>FRC</t>
  </si>
  <si>
    <t>Bourgogne - Franche-Comté</t>
  </si>
  <si>
    <t>FRD</t>
  </si>
  <si>
    <t>Normandie</t>
  </si>
  <si>
    <t>Basse-Normandie</t>
  </si>
  <si>
    <t>Haute-Normandie</t>
  </si>
  <si>
    <t>FRE</t>
  </si>
  <si>
    <t>Nord-Pas de Calais - Picardie</t>
  </si>
  <si>
    <t>FRF</t>
  </si>
  <si>
    <t>Alsace - Champagne-Ardenne - Lorraine</t>
  </si>
  <si>
    <t>FRG</t>
  </si>
  <si>
    <t>FRH</t>
  </si>
  <si>
    <t>FRI</t>
  </si>
  <si>
    <t>Aquitaine - Limousin - Poitou-Charentes</t>
  </si>
  <si>
    <t>FRJ</t>
  </si>
  <si>
    <t>Languedoc-Roussillon - Midi-Pyrénées</t>
  </si>
  <si>
    <t>FRK</t>
  </si>
  <si>
    <t>Auvergne - Rhône-Alpes</t>
  </si>
  <si>
    <t>FRL</t>
  </si>
  <si>
    <t>Provence-Alpes-Côte d'Azur</t>
  </si>
  <si>
    <t>FRM</t>
  </si>
  <si>
    <t>FRY</t>
  </si>
  <si>
    <t>RUP FR - Régions ultrapériphériques françaises</t>
  </si>
  <si>
    <t>Martinique</t>
  </si>
  <si>
    <t>La Réunion</t>
  </si>
  <si>
    <t>FRX</t>
  </si>
  <si>
    <t>Not regionalised / Unknown NUTS 1</t>
  </si>
  <si>
    <t>FRXX</t>
  </si>
  <si>
    <t>Not regionalised / Unknown NUTS 2</t>
  </si>
  <si>
    <t>Sostines regionas</t>
  </si>
  <si>
    <t>Vidurio ir vakaru Lietuvos regionas</t>
  </si>
  <si>
    <t>HUX</t>
  </si>
  <si>
    <t>HUXX</t>
  </si>
  <si>
    <t>PL7</t>
  </si>
  <si>
    <t>Makroregion Centralny</t>
  </si>
  <si>
    <t>Lódzkie</t>
  </si>
  <si>
    <t>Swietokrzyskie</t>
  </si>
  <si>
    <t>PL8</t>
  </si>
  <si>
    <t>Makroregion Wschodni</t>
  </si>
  <si>
    <t>PL9</t>
  </si>
  <si>
    <t>Makroregion Województwo Mazowieckie</t>
  </si>
  <si>
    <t>Warszawski stoleczny</t>
  </si>
  <si>
    <t>ALX</t>
  </si>
  <si>
    <t>ALXX</t>
  </si>
  <si>
    <t>RS1</t>
  </si>
  <si>
    <t>Srbija - sever</t>
  </si>
  <si>
    <t>RS11</t>
  </si>
  <si>
    <t>Beogradski region</t>
  </si>
  <si>
    <t>RS12</t>
  </si>
  <si>
    <t>Region Vojvodine</t>
  </si>
  <si>
    <t>RS2</t>
  </si>
  <si>
    <t>Srbija - jug</t>
  </si>
  <si>
    <t>RS21</t>
  </si>
  <si>
    <t>Region Sumadije i Zapadne Srbije</t>
  </si>
  <si>
    <t>RS22</t>
  </si>
  <si>
    <t>Region Juzne i Istocne Srbije</t>
  </si>
  <si>
    <t>(million inhabitants)</t>
  </si>
  <si>
    <t>(ratio of women to men)</t>
  </si>
  <si>
    <t>2001: women</t>
  </si>
  <si>
    <t>2001: men</t>
  </si>
  <si>
    <t>Note: the indicator is calculated as the share of older people (aged ≥65 years) living in different types of regions (predominantly urban, intermediate and predominantly rural), divided by the same share for the total population, expressed as a percentage.</t>
  </si>
  <si>
    <t>(³) 1990: excludes French overseas territories.</t>
  </si>
  <si>
    <r>
      <t>Source:</t>
    </r>
    <r>
      <rPr>
        <sz val="9"/>
        <color theme="1"/>
        <rFont val="Arial"/>
        <family val="2"/>
      </rPr>
      <t xml:space="preserve"> Eurostat (online data code: demo_r_pjanind2)</t>
    </r>
  </si>
  <si>
    <t>Dc 1-9</t>
  </si>
  <si>
    <r>
      <t>Source:</t>
    </r>
    <r>
      <rPr>
        <sz val="9"/>
        <color theme="1"/>
        <rFont val="Arial"/>
        <family val="2"/>
      </rPr>
      <t xml:space="preserve"> Eurostat (online data code: demo_r_pjanind3)</t>
    </r>
  </si>
  <si>
    <t>(%, share of total population living in each type of region = 100)</t>
  </si>
  <si>
    <t>WPP2019_POP_F09_1_PERCENTAGE_OF_TOTAL_POPULATION_BY_BROAD_AGE_GROUP_BOTH_SEXES.xlsx</t>
  </si>
  <si>
    <t>WPP2019_POP_F05_MEDIAN_AGE.xlsx</t>
  </si>
  <si>
    <t>WPP2019_POP_F13_A_OLD_AGE_DEPENDENCY_RATIO_1564.xlsx</t>
  </si>
  <si>
    <t>EU-27</t>
  </si>
  <si>
    <t>EU-27 (¹)(²)</t>
  </si>
  <si>
    <t>EU-27 (¹)</t>
  </si>
  <si>
    <r>
      <t>Source:</t>
    </r>
    <r>
      <rPr>
        <sz val="9"/>
        <rFont val="Arial"/>
        <family val="2"/>
      </rPr>
      <t xml:space="preserve"> Eurostat (online data codes: demo_pjangroup and proj_19np)</t>
    </r>
  </si>
  <si>
    <t>2050:
≥55 years</t>
  </si>
  <si>
    <r>
      <t>Source:</t>
    </r>
    <r>
      <rPr>
        <sz val="9"/>
        <color theme="1"/>
        <rFont val="Arial"/>
        <family val="2"/>
      </rPr>
      <t xml:space="preserve"> Eurostat (online data codes: demo_pjanind and proj_19ndbi)</t>
    </r>
  </si>
  <si>
    <t>Note: all data as of 1 January. Ranked on the projected share of people aged ≥55 years in the total number of inhabitants in 2050 (according to the 2019 projections, baseline variant (EUROPOP2019)).</t>
  </si>
  <si>
    <t>2019: women</t>
  </si>
  <si>
    <t>2019: men</t>
  </si>
  <si>
    <t>2050: women</t>
  </si>
  <si>
    <t>2050: men</t>
  </si>
  <si>
    <t>For ranking: 2050 total</t>
  </si>
  <si>
    <t>Note: the old-age dependency ratio is calculated as the number of people aged ≥65 years divided by the number of people aged 20-64 years, expressed as a percentage. 2050: population according to the 2019 projections, baseline variant (EUROPOP2019).</t>
  </si>
  <si>
    <t>https://appsso.eurostat.ec.europa.eu/nui/show.do?query=BOOKMARK_DS-087286_QID_13623812_UID_-3F171EB0&amp;layout=TIME,C,X,0;SEX,L,Y,0;AGE,L,Y,1;GEO,L,Z,0;UNIT,L,Z,1;INDICATORS,C,Z,2;&amp;zSelection=DS-087286INDICATORS,OBS_FLAG;DS-087286UNIT,NR;DS-087286GEO,EU27_2020;&amp;rankName1=UNIT_1_2_-1_2&amp;rankName2=INDICATORS_1_2_-1_2&amp;rankName3=GEO_1_2_0_1&amp;rankName4=TIME_1_0_0_0&amp;rankName5=SEX_1_2_0_1&amp;rankName6=AGE_1_2_1_1&amp;sortC=ASC_-1_FIRST&amp;rStp=&amp;cStp=&amp;rDCh=&amp;cDCh=&amp;rDM=true&amp;cDM=true&amp;footnes=false&amp;empty=false&amp;wai=false&amp;time_mode=ROLLING&amp;time_most_recent=true&amp;lang=EN&amp;cfo=%23%23%23%2C%23%23%23.%23%23%23</t>
  </si>
  <si>
    <t>https://appsso.eurostat.ec.europa.eu/nui/show.do?query=BOOKMARK_DS-1167052_QID_-605D8C48_UID_-3F171EB0&amp;layout=TIME,C,X,0;AGE,L,Y,0;PROJECTION,L,Z,0;UNIT,L,Z,1;SEX,L,Z,2;GEO,L,Z,3;INDICATORS,C,Z,4;&amp;zSelection=DS-1167052PROJECTION,BSL;DS-1167052UNIT,PER;DS-1167052GEO,EU27_2020;DS-1167052INDICATORS,OBS_FLAG;DS-1167052AGE,TOTAL;DS-1167052SEX,T;&amp;rankName1=UNIT_1_2_-1_2&amp;rankName2=INDICATORS_1_2_-1_2&amp;rankName3=SEX_1_2_-1_2&amp;rankName4=PROJECTION_1_2_-1_2&amp;rankName5=GEO_1_2_0_1&amp;rankName6=TIME_1_0_0_0&amp;rankName7=AGE_1_2_0_1&amp;sortC=ASC_-1_FIRST&amp;rStp=&amp;cStp=&amp;rDCh=&amp;cDCh=&amp;rDM=true&amp;cDM=true&amp;footnes=false&amp;empty=false&amp;wai=false&amp;time_mode=NONE&amp;time_most_recent=false&amp;lang=EN&amp;cfo=%23%23%23%2C%23%23%23.%23%23%23</t>
  </si>
  <si>
    <t>Note: all data as of 1 January. 2008, 2010-2012, 2014-2015 and 2017: breaks in series. 2019: provisional. 2020-2050: population according to the 2019 projections, baseline variant (EUROPOP2019). The vertical dotted line marks the divide between official historical data and EUROPOP2019 population projections.</t>
  </si>
  <si>
    <t>https://appsso.eurostat.ec.europa.eu/nui/show.do?query=BOOKMARK_DS-087286_QID_-18D69C85_UID_-3F171EB0&amp;layout=AGE,L,X,0;TIME,C,Y,0;GEO,L,Y,1;UNIT,L,Z,0;SEX,L,Z,1;INDICATORS,C,Z,2;&amp;zSelection=DS-087286SEX,T;DS-087286UNIT,NR;DS-087286INDICATORS,OBS_FLAG;&amp;rankName1=UNIT_1_2_-1_2&amp;rankName2=INDICATORS_1_2_-1_2&amp;rankName3=SEX_1_2_0_1&amp;rankName4=AGE_1_2_0_0&amp;rankName5=TIME_1_0_0_1&amp;rankName6=GEO_1_2_1_1&amp;sortR=ASC_-1_FIRST&amp;rStp=&amp;cStp=&amp;rDCh=&amp;cDCh=&amp;rDM=true&amp;cDM=true&amp;footnes=false&amp;empty=false&amp;wai=false&amp;time_mode=ROLLING&amp;time_most_recent=true&amp;lang=EN&amp;cfo=%23%23%23%2C%23%23%23.%23%23%23</t>
  </si>
  <si>
    <t>Figure 2: People aged ≥55 years, by age class, 2019 and 2050</t>
  </si>
  <si>
    <t>2019:
55-64 years</t>
  </si>
  <si>
    <t>2019:
65-74 years</t>
  </si>
  <si>
    <t>2019:
75-84 years</t>
  </si>
  <si>
    <t>2019:
≥85 years</t>
  </si>
  <si>
    <t>≥55 years in 2019</t>
  </si>
  <si>
    <t>https://appsso.eurostat.ec.europa.eu/nui/show.do?query=BOOKMARK_DS-1167052_QID_7828900_UID_-3F171EB0&amp;layout=AGE,L,X,0;GEO,L,Y,0;PROJECTION,L,Z,0;UNIT,L,Z,1;SEX,L,Z,2;TIME,C,Z,3;INDICATORS,C,Z,4;&amp;zSelection=DS-1167052PROJECTION,BSL;DS-1167052TIME,2050;DS-1167052UNIT,PER;DS-1167052GEO,EU27_2020;DS-1167052INDICATORS,OBS_FLAG;DS-1167052SEX,T;&amp;rankName1=UNIT_1_2_-1_2&amp;rankName2=INDICATORS_1_2_-1_2&amp;rankName3=SEX_1_2_-1_2&amp;rankName4=PROJECTION_1_2_-1_2&amp;rankName5=TIME_1_0_0_1&amp;rankName6=AGE_1_2_0_0&amp;rankName7=GEO_1_2_0_1&amp;rStp=&amp;cStp=&amp;rDCh=&amp;cDCh=&amp;rDM=true&amp;cDM=true&amp;footnes=false&amp;empty=false&amp;wai=false&amp;time_mode=NONE&amp;time_most_recent=false&amp;lang=EN&amp;cfo=%23%23%23%2C%23%23%23.%23%23%23</t>
  </si>
  <si>
    <t>Figure 3: Population pyramids, EU-27, 2019 and 2050</t>
  </si>
  <si>
    <t>https://appsso.eurostat.ec.europa.eu/nui/show.do?query=BOOKMARK_DS-1167052_QID_11236379_UID_-3F171EB0&amp;layout=SEX,L,X,0;AGE,L,Y,0;PROJECTION,L,Z,0;UNIT,L,Z,1;TIME,C,Z,2;GEO,L,Z,3;INDICATORS,C,Z,4;&amp;zSelection=DS-1167052TIME,2050;DS-1167052UNIT,PER;DS-1167052GEO,EU27_2020;DS-1167052INDICATORS,OBS_FLAG;DS-1167052PROJECTION,BSL;&amp;rankName1=UNIT_1_2_-1_2&amp;rankName2=INDICATORS_1_2_-1_2&amp;rankName3=PROJECTION_1_2_-1_2&amp;rankName4=GEO_1_2_0_0&amp;rankName5=TIME_1_0_0_0&amp;rankName6=SEX_1_2_0_0&amp;rankName7=AGE_1_2_0_1&amp;rStp=&amp;cStp=&amp;rDCh=&amp;cDCh=&amp;rDM=true&amp;cDM=true&amp;footnes=false&amp;empty=false&amp;wai=false&amp;time_mode=NONE&amp;time_most_recent=false&amp;lang=EN&amp;cfo=%23%23%23%2C%23%23%23.%23%23%23</t>
  </si>
  <si>
    <t>https://appsso.eurostat.ec.europa.eu/nui/show.do?query=BOOKMARK_DS-087286_QID_7E946544_UID_-3F171EB0&amp;layout=TIME,C,X,0;SEX,L,X,1;AGE,L,Y,0;GEO,L,Z,0;UNIT,L,Z,1;INDICATORS,C,Z,2;&amp;zSelection=DS-087286INDICATORS,OBS_FLAG;DS-087286UNIT,NR;DS-087286GEO,EU27_2020;&amp;rankName1=UNIT_1_2_-1_2&amp;rankName2=INDICATORS_1_2_-1_2&amp;rankName3=GEO_1_2_0_1&amp;rankName4=TIME_1_0_0_0&amp;rankName5=SEX_1_2_1_0&amp;rankName6=AGE_1_2_0_1&amp;sortC=ASC_-1_FIRST&amp;rStp=&amp;cStp=&amp;rDCh=&amp;cDCh=&amp;rDM=true&amp;cDM=true&amp;footnes=false&amp;empty=false&amp;wai=false&amp;time_mode=ROLLING&amp;time_most_recent=true&amp;lang=EN&amp;cfo=%23%23%23%2C%23%23%23.%23%23%23</t>
  </si>
  <si>
    <t>Note: all data as of 1 January. 2019: estimates and provisional. 2050: population according to the 2019 projections, baseline variant (EUROPOP2019).</t>
  </si>
  <si>
    <t>https://appsso.eurostat.ec.europa.eu/nui/show.do?query=BOOKMARK_DS-087286_QID_5835357B_UID_-3F171EB0&amp;layout=AGE,L,X,0;SEX,L,X,1;TIME,C,Y,0;GEO,L,Y,1;UNIT,L,Z,0;INDICATORS,C,Z,1;&amp;zSelection=DS-087286INDICATORS,OBS_FLAG;DS-087286UNIT,NR;&amp;rankName1=UNIT_1_2_-1_2&amp;rankName2=INDICATORS_1_2_-1_2&amp;rankName3=AGE_1_2_0_0&amp;rankName4=SEX_1_2_1_0&amp;rankName5=TIME_1_0_0_1&amp;rankName6=GEO_1_2_1_1&amp;sortR=ASC_-1_FIRST&amp;rStp=&amp;cStp=&amp;rDCh=&amp;cDCh=&amp;rDM=true&amp;cDM=true&amp;footnes=false&amp;empty=false&amp;wai=false&amp;time_mode=ROLLING&amp;time_most_recent=true&amp;lang=EN&amp;cfo=%23%23%23%2C%23%23%23.%23%23%23</t>
  </si>
  <si>
    <t>Figure 4: People aged ≥65 years, by sex, 2019 and 2050</t>
  </si>
  <si>
    <t>Figure 7: Population structure indicators, EU-27, 2001-2050</t>
  </si>
  <si>
    <t>Figure 11: Median age of the population, 1980, 2020 and 2050</t>
  </si>
  <si>
    <t>Figure 12: Old-age dependency ratio, 1980-2050</t>
  </si>
  <si>
    <t>https://appsso.eurostat.ec.europa.eu/nui/show.do?query=BOOKMARK_DS-1167052_QID_9E32F07_UID_-3F171EB0&amp;layout=SEX,L,X,0;AGE,L,X,1;GEO,L,Y,0;PROJECTION,L,Z,0;UNIT,L,Z,1;TIME,C,Z,2;INDICATORS,C,Z,3;&amp;zSelection=DS-1167052TIME,2050;DS-1167052UNIT,PER;DS-1167052INDICATORS,OBS_FLAG;DS-1167052PROJECTION,BSL;&amp;rankName1=UNIT_1_2_-1_2&amp;rankName2=INDICATORS_1_2_-1_2&amp;rankName3=PROJECTION_1_2_-1_2&amp;rankName4=TIME_1_0_0_0&amp;rankName5=SEX_1_2_0_0&amp;rankName6=AGE_1_2_1_0&amp;rankName7=GEO_1_2_0_1&amp;rStp=&amp;cStp=&amp;rDCh=&amp;cDCh=&amp;rDM=true&amp;cDM=true&amp;footnes=false&amp;empty=false&amp;wai=false&amp;time_mode=NONE&amp;time_most_recent=false&amp;lang=EN&amp;cfo=%23%23%23%2C%23%23%23.%23%23%23</t>
  </si>
  <si>
    <t>https://appsso.eurostat.ec.europa.eu/nui/show.do?query=BOOKMARK_DS-1167052_QID_-692C4801_UID_-3F171EB0&amp;layout=SEX,L,X,0;AGE,L,X,1;GEO,L,Y,0;PROJECTION,L,Z,0;UNIT,L,Z,1;TIME,C,Z,2;INDICATORS,C,Z,3;&amp;zSelection=DS-1167052TIME,2050;DS-1167052UNIT,PER;DS-1167052INDICATORS,OBS_FLAG;DS-1167052PROJECTION,BSL;&amp;rankName1=UNIT_1_2_-1_2&amp;rankName2=INDICATORS_1_2_-1_2&amp;rankName3=PROJECTION_1_2_-1_2&amp;rankName4=TIME_1_0_0_0&amp;rankName5=SEX_1_2_0_0&amp;rankName6=AGE_1_2_1_0&amp;rankName7=GEO_1_2_0_1&amp;rStp=&amp;cStp=&amp;rDCh=&amp;cDCh=&amp;rDM=true&amp;cDM=true&amp;footnes=false&amp;empty=false&amp;wai=false&amp;time_mode=NONE&amp;time_most_recent=false&amp;lang=EN&amp;cfo=%23%23%23%2C%23%23%23.%23%23%23</t>
  </si>
  <si>
    <t>Latest</t>
  </si>
  <si>
    <t>Proj</t>
  </si>
  <si>
    <t>Proj total</t>
  </si>
  <si>
    <t>Figure 5: Gender imbalance for people aged ≥65 years, by age class, 2019</t>
  </si>
  <si>
    <t>https://appsso.eurostat.ec.europa.eu/nui/show.do?query=BOOKMARK_DS-087286_QID_3423E070_UID_-3F171EB0&amp;layout=SEX,L,X,0;AGE,L,X,1;GEO,L,Y,0;UNIT,L,Z,0;TIME,C,Z,1;INDICATORS,C,Z,2;&amp;zSelection=DS-087286INDICATORS,OBS_FLAG;DS-087286UNIT,NR;DS-087286TIME,2019;&amp;rankName1=UNIT_1_2_-1_2&amp;rankName2=INDICATORS_1_2_-1_2&amp;rankName3=TIME_1_0_0_1&amp;rankName4=SEX_1_2_0_0&amp;rankName5=AGE_1_2_1_0&amp;rankName6=GEO_1_2_0_1&amp;rStp=&amp;cStp=&amp;rDCh=&amp;cDCh=&amp;rDM=true&amp;cDM=true&amp;footnes=false&amp;empty=false&amp;wai=false&amp;time_mode=ROLLING&amp;time_most_recent=true&amp;lang=EN&amp;cfo=%23%23%23%2C%23%23%23.%23%23%23</t>
  </si>
  <si>
    <r>
      <t>Source:</t>
    </r>
    <r>
      <rPr>
        <sz val="9"/>
        <rFont val="Arial"/>
        <family val="2"/>
      </rPr>
      <t xml:space="preserve"> Eurostat (online data codes: demo_pjanind and proj_19ndbi)</t>
    </r>
  </si>
  <si>
    <t>Note: 2050, population according to the 2019 projections, baseline variant (EUROPOP2019).</t>
  </si>
  <si>
    <t>https://appsso.eurostat.ec.europa.eu/nui/show.do?query=BOOKMARK_DS-054158_QID_541BBAC7_UID_-3F171EB0&amp;layout=TIME,C,X,0;GEO,L,Y,0;INDIC_DE,L,Z,0;INDICATORS,C,Z,1;&amp;zSelection=DS-054158INDIC_DE,MEDAGEPOP;DS-054158INDICATORS,OBS_FLAG;&amp;rankName1=INDICATORS_1_2_-1_2&amp;rankName2=INDIC-DE_1_2_-1_2&amp;rankName3=TIME_1_0_0_0&amp;rankName4=GEO_1_2_0_1&amp;sortC=ASC_-1_FIRST&amp;rStp=&amp;cStp=&amp;rDCh=&amp;cDCh=&amp;rDM=true&amp;cDM=true&amp;footnes=false&amp;empty=false&amp;wai=false&amp;time_mode=ROLLING&amp;time_most_recent=true&amp;lang=EN&amp;cfo=%23%23%23%2C%23%23%23.%23%23%23</t>
  </si>
  <si>
    <t>(¹) 1990: not available.</t>
  </si>
  <si>
    <t>https://appsso.eurostat.ec.europa.eu/nui/show.do?query=BOOKMARK_DS-1167098_QID_31FC0AE2_UID_-3F171EB0&amp;layout=TIME,C,X,0;GEO,L,Y,0;PROJECTION,L,Z,0;INDIC_DE,L,Z,1;INDICATORS,C,Z,2;&amp;zSelection=DS-1167098INDICATORS,OBS_FLAG;DS-1167098INDIC_DE,MEDAGEPOP;DS-1167098PROJECTION,BSL;&amp;rankName1=INDICATORS_1_2_-1_2&amp;rankName2=PROJECTION_1_2_-1_2&amp;rankName3=INDIC-DE_1_2_-1_2&amp;rankName4=TIME_1_0_0_0&amp;rankName5=GEO_1_2_0_1&amp;sortC=ASC_-1_FIRST&amp;rStp=&amp;cStp=&amp;rDCh=&amp;cDCh=&amp;rDM=true&amp;cDM=true&amp;footnes=false&amp;empty=false&amp;wai=false&amp;time_mode=NONE&amp;time_most_recent=false&amp;lang=EN&amp;cfo=%23%23%23%2C%23%23%23.%23%23%23</t>
  </si>
  <si>
    <t>https://appsso.eurostat.ec.europa.eu/nui/show.do?query=BOOKMARK_DS-054158_QID_2DAEC2CA_UID_-3F171EB0&amp;layout=TIME,C,X,0;INDIC_DE,L,Y,0;GEO,L,Z,0;INDICATORS,C,Z,1;&amp;zSelection=DS-054158GEO,EU27_2020;DS-054158INDICATORS,OBS_FLAG;&amp;rankName1=INDICATORS_1_2_-1_2&amp;rankName2=GEO_1_2_0_1&amp;rankName3=TIME_1_0_0_0&amp;rankName4=INDIC-DE_1_2_0_1&amp;sortC=ASC_-1_FIRST&amp;rStp=&amp;cStp=&amp;rDCh=&amp;cDCh=&amp;rDM=true&amp;cDM=true&amp;footnes=false&amp;empty=false&amp;wai=false&amp;time_mode=ROLLING&amp;time_most_recent=true&amp;lang=EN&amp;cfo=%23%23%23%2C%23%23%23.%23%23%23</t>
  </si>
  <si>
    <t>Share of total population aged 20-64 years</t>
  </si>
  <si>
    <t>Note: the old-age dependency ratio is calculated as the number of people aged ≥65 years divided by the number of people aged 20-64 years, expressed as a percentage.
2008, 2010-2012, 2014-2015 and 2017: breaks in series. 2018 and 2019: provisional. 2020-2050: population according to the 2019 projections, baseline variant (EUROPOP2019). The vertical dotted line marks the divide between official historical data and EUROPOP2019 population projections.</t>
  </si>
  <si>
    <t>https://appsso.eurostat.ec.europa.eu/nui/show.do?query=BOOKMARK_DS-1167098_QID_-459BB193_UID_-3F171EB0&amp;layout=TIME,C,X,0;INDIC_DE,L,Y,0;PROJECTION,L,Z,0;GEO,L,Z,1;INDICATORS,C,Z,2;&amp;zSelection=DS-1167098INDICATORS,OBS_FLAG;DS-1167098INDIC_DE,OLDDEP3;DS-1167098GEO,EU27_2020;DS-1167098PROJECTION,BSL;&amp;rankName1=INDICATORS_1_2_-1_2&amp;rankName2=PROJECTION_1_2_-1_2&amp;rankName3=GEO_1_2_0_1&amp;rankName4=TIME_1_0_0_0&amp;rankName5=INDIC-DE_1_2_0_1&amp;sortC=ASC_-1_FIRST&amp;rStp=&amp;cStp=&amp;rDCh=&amp;cDCh=&amp;rDM=true&amp;cDM=true&amp;footnes=false&amp;empty=false&amp;wai=false&amp;time_mode=NONE&amp;time_most_recent=false&amp;lang=EN&amp;cfo=%23%23%23%2C%23%23%23.%23%23%23</t>
  </si>
  <si>
    <t>https://appsso.eurostat.ec.europa.eu/nui/show.do?query=BOOKMARK_DS-1167098_QID_59797C19_UID_-3F171EB0&amp;layout=TIME,C,X,0;GEO,L,Y,0;PROJECTION,L,Z,0;INDIC_DE,L,Z,1;INDICATORS,C,Z,2;&amp;zSelection=DS-1167098INDIC_DE,OLDDEP3;DS-1167098PROJECTION,BSL;DS-1167098INDICATORS,OBS_FLAG;&amp;rankName1=INDICATORS_1_2_-1_2&amp;rankName2=PROJECTION_1_2_-1_2&amp;rankName3=INDIC-DE_1_2_0_1&amp;rankName4=TIME_1_0_0_0&amp;rankName5=GEO_1_2_0_1&amp;sortC=ASC_-1_FIRST&amp;rStp=&amp;cStp=&amp;rDCh=&amp;cDCh=&amp;rDM=true&amp;cDM=true&amp;footnes=false&amp;empty=false&amp;wai=false&amp;time_mode=NONE&amp;time_most_recent=false&amp;lang=EN&amp;cfo=%23%23%23%2C%23%23%23.%23%23%23</t>
  </si>
  <si>
    <t>https://appsso.eurostat.ec.europa.eu/nui/show.do?query=BOOKMARK_DS-054158_QID_-1615E38E_UID_-3F171EB0&amp;layout=TIME,C,X,0;GEO,L,Y,0;INDIC_DE,L,Z,0;INDICATORS,C,Z,1;&amp;zSelection=DS-054158INDIC_DE,OLDDEP3;DS-054158INDICATORS,OBS_FLAG;&amp;rankName1=INDICATORS_1_2_-1_2&amp;rankName2=INDIC-DE_1_2_0_1&amp;rankName3=TIME_1_0_0_0&amp;rankName4=GEO_1_2_0_1&amp;sortC=ASC_-1_FIRST&amp;rStp=&amp;cStp=&amp;rDCh=&amp;cDCh=&amp;rDM=true&amp;cDM=true&amp;footnes=false&amp;empty=false&amp;wai=false&amp;time_mode=ROLLING&amp;time_most_recent=true&amp;lang=EN&amp;cfo=%23%23%23%2C%23%23%23.%23%23%23</t>
  </si>
  <si>
    <t>Figure 8: Old-age dependency ratio, 1990, 2019 and 2050</t>
  </si>
  <si>
    <t>Figure 9: People aged ≥85 years, by sex, 2001 and 2019</t>
  </si>
  <si>
    <t>For ranking: 2019 total</t>
  </si>
  <si>
    <t>https://appsso.eurostat.ec.europa.eu/nui/show.do?query=BOOKMARK_DS-087286_QID_77F84BA3_UID_-3F171EB0&amp;layout=TIME,C,X,0;SEX,L,X,1;AGE,L,Y,0;GEO,L,Y,1;UNIT,L,Z,0;INDICATORS,C,Z,1;&amp;zSelection=DS-087286INDICATORS,OBS_FLAG;DS-087286UNIT,NR;&amp;rankName1=UNIT_1_2_-1_2&amp;rankName2=INDICATORS_1_2_-1_2&amp;rankName3=TIME_1_0_0_0&amp;rankName4=SEX_1_2_1_0&amp;rankName5=AGE_1_2_0_1&amp;rankName6=GEO_1_2_1_1&amp;sortC=ASC_-1_FIRST&amp;rStp=&amp;cStp=&amp;rDCh=&amp;cDCh=&amp;rDM=true&amp;cDM=true&amp;footnes=false&amp;empty=false&amp;wai=false&amp;time_mode=ROLLING&amp;time_most_recent=true&amp;lang=EN&amp;cfo=%23%23%23%2C%23%23%23.%23%23%23</t>
  </si>
  <si>
    <t>Ireland (¹)</t>
  </si>
  <si>
    <t>United Kingdom (²)</t>
  </si>
  <si>
    <t>(²) Population projections for 2050: not available.</t>
  </si>
  <si>
    <t>(²) 2050: not available.</t>
  </si>
  <si>
    <t>Croatia (¹)</t>
  </si>
  <si>
    <t>Ireland (²)</t>
  </si>
  <si>
    <t>United Kingdom (⁴)</t>
  </si>
  <si>
    <t>(⁴) 2050: not available.</t>
  </si>
  <si>
    <t>(²) 1980: excludes French overseas territories.</t>
  </si>
  <si>
    <t>https://appsso.eurostat.ec.europa.eu/nui/show.do?query=BOOKMARK_DS-087286_QID_-31FF47C1_UID_6C6A9DB2&amp;layout=TIME,C,X,0;AGE,L,X,1;GEO,L,Y,0;UNIT,L,Z,0;SEX,L,Z,1;INDICATORS,C,Z,2;&amp;zSelection=DS-087286SEX,T;DS-087286INDICATORS,OBS_FLAG;DS-087286UNIT,NR;&amp;rankName1=UNIT_1_2_-1_2&amp;rankName2=INDICATORS_1_2_-1_2&amp;rankName3=SEX_1_2_0_1&amp;rankName4=TIME_1_0_0_0&amp;rankName5=AGE_1_2_1_0&amp;rankName6=GEO_1_2_0_1&amp;sortC=ASC_-1_FIRST&amp;rStp=&amp;cStp=&amp;rDCh=&amp;cDCh=&amp;rDM=true&amp;cDM=true&amp;footnes=false&amp;empty=false&amp;wai=false&amp;time_mode=ROLLING&amp;time_most_recent=true&amp;lang=EN&amp;cfo=%23%23%23%2C%23%23%23.%23%23%23</t>
  </si>
  <si>
    <t>Figure 10: People aged ≥65 years, by age class, 2019</t>
  </si>
  <si>
    <t>Note: data for the EU-27, EU Member States, the United Kingdom and Turkey are as of 1 January; world and other G20 members are mid-year data.</t>
  </si>
  <si>
    <r>
      <t>Source:</t>
    </r>
    <r>
      <rPr>
        <sz val="9"/>
        <rFont val="Arial"/>
        <family val="2"/>
      </rPr>
      <t xml:space="preserve"> Eurostat (online data code: demo_pjangroup), United Nations Statistics Division (Demographic Statistics Database) and United Nations, Department of Economic and Social Affairs, Population Division, World Population Prospects 2019</t>
    </r>
  </si>
  <si>
    <t>https://appsso.eurostat.ec.europa.eu/nui/show.do?query=BOOKMARK_DS-054158_QID_54B85825_UID_6C6A9DB2&amp;layout=TIME,C,X,0;GEO,L,Y,0;INDIC_DE,L,Z,0;INDICATORS,C,Z,1;&amp;zSelection=DS-054158INDIC_DE,MEDAGEPOP;DS-054158INDICATORS,OBS_FLAG;&amp;rankName1=INDICATORS_1_2_-1_2&amp;rankName2=INDIC-DE_1_2_-1_2&amp;rankName3=TIME_1_0_0_0&amp;rankName4=GEO_1_2_0_1&amp;sortC=ASC_-1_FIRST&amp;rStp=&amp;cStp=&amp;rDCh=&amp;cDCh=&amp;rDM=true&amp;cDM=true&amp;footnes=false&amp;empty=false&amp;wai=false&amp;time_mode=ROLLING&amp;time_most_recent=true&amp;lang=EN&amp;cfo=%23%23%23%2C%23%23%23.%23%23%23</t>
  </si>
  <si>
    <r>
      <t>Source:</t>
    </r>
    <r>
      <rPr>
        <sz val="9"/>
        <color theme="1"/>
        <rFont val="Arial"/>
        <family val="2"/>
      </rPr>
      <t xml:space="preserve"> Eurostat (online data codes: demo_pjanind and proj_19ndbi) and United Nations, Department of Economic and Social Affairs, Population Division, World Population Prospects 2019</t>
    </r>
  </si>
  <si>
    <r>
      <t>Note: 2020 and 2050, EU-27 and the EU Member States according to the 2019 projections, baseline variant (EUROPOP2019).</t>
    </r>
    <r>
      <rPr>
        <sz val="9"/>
        <rFont val="Arial"/>
        <family val="2"/>
      </rPr>
      <t xml:space="preserve"> 2020 and 2050, world and G20 population projections according to the United Nations Population Division medium variant.</t>
    </r>
  </si>
  <si>
    <t>(¹) 1980: not available.</t>
  </si>
  <si>
    <t>https://appsso.eurostat.ec.europa.eu/nui/show.do?query=BOOKMARK_DS-054158_QID_-27F69B57_UID_6C6A9DB2&amp;layout=TIME,C,X,0;GEO,L,Y,0;INDIC_DE,L,Z,0;INDICATORS,C,Z,1;&amp;zSelection=DS-054158INDIC_DE,OLDDEP3;DS-054158INDICATORS,OBS_FLAG;&amp;rankName1=INDICATORS_1_2_-1_2&amp;rankName2=INDIC-DE_1_2_0_1&amp;rankName3=TIME_1_0_0_0&amp;rankName4=GEO_1_2_0_1&amp;sortC=ASC_-1_FIRST&amp;rStp=&amp;cStp=&amp;rDCh=&amp;cDCh=&amp;rDM=true&amp;cDM=true&amp;footnes=false&amp;empty=false&amp;wai=false&amp;time_mode=NONE&amp;time_most_recent=false&amp;lang=EN&amp;cfo=%23%23%23%2C%23%23%23.%23%23%23</t>
  </si>
  <si>
    <t>https://appsso.eurostat.ec.europa.eu/nui/show.do?query=BOOKMARK_DS-1167098_QID_4C3D835F_UID_6C6A9DB2&amp;layout=TIME,C,X,0;GEO,L,Y,0;PROJECTION,L,Z,0;INDIC_DE,L,Z,1;INDICATORS,C,Z,2;&amp;zSelection=DS-1167098INDICATORS,OBS_FLAG;DS-1167098INDIC_DE,MEDAGEPOP;DS-1167098PROJECTION,BSL;&amp;rankName1=INDICATORS_1_2_-1_2&amp;rankName2=PROJECTION_1_2_-1_2&amp;rankName3=INDIC-DE_1_2_0_1&amp;rankName4=TIME_1_0_0_0&amp;rankName5=GEO_1_2_0_1&amp;sortC=ASC_-1_FIRST&amp;rStp=&amp;cStp=&amp;rDCh=&amp;cDCh=&amp;rDM=true&amp;cDM=true&amp;footnes=false&amp;empty=false&amp;wai=false&amp;time_mode=NONE&amp;time_most_recent=false&amp;lang=EN&amp;cfo=%23%23%23%2C%23%23%23.%23%23%23</t>
  </si>
  <si>
    <t>https://appsso.eurostat.ec.europa.eu/nui/show.do?query=BOOKMARK_DS-1167098_QID_43B8AD01_UID_6C6A9DB2&amp;layout=TIME,C,X,0;GEO,L,Y,0;PROJECTION,L,Z,0;INDIC_DE,L,Z,1;INDICATORS,C,Z,2;&amp;zSelection=DS-1167098INDICATORS,OBS_FLAG;DS-1167098INDIC_DE,OLDDEP3;DS-1167098PROJECTION,BSL;&amp;rankName1=INDICATORS_1_2_-1_2&amp;rankName2=PROJECTION_1_2_-1_2&amp;rankName3=INDIC-DE_1_2_0_1&amp;rankName4=TIME_1_0_0_0&amp;rankName5=GEO_1_2_0_1&amp;sortC=ASC_-1_FIRST&amp;rStp=&amp;cStp=&amp;rDCh=&amp;cDCh=&amp;rDM=true&amp;cDM=true&amp;footnes=false&amp;empty=false&amp;wai=false&amp;time_mode=NONE&amp;time_most_recent=false&amp;lang=EN&amp;cfo=%23%23%23%2C%23%23%23.%23%23%23</t>
  </si>
  <si>
    <t>(¹) 1980-2000: not available. 2010 and 2015: breaks in series.</t>
  </si>
  <si>
    <r>
      <t>Source:</t>
    </r>
    <r>
      <rPr>
        <sz val="9"/>
        <rFont val="Arial"/>
        <family val="2"/>
      </rPr>
      <t xml:space="preserve"> Eurostat (online data codes: demo_pjanind and proj_19ndbi) and United Nations, Department of Economic and Social Affairs, Population Division, World Population Prospects 2019</t>
    </r>
  </si>
  <si>
    <t>Note: the old-age dependency ratio is calculated as the number of people aged ≥65 years divided by the number of people aged 20-64 years, expressed as a percentage. 2020-2050: EU-27 population according to the 2019 projections, baseline variant (EUROPOP2019); other population projections according to the United Nations Population Division medium variant. The vertical dotted line marks the divide between historical data and projections.</t>
  </si>
  <si>
    <t>https://appsso.eurostat.ec.europa.eu/nui/show.do?query=BOOKMARK_DS-691859_QID_5860D8BB_UID_6C6A9DB2&amp;layout=AGE,L,X,0;TERRTYPO,L,X,1;TIME,C,Y,0;GEO,L,Y,1;UNIT,L,Z,0;SEX,L,Z,1;INDICATORS,C,Z,2;&amp;zSelection=DS-691859INDICATORS,OBS_FLAG;DS-691859UNIT,NR;DS-691859SEX,T;&amp;rankName1=UNIT_1_2_-1_2&amp;rankName2=INDICATORS_1_2_-1_2&amp;rankName3=SEX_1_2_-1_2&amp;rankName4=AGE_1_2_0_0&amp;rankName5=TERRTYPO_1_2_1_0&amp;rankName6=TIME_1_0_0_1&amp;rankName7=GEO_1_2_1_1&amp;sortR=ASC_-1_FIRST&amp;rStp=&amp;cStp=&amp;rDCh=&amp;cDCh=&amp;rDM=true&amp;cDM=true&amp;footnes=false&amp;empty=false&amp;wai=false&amp;time_mode=ROLLING&amp;time_most_recent=true&amp;lang=EN&amp;cfo=%23%23%23%2C%23%23%23.%23%23%23</t>
  </si>
  <si>
    <t>Figure 13: People aged ≥65 years, by urban-rural typology, 2019</t>
  </si>
  <si>
    <t>https://appsso.eurostat.ec.europa.eu/nui/show.do?query=BOOKMARK_DS-747451_QID_-DCA1CC3_UID_6C6A9DB2&amp;layout=TIME,C,X,0;GEO,B,Y,0;INDIC_DE,L,Z,0;UNIT,L,Z,1;INDICATORS,C,Z,2;&amp;zSelection=DS-747451UNIT,PC;DS-747451INDICATORS,OBS_FLAG;DS-747451INDIC_DE,PC_Y65_MAX;&amp;rankName1=UNIT_1_2_-1_2&amp;rankName2=INDICATORS_1_2_-1_2&amp;rankName3=INDIC-DE_1_2_-1_2&amp;rankName4=TIME_1_0_0_0&amp;rankName5=GEO_1_2_0_1&amp;sortC=ASC_-1_FIRST&amp;rStp=&amp;cStp=&amp;rDCh=&amp;cDCh=&amp;rDM=true&amp;cDM=true&amp;footnes=false&amp;empty=false&amp;wai=false&amp;time_mode=ROLLING&amp;time_most_recent=true&amp;lang=EN&amp;cfo=%23%23%23%2C%23%23%23.%23%23%23</t>
  </si>
  <si>
    <t>EU-27 = 20.3</t>
  </si>
  <si>
    <t>Prov. Brabant wallon</t>
  </si>
  <si>
    <t>p</t>
  </si>
  <si>
    <t>Nord-Pas-de-Calais</t>
  </si>
  <si>
    <t>Pays-de-la-Loire</t>
  </si>
  <si>
    <t>&lt; 18.0</t>
  </si>
  <si>
    <t>≥ 23.0</t>
  </si>
  <si>
    <t>18.0 - &lt; 20.3</t>
  </si>
  <si>
    <t>20.3 - &lt; 23.0</t>
  </si>
  <si>
    <t>https://appsso.eurostat.ec.europa.eu/nui/show.do?query=BOOKMARK_DS-747455_QID_4551A145_UID_6C6A9DB2&amp;layout=TIME,C,X,0;GEO,B,Y,0;INDIC_DE,B,Z,0;UNIT,B,Z,1;INDICATORS,C,Z,2;&amp;zSelection=DS-747455UNIT,PC;DS-747455INDIC_DE,PC_Y65_MAX;DS-747455INDICATORS,OBS_FLAG;&amp;rankName1=UNIT_1_2_-1_2&amp;rankName2=INDICATORS_1_2_-1_2&amp;rankName3=INDIC-DE_1_2_-1_2&amp;rankName4=TIME_1_0_0_0&amp;rankName5=GEO_1_2_0_1&amp;sortC=ASC_-1_FIRST&amp;rStp=&amp;cStp=&amp;rDCh=&amp;cDCh=&amp;rDM=true&amp;cDM=true&amp;footnes=false&amp;empty=false&amp;wai=false&amp;time_mode=ROLLING&amp;time_most_recent=true&amp;lang=EN&amp;cfo=%23%23%23%2C%23%23%23.%23%23%23</t>
  </si>
  <si>
    <t>https://appsso.eurostat.ec.europa.eu/nui/show.do?query=BOOKMARK_DS-747455_QID_1934EDC2_UID_6C6A9DB2&amp;layout=TIME,C,X,0;GEO,B,Y,0;INDIC_DE,B,Z,0;UNIT,B,Z,1;INDICATORS,C,Z,2;&amp;zSelection=DS-747455UNIT,PC;DS-747455INDIC_DE,PC_Y65_MAX;DS-747455INDICATORS,OBS_FLAG;&amp;rankName1=UNIT_1_2_-1_2&amp;rankName2=INDICATORS_1_2_-1_2&amp;rankName3=INDIC-DE_1_2_-1_2&amp;rankName4=TIME_1_0_0_0&amp;rankName5=GEO_1_2_0_1&amp;sortC=ASC_-1_FIRST&amp;rStp=&amp;cStp=&amp;rDCh=&amp;cDCh=&amp;rDM=true&amp;cDM=true&amp;footnes=false&amp;empty=false&amp;wai=false&amp;time_mode=ROLLING&amp;time_most_recent=true&amp;lang=EN&amp;cfo=%23%23%23%2C%23%23%23.%23%23%23</t>
  </si>
  <si>
    <t>NUTS 3</t>
  </si>
  <si>
    <t>NUTS 0</t>
  </si>
  <si>
    <t>ITC32 - Savona</t>
  </si>
  <si>
    <t>ITF31 - Caserta</t>
  </si>
  <si>
    <t>EL643 - Evrytania</t>
  </si>
  <si>
    <t>EL306 - Dytiki Attiki</t>
  </si>
  <si>
    <t>PT11B - Alto Tâmega</t>
  </si>
  <si>
    <t>PT200 - Região Autónoma dos Açores (PT)</t>
  </si>
  <si>
    <t>FI1D1 - Etelä-Savo</t>
  </si>
  <si>
    <t>FI1B1 - Helsinki-Uusimaa</t>
  </si>
  <si>
    <t>DEG04 - Suhl, Kreisfreie Stadt</t>
  </si>
  <si>
    <t>DE712 - Frankfurt am Main, Kreisfreie Stadt</t>
  </si>
  <si>
    <t>BG311 - Vidin</t>
  </si>
  <si>
    <t>BG411 - Sofia (stolitsa)</t>
  </si>
  <si>
    <t>HR034 - Sibensko-kninska zupanija</t>
  </si>
  <si>
    <t>HR046 - Medimurska zupanija</t>
  </si>
  <si>
    <t>LV005 - Latgale</t>
  </si>
  <si>
    <t>LV007 - Pieriga</t>
  </si>
  <si>
    <t>FRI22 - Creuse</t>
  </si>
  <si>
    <t>FRY50 - Mayotte</t>
  </si>
  <si>
    <t>SE214 - Gotlands län</t>
  </si>
  <si>
    <t>SE110 - Stockholms län</t>
  </si>
  <si>
    <t>EE007 - Kirde-Eesti</t>
  </si>
  <si>
    <t>EE001 - Põhja-Eesti</t>
  </si>
  <si>
    <t>LT029 - Utenos apskritis</t>
  </si>
  <si>
    <t>LT011 - Vilniaus apskritis</t>
  </si>
  <si>
    <t>SI043 - Goriska</t>
  </si>
  <si>
    <t>SI041 - Osrednjeslovenska</t>
  </si>
  <si>
    <t>CZ052 - Královéhradecký kraj</t>
  </si>
  <si>
    <t>CZ020 - Stredoceský kraj</t>
  </si>
  <si>
    <t>DK014 - Bornholm</t>
  </si>
  <si>
    <t>DK011 - Byen København</t>
  </si>
  <si>
    <t>ES113 - Ourense</t>
  </si>
  <si>
    <t>ES640 - Melilla (ES)</t>
  </si>
  <si>
    <t>HU332 - Békés</t>
  </si>
  <si>
    <t>HU323 - Szabolcs-Szatmár-Bereg</t>
  </si>
  <si>
    <t>NL341 - Zeeuwsch-Vlaanderen</t>
  </si>
  <si>
    <t>NL230 - Flevoland</t>
  </si>
  <si>
    <t>BE258 - Arr. Veurne</t>
  </si>
  <si>
    <t>BE100 - Arr. de Bruxelles-Capitale / Arr. van Brussel-Hoofdstad</t>
  </si>
  <si>
    <t>AT223 - Östliche Obersteiermark</t>
  </si>
  <si>
    <t>AT334 - Tiroler Oberland</t>
  </si>
  <si>
    <t>MT002 - Gozo and Comino / Ghawdex u Kemmuna</t>
  </si>
  <si>
    <t>MT001 - Malta</t>
  </si>
  <si>
    <t>RO317 - Teleorman</t>
  </si>
  <si>
    <t>RO322 - Ilfov</t>
  </si>
  <si>
    <t>PL711 - Miasto Lódz</t>
  </si>
  <si>
    <t>PL634 - Gdanski</t>
  </si>
  <si>
    <t>SK022 - Trenciansky kraj</t>
  </si>
  <si>
    <t>SK041 - Presovský kraj</t>
  </si>
  <si>
    <t>IE041 - Border</t>
  </si>
  <si>
    <t>IE062 - Mid-East</t>
  </si>
  <si>
    <t>UKK22 - Dorset CC</t>
  </si>
  <si>
    <t>UKI42 - Tower Hamlets</t>
  </si>
  <si>
    <t>CH070 - Ticino</t>
  </si>
  <si>
    <t>CH022 - Freiburg</t>
  </si>
  <si>
    <t>NO021 - Hedmark</t>
  </si>
  <si>
    <t>NO011 - Oslo</t>
  </si>
  <si>
    <t>IS002 - Landsbyggd</t>
  </si>
  <si>
    <t>IS001 - Höfudborgarsvædi</t>
  </si>
  <si>
    <t>https://appsso.eurostat.ec.europa.eu/nui/show.do?query=BOOKMARK_DS-075924_QID_4EBA85C9_UID_6C6A9DB2&amp;layout=CITIZEN,L,X,0;AGE,L,X,1;TIME,C,Y,0;GEO,L,Y,1;SEX,L,Z,0;UNIT,L,Z,1;INDICATORS,C,Z,2;&amp;zSelection=DS-075924UNIT,NR;DS-075924SEX,T;DS-075924INDICATORS,OBS_FLAG;&amp;rankName1=UNIT_1_2_-1_2&amp;rankName2=INDICATORS_1_2_-1_2&amp;rankName3=SEX_1_2_-1_2&amp;rankName4=CITIZEN_1_2_0_0&amp;rankName5=AGE_1_2_1_0&amp;rankName6=TIME_1_0_0_1&amp;rankName7=GEO_1_2_1_1&amp;sortR=ASC_-1_FIRST&amp;rStp=&amp;cStp=&amp;rDCh=&amp;cDCh=&amp;rDM=true&amp;cDM=true&amp;footnes=false&amp;empty=false&amp;wai=false&amp;time_mode=ROLLING&amp;time_most_recent=true&amp;lang=EN&amp;cfo=%23%23%23%2C%23%23%23.%23%23%23</t>
  </si>
  <si>
    <t>Figure 15: Share of foreign citizens, 2019</t>
  </si>
  <si>
    <t>Total population</t>
  </si>
  <si>
    <t>People aged ≥65 years</t>
  </si>
  <si>
    <t>(¹) Estimates and/or provisional.</t>
  </si>
  <si>
    <t>(¹) 2019: estimates and/or provisional.</t>
  </si>
  <si>
    <t>(²) 2019: estimates and/or provisional.</t>
  </si>
  <si>
    <t>World (¹)</t>
  </si>
  <si>
    <t>Russia (¹)</t>
  </si>
  <si>
    <t>China (¹)</t>
  </si>
  <si>
    <t>Brazil (¹)</t>
  </si>
  <si>
    <t>India (¹)</t>
  </si>
  <si>
    <t>Indonesia (¹)</t>
  </si>
  <si>
    <t>South Africa (¹)</t>
  </si>
  <si>
    <t>Saudi Arabia (¹)</t>
  </si>
  <si>
    <t>(¹) 2015.</t>
  </si>
  <si>
    <t>EU-27 (²)</t>
  </si>
  <si>
    <t>France (²)</t>
  </si>
  <si>
    <t>(²) Provisional.</t>
  </si>
  <si>
    <t>Japan (³)</t>
  </si>
  <si>
    <t>Canada (³)</t>
  </si>
  <si>
    <t>United States (³)</t>
  </si>
  <si>
    <t>Australia (³)</t>
  </si>
  <si>
    <t>South Korea (³)</t>
  </si>
  <si>
    <t>(³) 2018.</t>
  </si>
  <si>
    <t>Slovenia (²)</t>
  </si>
  <si>
    <t>(²) Predominantly urban regions: not applicable.</t>
  </si>
  <si>
    <t>Cyprus (³)</t>
  </si>
  <si>
    <t>Luxembourg (³)</t>
  </si>
  <si>
    <t>(³) Predominantly urban and predominantly rural regions: not applicable.</t>
  </si>
  <si>
    <t>Malta (⁴)</t>
  </si>
  <si>
    <t>Liechtenstein (⁴)</t>
  </si>
  <si>
    <t>(⁴) Intermediate and predominantly rural regions: not applicable.</t>
  </si>
  <si>
    <t>Iceland (⁵)</t>
  </si>
  <si>
    <t>(⁵) Intermediate regions: not applicable.</t>
  </si>
  <si>
    <t>Finland (¹)</t>
  </si>
  <si>
    <t>Norway (¹)</t>
  </si>
  <si>
    <t>(¹) Data are not available for all regions.</t>
  </si>
  <si>
    <t>Liechtenstein (³)</t>
  </si>
  <si>
    <t>(³) No regional breakdown for level 3 regions.</t>
  </si>
  <si>
    <t>Italy (¹)</t>
  </si>
  <si>
    <t>Figure 1: Population developments, by age class, EU-27, 2001-2050</t>
  </si>
  <si>
    <t>Figure 6: Median age of the population, 1990, 2019 and 2050</t>
  </si>
  <si>
    <t>Figure 14: Range of NUTS level 3 regions with the highest and lowest shares of people aged ≥65 years, 2019</t>
  </si>
  <si>
    <t xml:space="preserve">Note: all data as of 1 January. </t>
  </si>
  <si>
    <t>Note: the figure has a bar for each country that shows the range from the region with the lowest share to the region with the highest share; the vertical line inside each bar denotes the national average (mean). All data as of 1 January.</t>
  </si>
  <si>
    <t>Map 1: People aged ≥65 years, by NUTS level 2 regions, 2019</t>
  </si>
  <si>
    <t>Note: all data as of 1 January.</t>
  </si>
  <si>
    <t>Note: the figure is ranked on the ratio of women to men for all people aged ≥65 years. All data as of 1 January.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</si>
</sst>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 #,##0.00_);_(* \(#,##0.00\);_(* &quot;-&quot;??_);_(@_)"/>
    <numFmt numFmtId="168" formatCode="#,##0.0"/>
    <numFmt numFmtId="169" formatCode="0.0"/>
    <numFmt numFmtId="170" formatCode="0.000"/>
    <numFmt numFmtId="171" formatCode="0.000000"/>
    <numFmt numFmtId="172" formatCode="#,##0&quot; F&quot;;[Red]\-#,##0&quot; F&quot;"/>
    <numFmt numFmtId="173" formatCode="#,##0.0_i"/>
  </numFmts>
  <fonts count="73">
    <font>
      <sz val="9"/>
      <name val="Arial"/>
      <family val="2"/>
    </font>
    <font>
      <sz val="9"/>
      <color theme="1"/>
      <name val="Arial"/>
      <family val="2"/>
    </font>
    <font>
      <sz val="9"/>
      <name val="Arial"/>
      <family val="2"/>
    </font>
    <font>
      <sz val="11"/>
      <name val="Arial"/>
      <family val="2"/>
    </font>
    <font>
      <b/>
      <sz val="9"/>
      <color theme="1"/>
      <name val="Arial"/>
      <family val="2"/>
    </font>
    <font>
      <i/>
      <sz val="9"/>
      <color theme="1"/>
      <name val="Arial"/>
      <family val="2"/>
    </font>
    <font>
      <b/>
      <sz val="11"/>
      <color theme="1"/>
      <name val="Arial"/>
      <family val="2"/>
    </font>
    <font>
      <sz val="9"/>
      <color rgb="FFFF0000"/>
      <name val="Arial"/>
      <family val="2"/>
    </font>
    <font>
      <sz val="9"/>
      <color indexed="55"/>
      <name val="Arial"/>
      <family val="2"/>
    </font>
    <font>
      <b/>
      <sz val="9"/>
      <name val="Arial"/>
      <family val="2"/>
    </font>
    <font>
      <sz val="9"/>
      <color indexed="18"/>
      <name val="Arial"/>
      <family val="2"/>
    </font>
    <font>
      <sz val="9"/>
      <color indexed="62"/>
      <name val="Arial"/>
      <family val="2"/>
    </font>
    <font>
      <b/>
      <sz val="9"/>
      <color indexed="10"/>
      <name val="Arial"/>
      <family val="2"/>
    </font>
    <font>
      <b/>
      <sz val="9"/>
      <color indexed="8"/>
      <name val="Arial"/>
      <family val="2"/>
    </font>
    <font>
      <b/>
      <vertAlign val="superscript"/>
      <sz val="10"/>
      <name val="Times New Roman"/>
      <family val="1"/>
    </font>
    <font>
      <sz val="10"/>
      <name val="Helvetica"/>
    </font>
    <font>
      <sz val="10"/>
      <name val="Arial"/>
      <family val="2"/>
    </font>
    <font>
      <i/>
      <sz val="10"/>
      <name val="Helvetica"/>
    </font>
    <font>
      <sz val="10"/>
      <name val="MS Sans Serif"/>
      <family val="2"/>
    </font>
    <font>
      <sz val="9"/>
      <color theme="0" tint="-0.249977111117893"/>
      <name val="Arial"/>
      <family val="2"/>
    </font>
    <font>
      <sz val="8"/>
      <color theme="1"/>
      <name val="Calibri"/>
      <family val="2"/>
      <scheme val="minor"/>
    </font>
    <font>
      <sz val="8"/>
      <name val="Arial"/>
      <family val="2"/>
    </font>
    <font>
      <sz val="9"/>
      <name val="Myriad Pro"/>
      <family val="2"/>
    </font>
    <font>
      <sz val="10"/>
      <name val="+mn-lt"/>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9"/>
      <color indexed="12"/>
      <name val="Myriad Pro"/>
      <family val="2"/>
    </font>
    <font>
      <sz val="11"/>
      <color indexed="20"/>
      <name val="Calibri"/>
      <family val="2"/>
    </font>
    <font>
      <u/>
      <sz val="10"/>
      <color indexed="12"/>
      <name val="Arial"/>
      <family val="2"/>
    </font>
    <font>
      <u/>
      <sz val="8"/>
      <color indexed="12"/>
      <name val="Arial"/>
      <family val="2"/>
    </font>
    <font>
      <sz val="11"/>
      <color indexed="60"/>
      <name val="Calibri"/>
      <family val="2"/>
    </font>
    <font>
      <sz val="11"/>
      <color theme="1"/>
      <name val="Calibri"/>
      <family val="2"/>
      <scheme val="minor"/>
    </font>
    <font>
      <sz val="11"/>
      <color theme="1"/>
      <name val="Calibri"/>
      <family val="2"/>
    </font>
    <font>
      <sz val="11"/>
      <color indexed="17"/>
      <name val="Calibri"/>
      <family val="2"/>
    </font>
    <font>
      <b/>
      <sz val="11"/>
      <color indexed="63"/>
      <name val="Calibri"/>
      <family val="2"/>
    </font>
    <font>
      <sz val="7"/>
      <name val="Myriad Pro"/>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8"/>
      <name val="Arial Narrow"/>
      <family val="2"/>
    </font>
    <font>
      <b/>
      <sz val="11"/>
      <color rgb="FF3F3F3F"/>
      <name val="Calibri"/>
      <family val="2"/>
      <scheme val="minor"/>
    </font>
    <font>
      <b/>
      <sz val="11"/>
      <color theme="1"/>
      <name val="Calibri"/>
      <family val="2"/>
      <scheme val="minor"/>
    </font>
    <font>
      <sz val="11"/>
      <color rgb="FFFF0000"/>
      <name val="Calibri"/>
      <family val="2"/>
      <scheme val="minor"/>
    </font>
    <font>
      <sz val="8"/>
      <color theme="1"/>
      <name val="Calibri Light"/>
      <family val="2"/>
    </font>
    <font>
      <sz val="11"/>
      <color indexed="8"/>
      <name val="Calibri"/>
      <family val="2"/>
      <scheme val="minor"/>
    </font>
    <font>
      <b/>
      <sz val="11"/>
      <name val="Arial"/>
      <family val="2"/>
    </font>
    <font>
      <i/>
      <sz val="9"/>
      <name val="Arial"/>
      <family val="2"/>
    </font>
    <font>
      <u/>
      <sz val="9"/>
      <color theme="10"/>
      <name val="Arial"/>
      <family val="2"/>
    </font>
    <font>
      <u/>
      <sz val="9"/>
      <color theme="11"/>
      <name val="Arial"/>
      <family val="2"/>
    </font>
    <font>
      <b/>
      <sz val="9"/>
      <color rgb="FFFF0000"/>
      <name val="Arial"/>
      <family val="2"/>
    </font>
    <font>
      <sz val="11"/>
      <color theme="1"/>
      <name val="Arial"/>
      <family val="2"/>
    </font>
    <font>
      <sz val="11"/>
      <name val="Arial"/>
      <family val="2"/>
      <charset val="161"/>
    </font>
    <font>
      <sz val="9"/>
      <color rgb="FF000000"/>
      <name val="Arial"/>
      <family val="2"/>
      <charset val="161"/>
    </font>
    <font>
      <sz val="9"/>
      <color theme="0"/>
      <name val="Arial"/>
      <family val="2"/>
    </font>
  </fonts>
  <fills count="59">
    <fill>
      <patternFill patternType="none"/>
    </fill>
    <fill>
      <patternFill patternType="gray125"/>
    </fill>
    <fill>
      <patternFill patternType="solid">
        <fgColor rgb="FFFFFF00"/>
        <bgColor indexed="64"/>
      </patternFill>
    </fill>
    <fill>
      <patternFill patternType="solid">
        <fgColor indexed="22"/>
        <bgColor indexed="23"/>
      </patternFill>
    </fill>
    <fill>
      <patternFill patternType="solid">
        <fgColor theme="0" tint="-0.249977111117893"/>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2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398">
    <xf numFmtId="0" fontId="0"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168" fontId="14" fillId="0" borderId="0">
      <alignment horizontal="right"/>
    </xf>
    <xf numFmtId="0" fontId="15" fillId="3" borderId="1" applyNumberFormat="0" applyFont="0" applyBorder="0" applyAlignment="0" applyProtection="0"/>
    <xf numFmtId="166" fontId="16" fillId="0" borderId="0" applyFont="0" applyFill="0" applyBorder="0" applyAlignment="0" applyProtection="0"/>
    <xf numFmtId="167" fontId="16" fillId="0" borderId="0" applyFont="0" applyFill="0" applyBorder="0" applyAlignment="0" applyProtection="0"/>
    <xf numFmtId="0" fontId="17" fillId="0" borderId="0" applyFont="0"/>
    <xf numFmtId="38" fontId="18" fillId="0" borderId="0" applyFont="0" applyFill="0" applyBorder="0" applyAlignment="0" applyProtection="0"/>
    <xf numFmtId="172" fontId="18" fillId="0" borderId="0" applyFont="0" applyFill="0" applyBorder="0" applyAlignment="0" applyProtection="0"/>
    <xf numFmtId="0" fontId="16" fillId="0" borderId="0"/>
    <xf numFmtId="0" fontId="16" fillId="0" borderId="0"/>
    <xf numFmtId="0" fontId="16" fillId="0" borderId="0"/>
    <xf numFmtId="164"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20" fillId="0" borderId="0"/>
    <xf numFmtId="0" fontId="16" fillId="0" borderId="0"/>
    <xf numFmtId="0" fontId="16" fillId="0" borderId="0"/>
    <xf numFmtId="0" fontId="16" fillId="0" borderId="0"/>
    <xf numFmtId="0" fontId="22" fillId="0" borderId="0"/>
    <xf numFmtId="0" fontId="21" fillId="0" borderId="0" applyNumberFormat="0" applyFill="0" applyBorder="0" applyAlignment="0" applyProtection="0"/>
    <xf numFmtId="0" fontId="23" fillId="0" borderId="0" applyNumberFormat="0" applyFill="0" applyBorder="0" applyProtection="0">
      <alignment vertical="center"/>
    </xf>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50" borderId="0" applyNumberFormat="0" applyBorder="0" applyAlignment="0" applyProtection="0"/>
    <xf numFmtId="0" fontId="25" fillId="51"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54" borderId="0" applyNumberFormat="0" applyBorder="0" applyAlignment="0" applyProtection="0"/>
    <xf numFmtId="0" fontId="26" fillId="0" borderId="0" applyNumberFormat="0" applyFill="0" applyBorder="0" applyAlignment="0" applyProtection="0"/>
    <xf numFmtId="0" fontId="27" fillId="55" borderId="12" applyNumberFormat="0" applyAlignment="0" applyProtection="0"/>
    <xf numFmtId="0" fontId="28" fillId="0" borderId="13" applyNumberFormat="0" applyFill="0" applyAlignment="0" applyProtection="0"/>
    <xf numFmtId="0" fontId="21" fillId="56" borderId="14" applyNumberFormat="0" applyFont="0" applyAlignment="0" applyProtection="0"/>
    <xf numFmtId="0" fontId="21" fillId="56" borderId="14" applyNumberFormat="0" applyFont="0" applyAlignment="0" applyProtection="0"/>
    <xf numFmtId="0" fontId="29" fillId="46" borderId="12" applyNumberFormat="0" applyAlignment="0" applyProtection="0"/>
    <xf numFmtId="0" fontId="30" fillId="0" borderId="0" applyNumberFormat="0" applyFill="0" applyBorder="0" applyAlignment="0" applyProtection="0">
      <alignment vertical="top"/>
      <protection locked="0"/>
    </xf>
    <xf numFmtId="0" fontId="31" fillId="42" borderId="0" applyNumberFormat="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57" borderId="0" applyNumberFormat="0" applyBorder="0" applyAlignment="0" applyProtection="0"/>
    <xf numFmtId="0" fontId="35" fillId="0" borderId="0"/>
    <xf numFmtId="0" fontId="2" fillId="0" borderId="0" applyNumberFormat="0" applyFill="0" applyBorder="0" applyProtection="0">
      <alignment vertical="center"/>
    </xf>
    <xf numFmtId="0" fontId="23" fillId="0" borderId="0" applyNumberFormat="0" applyFill="0" applyBorder="0" applyProtection="0">
      <alignment vertical="center"/>
    </xf>
    <xf numFmtId="0" fontId="16" fillId="0" borderId="0"/>
    <xf numFmtId="0" fontId="35" fillId="0" borderId="0"/>
    <xf numFmtId="0" fontId="35" fillId="0" borderId="0"/>
    <xf numFmtId="0" fontId="16" fillId="0" borderId="0"/>
    <xf numFmtId="0" fontId="2" fillId="0" borderId="0" applyNumberFormat="0" applyFill="0" applyBorder="0" applyProtection="0">
      <alignment vertical="center"/>
    </xf>
    <xf numFmtId="0" fontId="36" fillId="0" borderId="0"/>
    <xf numFmtId="0" fontId="35" fillId="0" borderId="0"/>
    <xf numFmtId="0" fontId="35" fillId="0" borderId="0"/>
    <xf numFmtId="0" fontId="3" fillId="0" borderId="0"/>
    <xf numFmtId="0" fontId="2" fillId="0" borderId="0" applyNumberFormat="0" applyFill="0" applyBorder="0" applyProtection="0">
      <alignment vertical="center"/>
    </xf>
    <xf numFmtId="0" fontId="37" fillId="43" borderId="0" applyNumberFormat="0" applyBorder="0" applyAlignment="0" applyProtection="0"/>
    <xf numFmtId="0" fontId="38" fillId="55" borderId="15"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0" borderId="17" applyNumberFormat="0" applyFill="0" applyAlignment="0" applyProtection="0"/>
    <xf numFmtId="0" fontId="44" fillId="0" borderId="18" applyNumberFormat="0" applyFill="0" applyAlignment="0" applyProtection="0"/>
    <xf numFmtId="0" fontId="44" fillId="0" borderId="0" applyNumberFormat="0" applyFill="0" applyBorder="0" applyAlignment="0" applyProtection="0"/>
    <xf numFmtId="0" fontId="45" fillId="58" borderId="19" applyNumberFormat="0" applyAlignment="0" applyProtection="0"/>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3" fillId="0" borderId="0"/>
    <xf numFmtId="0" fontId="35" fillId="18" borderId="0" applyNumberFormat="0" applyBorder="0" applyAlignment="0" applyProtection="0"/>
    <xf numFmtId="0" fontId="35" fillId="22"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46" fillId="20" borderId="0" applyNumberFormat="0" applyBorder="0" applyAlignment="0" applyProtection="0"/>
    <xf numFmtId="0" fontId="46" fillId="24" borderId="0" applyNumberFormat="0" applyBorder="0" applyAlignment="0" applyProtection="0"/>
    <xf numFmtId="0" fontId="46" fillId="28" borderId="0" applyNumberFormat="0" applyBorder="0" applyAlignment="0" applyProtection="0"/>
    <xf numFmtId="0" fontId="46" fillId="32" borderId="0" applyNumberFormat="0" applyBorder="0" applyAlignment="0" applyProtection="0"/>
    <xf numFmtId="0" fontId="46" fillId="36" borderId="0" applyNumberFormat="0" applyBorder="0" applyAlignment="0" applyProtection="0"/>
    <xf numFmtId="0" fontId="46" fillId="40" borderId="0" applyNumberFormat="0" applyBorder="0" applyAlignment="0" applyProtection="0"/>
    <xf numFmtId="0" fontId="46" fillId="17"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29" borderId="0" applyNumberFormat="0" applyBorder="0" applyAlignment="0" applyProtection="0"/>
    <xf numFmtId="0" fontId="46" fillId="33" borderId="0" applyNumberFormat="0" applyBorder="0" applyAlignment="0" applyProtection="0"/>
    <xf numFmtId="0" fontId="46" fillId="37" borderId="0" applyNumberFormat="0" applyBorder="0" applyAlignment="0" applyProtection="0"/>
    <xf numFmtId="0" fontId="47" fillId="11" borderId="0" applyNumberFormat="0" applyBorder="0" applyAlignment="0" applyProtection="0"/>
    <xf numFmtId="0" fontId="48" fillId="14" borderId="6" applyNumberFormat="0" applyAlignment="0" applyProtection="0"/>
    <xf numFmtId="0" fontId="49" fillId="15" borderId="9" applyNumberFormat="0" applyAlignment="0" applyProtection="0"/>
    <xf numFmtId="43" fontId="16" fillId="0" borderId="0" applyFont="0" applyFill="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5" fillId="13" borderId="6" applyNumberFormat="0" applyAlignment="0" applyProtection="0"/>
    <xf numFmtId="0" fontId="56" fillId="0" borderId="8" applyNumberFormat="0" applyFill="0" applyAlignment="0" applyProtection="0"/>
    <xf numFmtId="0" fontId="57" fillId="12" borderId="0" applyNumberFormat="0" applyBorder="0" applyAlignment="0" applyProtection="0"/>
    <xf numFmtId="0" fontId="16" fillId="0" borderId="0"/>
    <xf numFmtId="0" fontId="3" fillId="0" borderId="0"/>
    <xf numFmtId="0" fontId="35" fillId="16" borderId="10" applyNumberFormat="0" applyFont="0" applyAlignment="0" applyProtection="0"/>
    <xf numFmtId="173" fontId="58" fillId="0" borderId="0" applyFill="0" applyBorder="0" applyProtection="0">
      <alignment horizontal="right"/>
    </xf>
    <xf numFmtId="0" fontId="59" fillId="14" borderId="7" applyNumberFormat="0" applyAlignment="0" applyProtection="0"/>
    <xf numFmtId="0" fontId="60" fillId="0" borderId="11" applyNumberFormat="0" applyFill="0" applyAlignment="0" applyProtection="0"/>
    <xf numFmtId="0" fontId="61" fillId="0" borderId="0" applyNumberFormat="0" applyFill="0" applyBorder="0" applyAlignment="0" applyProtection="0"/>
    <xf numFmtId="0" fontId="3" fillId="0" borderId="0"/>
    <xf numFmtId="0" fontId="3" fillId="0" borderId="0"/>
    <xf numFmtId="0" fontId="2" fillId="0" borderId="0" applyNumberFormat="0" applyFill="0" applyBorder="0" applyProtection="0">
      <alignment vertical="center"/>
    </xf>
    <xf numFmtId="0" fontId="3" fillId="0" borderId="0"/>
    <xf numFmtId="0" fontId="3" fillId="0" borderId="0"/>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3" fillId="0" borderId="0"/>
    <xf numFmtId="0" fontId="3" fillId="0" borderId="0"/>
    <xf numFmtId="0" fontId="3" fillId="0" borderId="0"/>
    <xf numFmtId="0" fontId="3" fillId="0" borderId="0"/>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2" fillId="0" borderId="0" applyNumberFormat="0" applyFill="0" applyBorder="0" applyProtection="0">
      <alignment vertical="center"/>
    </xf>
    <xf numFmtId="0" fontId="3" fillId="0" borderId="0"/>
    <xf numFmtId="0" fontId="22"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0" fontId="3" fillId="0" borderId="0"/>
    <xf numFmtId="0" fontId="3" fillId="0" borderId="0"/>
    <xf numFmtId="0" fontId="36" fillId="0" borderId="0"/>
    <xf numFmtId="0" fontId="2" fillId="0" borderId="0" applyNumberFormat="0" applyFill="0" applyBorder="0" applyProtection="0">
      <alignment vertical="center"/>
    </xf>
    <xf numFmtId="0" fontId="62" fillId="0" borderId="0"/>
    <xf numFmtId="0" fontId="63" fillId="0" borderId="0"/>
    <xf numFmtId="0" fontId="2" fillId="0" borderId="0" applyNumberFormat="0" applyFill="0" applyBorder="0" applyProtection="0">
      <alignment vertical="center"/>
    </xf>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2"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0" fontId="3" fillId="0" borderId="0"/>
    <xf numFmtId="0" fontId="16" fillId="0" borderId="0"/>
    <xf numFmtId="0" fontId="27" fillId="55" borderId="12" applyNumberFormat="0" applyAlignment="0" applyProtection="0"/>
    <xf numFmtId="43" fontId="16" fillId="0" borderId="0" applyFont="0" applyFill="0" applyBorder="0" applyAlignment="0" applyProtection="0"/>
    <xf numFmtId="0" fontId="21" fillId="56" borderId="14" applyNumberFormat="0" applyFont="0" applyAlignment="0" applyProtection="0"/>
    <xf numFmtId="0" fontId="21" fillId="56" borderId="14" applyNumberFormat="0" applyFont="0" applyAlignment="0" applyProtection="0"/>
    <xf numFmtId="0" fontId="29" fillId="46" borderId="12" applyNumberFormat="0" applyAlignment="0" applyProtection="0"/>
    <xf numFmtId="0" fontId="2" fillId="0" borderId="0"/>
    <xf numFmtId="0" fontId="3" fillId="0" borderId="0"/>
    <xf numFmtId="0" fontId="16" fillId="0" borderId="0"/>
    <xf numFmtId="0" fontId="3" fillId="0" borderId="0"/>
    <xf numFmtId="0" fontId="2"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0" fontId="2" fillId="0" borderId="0" applyNumberFormat="0" applyFill="0" applyBorder="0" applyProtection="0">
      <alignment vertical="center"/>
    </xf>
    <xf numFmtId="0" fontId="3" fillId="0" borderId="0"/>
    <xf numFmtId="0" fontId="2" fillId="0" borderId="0" applyNumberFormat="0" applyFill="0" applyBorder="0" applyProtection="0">
      <alignment vertical="center"/>
    </xf>
    <xf numFmtId="0" fontId="16" fillId="0" borderId="0"/>
    <xf numFmtId="0" fontId="2" fillId="0" borderId="0" applyNumberFormat="0" applyFill="0" applyBorder="0" applyAlignment="0" applyProtection="0"/>
    <xf numFmtId="0" fontId="36" fillId="0" borderId="0"/>
    <xf numFmtId="0" fontId="2" fillId="0" borderId="0" applyNumberFormat="0" applyFill="0" applyBorder="0" applyProtection="0">
      <alignment vertical="center"/>
    </xf>
    <xf numFmtId="0" fontId="3" fillId="0" borderId="0"/>
    <xf numFmtId="0" fontId="38" fillId="55" borderId="15" applyNumberFormat="0" applyAlignment="0" applyProtection="0"/>
    <xf numFmtId="0" fontId="2" fillId="0" borderId="0" applyNumberFormat="0" applyFill="0" applyBorder="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9" fillId="0" borderId="0"/>
    <xf numFmtId="0" fontId="70" fillId="0" borderId="0"/>
    <xf numFmtId="173" fontId="71" fillId="0" borderId="0" applyFill="0" applyBorder="0" applyProtection="0">
      <alignment horizontal="right"/>
    </xf>
    <xf numFmtId="0" fontId="35" fillId="0" borderId="0"/>
    <xf numFmtId="0" fontId="35" fillId="0" borderId="0"/>
    <xf numFmtId="0" fontId="16" fillId="0" borderId="0"/>
    <xf numFmtId="0" fontId="3" fillId="0" borderId="0"/>
  </cellStyleXfs>
  <cellXfs count="165">
    <xf numFmtId="0" fontId="0" fillId="0" borderId="0" xfId="0">
      <alignment vertical="center"/>
    </xf>
    <xf numFmtId="0" fontId="1" fillId="0" borderId="0" xfId="0" applyFont="1">
      <alignment vertical="center"/>
    </xf>
    <xf numFmtId="0" fontId="1" fillId="0" borderId="0" xfId="0" applyFont="1" applyFill="1" applyBorder="1">
      <alignment vertical="center"/>
    </xf>
    <xf numFmtId="0" fontId="0" fillId="0" borderId="0" xfId="1" applyNumberFormat="1" applyFont="1" applyFill="1" applyBorder="1" applyAlignment="1"/>
    <xf numFmtId="0" fontId="0" fillId="0" borderId="0" xfId="1" applyNumberFormat="1" applyFont="1" applyFill="1" applyBorder="1" applyAlignment="1">
      <alignment horizontal="right"/>
    </xf>
    <xf numFmtId="168" fontId="0" fillId="0" borderId="0" xfId="1" applyNumberFormat="1" applyFont="1" applyFill="1" applyBorder="1" applyAlignment="1"/>
    <xf numFmtId="169" fontId="1" fillId="0" borderId="0" xfId="0" applyNumberFormat="1" applyFont="1">
      <alignment vertical="center"/>
    </xf>
    <xf numFmtId="0" fontId="4" fillId="0" borderId="0" xfId="0" applyFont="1">
      <alignment vertical="center"/>
    </xf>
    <xf numFmtId="0" fontId="5" fillId="0" borderId="0" xfId="0" applyFont="1" applyFill="1" applyBorder="1" applyAlignment="1"/>
    <xf numFmtId="0" fontId="6" fillId="0" borderId="0" xfId="0" applyFont="1" applyAlignment="1">
      <alignment horizontal="left" vertical="center"/>
    </xf>
    <xf numFmtId="0" fontId="1" fillId="0" borderId="0" xfId="0" applyFont="1" applyAlignment="1">
      <alignment horizontal="left" vertical="center"/>
    </xf>
    <xf numFmtId="0" fontId="1" fillId="2" borderId="0" xfId="0" applyFont="1" applyFill="1">
      <alignment vertical="center"/>
    </xf>
    <xf numFmtId="0" fontId="7" fillId="0" borderId="0" xfId="0" applyFont="1">
      <alignment vertical="center"/>
    </xf>
    <xf numFmtId="0" fontId="2" fillId="0" borderId="0" xfId="2" applyFont="1" applyBorder="1">
      <alignment vertical="center"/>
    </xf>
    <xf numFmtId="1" fontId="8" fillId="0" borderId="0" xfId="2" applyNumberFormat="1" applyFont="1" applyBorder="1">
      <alignment vertical="center"/>
    </xf>
    <xf numFmtId="0" fontId="8" fillId="0" borderId="0" xfId="2" applyFont="1" applyBorder="1">
      <alignment vertical="center"/>
    </xf>
    <xf numFmtId="170" fontId="2" fillId="0" borderId="0" xfId="2" applyNumberFormat="1" applyFont="1" applyBorder="1">
      <alignment vertical="center"/>
    </xf>
    <xf numFmtId="1" fontId="2" fillId="0" borderId="0" xfId="2" applyNumberFormat="1" applyFont="1" applyBorder="1">
      <alignment vertical="center"/>
    </xf>
    <xf numFmtId="171" fontId="2" fillId="0" borderId="0" xfId="2" applyNumberFormat="1" applyFont="1" applyFill="1" applyBorder="1">
      <alignment vertical="center"/>
    </xf>
    <xf numFmtId="0" fontId="2" fillId="0" borderId="0" xfId="2" applyFont="1" applyFill="1" applyBorder="1">
      <alignment vertical="center"/>
    </xf>
    <xf numFmtId="0" fontId="9" fillId="0" borderId="0" xfId="2" applyFont="1" applyBorder="1">
      <alignment vertical="center"/>
    </xf>
    <xf numFmtId="1" fontId="2" fillId="0" borderId="0" xfId="2" applyNumberFormat="1" applyFont="1" applyFill="1" applyBorder="1">
      <alignment vertical="center"/>
    </xf>
    <xf numFmtId="0" fontId="2" fillId="0" borderId="0" xfId="2" applyFont="1" applyFill="1" applyBorder="1" applyAlignment="1">
      <alignment horizontal="left"/>
    </xf>
    <xf numFmtId="170" fontId="2" fillId="0" borderId="0" xfId="2" applyNumberFormat="1" applyFont="1" applyFill="1" applyBorder="1">
      <alignment vertical="center"/>
    </xf>
    <xf numFmtId="1" fontId="10" fillId="0" borderId="0" xfId="2" applyNumberFormat="1" applyFont="1" applyFill="1" applyBorder="1">
      <alignment vertical="center"/>
    </xf>
    <xf numFmtId="169" fontId="11" fillId="0" borderId="0" xfId="2" applyNumberFormat="1" applyFont="1" applyFill="1" applyBorder="1">
      <alignment vertical="center"/>
    </xf>
    <xf numFmtId="169" fontId="2" fillId="0" borderId="0" xfId="2" applyNumberFormat="1" applyFont="1" applyAlignment="1"/>
    <xf numFmtId="1" fontId="2" fillId="0" borderId="0" xfId="2" applyNumberFormat="1" applyFont="1" applyBorder="1" applyAlignment="1">
      <alignment horizontal="left"/>
    </xf>
    <xf numFmtId="0" fontId="2" fillId="0" borderId="0" xfId="2" applyFont="1" applyAlignment="1"/>
    <xf numFmtId="0" fontId="12" fillId="0" borderId="0" xfId="2" applyFont="1" applyBorder="1">
      <alignment vertical="center"/>
    </xf>
    <xf numFmtId="0" fontId="2" fillId="0" borderId="0" xfId="2" applyFont="1" applyBorder="1" applyAlignment="1">
      <alignment horizontal="left" vertical="center"/>
    </xf>
    <xf numFmtId="0" fontId="2" fillId="0" borderId="0" xfId="2" applyFont="1" applyBorder="1" applyAlignment="1">
      <alignment horizontal="left"/>
    </xf>
    <xf numFmtId="0" fontId="9" fillId="0" borderId="0" xfId="2" applyFont="1" applyBorder="1" applyAlignment="1">
      <alignment horizontal="left" vertical="center"/>
    </xf>
    <xf numFmtId="0" fontId="9" fillId="0" borderId="0" xfId="2" applyFont="1" applyBorder="1" applyAlignment="1">
      <alignment horizontal="left"/>
    </xf>
    <xf numFmtId="0" fontId="9" fillId="0" borderId="0" xfId="2" applyFont="1" applyFill="1" applyBorder="1" applyAlignment="1">
      <alignment horizontal="left"/>
    </xf>
    <xf numFmtId="0" fontId="13" fillId="0" borderId="0" xfId="2" applyFont="1">
      <alignment vertical="center"/>
    </xf>
    <xf numFmtId="0" fontId="9" fillId="0" borderId="0" xfId="2" applyFont="1" applyFill="1" applyBorder="1">
      <alignment vertical="center"/>
    </xf>
    <xf numFmtId="0" fontId="10" fillId="0" borderId="0" xfId="2" applyFont="1" applyFill="1" applyBorder="1">
      <alignment vertical="center"/>
    </xf>
    <xf numFmtId="0" fontId="0" fillId="0" borderId="0" xfId="2" applyFont="1">
      <alignment vertical="center"/>
    </xf>
    <xf numFmtId="1" fontId="0" fillId="0" borderId="0" xfId="2" quotePrefix="1" applyNumberFormat="1" applyFont="1" applyBorder="1" applyAlignment="1">
      <alignment horizontal="left"/>
    </xf>
    <xf numFmtId="168" fontId="2" fillId="0" borderId="0" xfId="2" applyNumberFormat="1" applyFont="1" applyAlignment="1"/>
    <xf numFmtId="0" fontId="0" fillId="0" borderId="0" xfId="0" applyFont="1">
      <alignment vertical="center"/>
    </xf>
    <xf numFmtId="169" fontId="19" fillId="0" borderId="0" xfId="0" applyNumberFormat="1" applyFont="1">
      <alignment vertical="center"/>
    </xf>
    <xf numFmtId="3" fontId="1" fillId="0" borderId="0" xfId="0" applyNumberFormat="1" applyFont="1">
      <alignment vertical="center"/>
    </xf>
    <xf numFmtId="0" fontId="1" fillId="0" borderId="0" xfId="0" applyFont="1" applyAlignment="1">
      <alignment horizontal="right" vertical="center"/>
    </xf>
    <xf numFmtId="3" fontId="1" fillId="2" borderId="0" xfId="0" applyNumberFormat="1" applyFont="1" applyFill="1">
      <alignment vertical="center"/>
    </xf>
    <xf numFmtId="2" fontId="1" fillId="0" borderId="0" xfId="0" applyNumberFormat="1" applyFont="1">
      <alignment vertical="center"/>
    </xf>
    <xf numFmtId="0" fontId="19" fillId="0" borderId="0" xfId="0" applyFont="1" applyAlignment="1">
      <alignment horizontal="right" vertical="center" wrapText="1"/>
    </xf>
    <xf numFmtId="0" fontId="0" fillId="0" borderId="0" xfId="2" applyFont="1" applyBorder="1">
      <alignment vertical="center"/>
    </xf>
    <xf numFmtId="0" fontId="1" fillId="0" borderId="0" xfId="0" applyFont="1" applyFill="1">
      <alignment vertical="center"/>
    </xf>
    <xf numFmtId="0" fontId="19" fillId="0" borderId="0" xfId="0" applyFont="1" applyAlignment="1">
      <alignment horizontal="right" vertical="center"/>
    </xf>
    <xf numFmtId="1" fontId="0" fillId="0" borderId="0" xfId="2" applyNumberFormat="1" applyFont="1" applyBorder="1" applyAlignment="1">
      <alignment horizontal="left"/>
    </xf>
    <xf numFmtId="168" fontId="0" fillId="0" borderId="0" xfId="0" applyNumberFormat="1" applyFont="1" applyFill="1" applyBorder="1" applyAlignment="1"/>
    <xf numFmtId="168" fontId="1" fillId="0" borderId="0" xfId="0" applyNumberFormat="1" applyFont="1">
      <alignment vertical="center"/>
    </xf>
    <xf numFmtId="168" fontId="1" fillId="0" borderId="0" xfId="0" applyNumberFormat="1" applyFont="1" applyBorder="1">
      <alignment vertical="center"/>
    </xf>
    <xf numFmtId="0" fontId="2" fillId="0" borderId="0" xfId="1" applyNumberFormat="1" applyFont="1" applyFill="1" applyBorder="1" applyAlignment="1"/>
    <xf numFmtId="0" fontId="2" fillId="0" borderId="0" xfId="0" applyNumberFormat="1" applyFont="1" applyFill="1" applyBorder="1" applyAlignment="1">
      <alignment horizontal="right"/>
    </xf>
    <xf numFmtId="0" fontId="2" fillId="0" borderId="0" xfId="0" applyNumberFormat="1" applyFont="1" applyFill="1" applyBorder="1" applyAlignment="1"/>
    <xf numFmtId="0" fontId="0" fillId="0" borderId="0" xfId="0" applyNumberFormat="1" applyFont="1" applyFill="1" applyBorder="1" applyAlignment="1"/>
    <xf numFmtId="168" fontId="2" fillId="0" borderId="0" xfId="0" applyNumberFormat="1" applyFont="1" applyFill="1" applyBorder="1" applyAlignment="1">
      <alignment horizontal="right"/>
    </xf>
    <xf numFmtId="169" fontId="1" fillId="0" borderId="0" xfId="0" applyNumberFormat="1" applyFont="1" applyBorder="1">
      <alignment vertical="center"/>
    </xf>
    <xf numFmtId="168" fontId="0" fillId="0" borderId="0" xfId="0" applyNumberFormat="1" applyFont="1" applyFill="1" applyBorder="1" applyAlignment="1">
      <alignment horizontal="right"/>
    </xf>
    <xf numFmtId="0" fontId="0" fillId="0" borderId="0" xfId="0" applyFill="1">
      <alignment vertical="center"/>
    </xf>
    <xf numFmtId="169" fontId="0" fillId="0" borderId="0" xfId="0" applyNumberFormat="1" applyFill="1">
      <alignment vertical="center"/>
    </xf>
    <xf numFmtId="0" fontId="0" fillId="0" borderId="0" xfId="0" applyFill="1" applyAlignment="1">
      <alignment horizontal="right" vertical="center"/>
    </xf>
    <xf numFmtId="0" fontId="19" fillId="0" borderId="0" xfId="0" applyFont="1" applyFill="1">
      <alignment vertical="center"/>
    </xf>
    <xf numFmtId="0" fontId="19" fillId="0" borderId="0" xfId="0" applyFont="1" applyFill="1" applyAlignment="1">
      <alignment horizontal="right" vertical="center"/>
    </xf>
    <xf numFmtId="0" fontId="0" fillId="0" borderId="0" xfId="0" applyNumberFormat="1" applyFont="1" applyFill="1" applyBorder="1" applyAlignment="1">
      <alignment horizontal="right"/>
    </xf>
    <xf numFmtId="169" fontId="0" fillId="0" borderId="0" xfId="0" applyNumberFormat="1">
      <alignment vertical="center"/>
    </xf>
    <xf numFmtId="3" fontId="1" fillId="0" borderId="0" xfId="0" applyNumberFormat="1" applyFont="1" applyFill="1">
      <alignment vertical="center"/>
    </xf>
    <xf numFmtId="0" fontId="0" fillId="0" borderId="0" xfId="2" applyFont="1" applyBorder="1" applyAlignment="1">
      <alignment horizontal="right"/>
    </xf>
    <xf numFmtId="0" fontId="0" fillId="0" borderId="0" xfId="2" applyFont="1" applyFill="1" applyBorder="1" applyAlignment="1">
      <alignment horizontal="right"/>
    </xf>
    <xf numFmtId="3" fontId="1" fillId="0" borderId="0" xfId="0" applyNumberFormat="1" applyFont="1" applyFill="1" applyAlignment="1">
      <alignment horizontal="right" vertical="center"/>
    </xf>
    <xf numFmtId="0" fontId="0" fillId="0" borderId="0" xfId="0" applyFont="1" applyAlignment="1">
      <alignment horizontal="left" vertical="center" wrapText="1"/>
    </xf>
    <xf numFmtId="0" fontId="0" fillId="0" borderId="0" xfId="0" applyFont="1" applyAlignment="1">
      <alignment vertical="center" wrapText="1"/>
    </xf>
    <xf numFmtId="0" fontId="1" fillId="0" borderId="0" xfId="0" applyFont="1" applyAlignment="1">
      <alignment horizontal="right" vertical="center" wrapText="1"/>
    </xf>
    <xf numFmtId="169" fontId="0" fillId="0" borderId="0" xfId="0" applyNumberFormat="1" applyFont="1" applyAlignment="1">
      <alignment horizontal="right" vertical="center" wrapText="1"/>
    </xf>
    <xf numFmtId="0" fontId="0" fillId="0" borderId="0" xfId="0" applyFont="1" applyAlignment="1">
      <alignment vertical="center"/>
    </xf>
    <xf numFmtId="0" fontId="2" fillId="0" borderId="0" xfId="18" applyFont="1" applyFill="1" applyAlignment="1">
      <alignment vertical="center"/>
    </xf>
    <xf numFmtId="1" fontId="2" fillId="0" borderId="0" xfId="18" applyNumberFormat="1" applyFont="1" applyFill="1"/>
    <xf numFmtId="0" fontId="2" fillId="0" borderId="0" xfId="18" applyFont="1" applyFill="1"/>
    <xf numFmtId="1" fontId="9" fillId="0" borderId="0" xfId="18" applyNumberFormat="1" applyFont="1" applyFill="1"/>
    <xf numFmtId="0" fontId="2" fillId="0" borderId="0" xfId="17" applyFont="1" applyFill="1" applyAlignment="1">
      <alignment vertical="center"/>
    </xf>
    <xf numFmtId="0" fontId="2" fillId="0" borderId="0" xfId="18" quotePrefix="1" applyFont="1" applyFill="1"/>
    <xf numFmtId="0" fontId="2" fillId="0" borderId="0" xfId="19" applyFont="1" applyFill="1"/>
    <xf numFmtId="0" fontId="9" fillId="0" borderId="0" xfId="18" applyFont="1" applyFill="1"/>
    <xf numFmtId="0" fontId="0" fillId="0" borderId="0" xfId="0" applyFont="1" applyFill="1" applyBorder="1" applyAlignment="1"/>
    <xf numFmtId="0" fontId="0" fillId="0" borderId="0" xfId="18" applyFont="1" applyFill="1"/>
    <xf numFmtId="169" fontId="2" fillId="0" borderId="0" xfId="18" applyNumberFormat="1" applyFont="1" applyFill="1"/>
    <xf numFmtId="0" fontId="2" fillId="4" borderId="2" xfId="18" applyFont="1" applyFill="1" applyBorder="1" applyAlignment="1">
      <alignment horizontal="right"/>
    </xf>
    <xf numFmtId="0" fontId="2" fillId="5" borderId="0" xfId="18" applyFont="1" applyFill="1"/>
    <xf numFmtId="0" fontId="2" fillId="6" borderId="2" xfId="0" applyFont="1" applyFill="1" applyBorder="1" applyAlignment="1">
      <alignment vertical="center"/>
    </xf>
    <xf numFmtId="0" fontId="2" fillId="7" borderId="2" xfId="0" applyFont="1" applyFill="1" applyBorder="1" applyAlignment="1">
      <alignment vertical="center"/>
    </xf>
    <xf numFmtId="0" fontId="2" fillId="8" borderId="2" xfId="0" applyFont="1" applyFill="1" applyBorder="1" applyAlignment="1">
      <alignment vertical="center"/>
    </xf>
    <xf numFmtId="0" fontId="0" fillId="9" borderId="2" xfId="0" applyFill="1" applyBorder="1" applyAlignment="1"/>
    <xf numFmtId="0" fontId="0" fillId="0" borderId="0" xfId="17" applyFont="1" applyFill="1" applyAlignment="1">
      <alignment horizontal="right" vertical="center"/>
    </xf>
    <xf numFmtId="1" fontId="9" fillId="0" borderId="0" xfId="18" applyNumberFormat="1" applyFont="1" applyFill="1" applyAlignment="1">
      <alignment horizontal="right"/>
    </xf>
    <xf numFmtId="169" fontId="9" fillId="0" borderId="0" xfId="18" applyNumberFormat="1" applyFont="1" applyFill="1" applyAlignment="1">
      <alignment horizontal="right"/>
    </xf>
    <xf numFmtId="168" fontId="19" fillId="0" borderId="0" xfId="0" applyNumberFormat="1" applyFont="1" applyAlignment="1">
      <alignment horizontal="right" vertical="center"/>
    </xf>
    <xf numFmtId="168" fontId="1" fillId="0" borderId="0" xfId="0" applyNumberFormat="1" applyFont="1" applyAlignment="1">
      <alignment horizontal="right" vertical="center"/>
    </xf>
    <xf numFmtId="0" fontId="13" fillId="0" borderId="0" xfId="0" applyFont="1">
      <alignment vertical="center"/>
    </xf>
    <xf numFmtId="0" fontId="0" fillId="0" borderId="0" xfId="1" applyNumberFormat="1" applyFont="1" applyFill="1" applyBorder="1" applyAlignment="1">
      <alignment vertical="center"/>
    </xf>
    <xf numFmtId="0" fontId="5" fillId="0" borderId="0" xfId="0" applyFont="1">
      <alignment vertical="center"/>
    </xf>
    <xf numFmtId="0" fontId="0" fillId="0" borderId="0" xfId="0" applyFont="1" applyAlignment="1">
      <alignment horizontal="left" vertical="center" wrapText="1"/>
    </xf>
    <xf numFmtId="0" fontId="19" fillId="0" borderId="0" xfId="0" applyFont="1">
      <alignment vertical="center"/>
    </xf>
    <xf numFmtId="0" fontId="1" fillId="0" borderId="0" xfId="0" applyFont="1" applyBorder="1">
      <alignment vertical="center"/>
    </xf>
    <xf numFmtId="0" fontId="0" fillId="0" borderId="0" xfId="1" applyNumberFormat="1" applyFont="1" applyFill="1" applyBorder="1" applyAlignment="1">
      <alignment wrapText="1"/>
    </xf>
    <xf numFmtId="0" fontId="1" fillId="2" borderId="0" xfId="0" quotePrefix="1" applyFont="1" applyFill="1">
      <alignment vertical="center"/>
    </xf>
    <xf numFmtId="0" fontId="0" fillId="0" borderId="0" xfId="0" applyFont="1" applyAlignment="1">
      <alignment horizontal="left" vertical="center"/>
    </xf>
    <xf numFmtId="0" fontId="0" fillId="0" borderId="0" xfId="1" applyNumberFormat="1" applyFont="1" applyFill="1" applyBorder="1" applyAlignment="1">
      <alignment horizontal="left" vertical="center"/>
    </xf>
    <xf numFmtId="0" fontId="0" fillId="0" borderId="0" xfId="0">
      <alignment vertical="center"/>
    </xf>
    <xf numFmtId="1" fontId="2" fillId="0" borderId="0" xfId="18" applyNumberFormat="1" applyFont="1" applyFill="1" applyAlignment="1">
      <alignment horizontal="right"/>
    </xf>
    <xf numFmtId="0" fontId="1" fillId="0" borderId="0" xfId="0" applyFont="1">
      <alignment vertical="center"/>
    </xf>
    <xf numFmtId="0" fontId="0" fillId="0" borderId="0" xfId="18" applyFont="1" applyFill="1"/>
    <xf numFmtId="168" fontId="19" fillId="0" borderId="0" xfId="0" applyNumberFormat="1" applyFont="1">
      <alignment vertical="center"/>
    </xf>
    <xf numFmtId="0" fontId="19" fillId="0" borderId="0" xfId="1" applyNumberFormat="1" applyFont="1" applyFill="1" applyBorder="1" applyAlignment="1"/>
    <xf numFmtId="0" fontId="0" fillId="0" borderId="0" xfId="0" applyFont="1" applyAlignment="1">
      <alignment horizontal="left" vertical="center" wrapText="1"/>
    </xf>
    <xf numFmtId="0" fontId="64" fillId="0" borderId="0" xfId="0" applyFont="1" applyAlignment="1">
      <alignment horizontal="left" vertical="center"/>
    </xf>
    <xf numFmtId="0" fontId="65" fillId="0" borderId="0" xfId="0" applyFont="1" applyFill="1" applyBorder="1" applyAlignment="1"/>
    <xf numFmtId="0" fontId="0" fillId="0" borderId="0" xfId="1" applyNumberFormat="1" applyFont="1" applyFill="1" applyBorder="1" applyAlignment="1">
      <alignment horizontal="right" wrapText="1"/>
    </xf>
    <xf numFmtId="0" fontId="0" fillId="0" borderId="0" xfId="0" applyFont="1" applyFill="1" applyBorder="1">
      <alignment vertical="center"/>
    </xf>
    <xf numFmtId="169" fontId="0" fillId="0" borderId="0" xfId="0" applyNumberFormat="1" applyFont="1" applyFill="1" applyBorder="1" applyAlignment="1"/>
    <xf numFmtId="169" fontId="0" fillId="0" borderId="0" xfId="0" applyNumberFormat="1" applyFont="1">
      <alignment vertical="center"/>
    </xf>
    <xf numFmtId="170" fontId="19" fillId="0" borderId="0" xfId="0" applyNumberFormat="1" applyFont="1">
      <alignment vertical="center"/>
    </xf>
    <xf numFmtId="0" fontId="68" fillId="0" borderId="0" xfId="0" applyFont="1">
      <alignment vertical="center"/>
    </xf>
    <xf numFmtId="168" fontId="1" fillId="0" borderId="0" xfId="0" applyNumberFormat="1" applyFont="1" applyFill="1" applyAlignment="1">
      <alignment horizontal="right" vertical="center"/>
    </xf>
    <xf numFmtId="0" fontId="68" fillId="0" borderId="0" xfId="2" applyFont="1" applyBorder="1">
      <alignment vertical="center"/>
    </xf>
    <xf numFmtId="0" fontId="1" fillId="5" borderId="0" xfId="0" applyFont="1" applyFill="1">
      <alignment vertical="center"/>
    </xf>
    <xf numFmtId="0" fontId="2" fillId="5" borderId="0" xfId="2" applyFont="1" applyFill="1" applyBorder="1">
      <alignment vertical="center"/>
    </xf>
    <xf numFmtId="0" fontId="19" fillId="5" borderId="0" xfId="0" applyFont="1" applyFill="1">
      <alignment vertical="center"/>
    </xf>
    <xf numFmtId="0" fontId="19" fillId="5" borderId="0" xfId="1" applyNumberFormat="1" applyFont="1" applyFill="1" applyBorder="1" applyAlignment="1"/>
    <xf numFmtId="0" fontId="19" fillId="5" borderId="0" xfId="0" applyFont="1" applyFill="1" applyAlignment="1">
      <alignment horizontal="right" vertical="center"/>
    </xf>
    <xf numFmtId="169" fontId="19" fillId="5" borderId="0" xfId="0" applyNumberFormat="1" applyFont="1" applyFill="1">
      <alignment vertical="center"/>
    </xf>
    <xf numFmtId="168" fontId="19" fillId="0" borderId="0" xfId="0" applyNumberFormat="1" applyFont="1" applyFill="1">
      <alignment vertical="center"/>
    </xf>
    <xf numFmtId="0" fontId="19" fillId="0" borderId="0" xfId="0" applyFont="1" applyFill="1" applyAlignment="1">
      <alignment horizontal="right" vertical="center" wrapText="1"/>
    </xf>
    <xf numFmtId="169" fontId="19" fillId="0" borderId="0" xfId="0" applyNumberFormat="1" applyFont="1" applyFill="1">
      <alignment vertical="center"/>
    </xf>
    <xf numFmtId="0" fontId="19" fillId="0" borderId="0" xfId="164" applyFont="1" applyFill="1">
      <alignment vertical="center"/>
    </xf>
    <xf numFmtId="0" fontId="1" fillId="0" borderId="0" xfId="0" applyFont="1" applyAlignment="1">
      <alignment vertical="center"/>
    </xf>
    <xf numFmtId="0" fontId="19" fillId="0" borderId="0" xfId="164" applyFont="1" applyFill="1" applyAlignment="1">
      <alignment vertical="center" wrapText="1"/>
    </xf>
    <xf numFmtId="0" fontId="0" fillId="0" borderId="0" xfId="0" applyFont="1" applyAlignment="1">
      <alignment horizontal="right" vertical="center" wrapText="1"/>
    </xf>
    <xf numFmtId="169" fontId="0" fillId="0" borderId="0" xfId="0" applyNumberFormat="1" applyFont="1" applyFill="1">
      <alignment vertical="center"/>
    </xf>
    <xf numFmtId="168" fontId="1" fillId="0" borderId="0" xfId="0" applyNumberFormat="1" applyFont="1" applyBorder="1" applyAlignment="1">
      <alignment horizontal="right" vertical="center"/>
    </xf>
    <xf numFmtId="169" fontId="0" fillId="0" borderId="0" xfId="0" applyNumberFormat="1" applyFill="1" applyAlignment="1">
      <alignment horizontal="right" vertical="center"/>
    </xf>
    <xf numFmtId="169" fontId="19" fillId="0" borderId="0" xfId="0" applyNumberFormat="1" applyFont="1" applyAlignment="1">
      <alignment horizontal="right" vertical="center"/>
    </xf>
    <xf numFmtId="0" fontId="1" fillId="0" borderId="0" xfId="0" applyFont="1" applyAlignment="1"/>
    <xf numFmtId="0" fontId="0" fillId="0" borderId="0" xfId="0" applyAlignment="1"/>
    <xf numFmtId="0" fontId="1" fillId="0" borderId="0" xfId="0" applyFont="1" applyFill="1" applyAlignment="1"/>
    <xf numFmtId="0" fontId="0" fillId="0" borderId="0" xfId="0" applyFont="1" applyAlignment="1"/>
    <xf numFmtId="169" fontId="0" fillId="0" borderId="0" xfId="0" applyNumberFormat="1" applyFont="1" applyFill="1" applyAlignment="1">
      <alignment horizontal="right" vertical="center"/>
    </xf>
    <xf numFmtId="0" fontId="0" fillId="0" borderId="0" xfId="0" applyFont="1" applyFill="1">
      <alignment vertical="center"/>
    </xf>
    <xf numFmtId="1" fontId="0" fillId="0" borderId="0" xfId="18" applyNumberFormat="1" applyFont="1" applyFill="1" applyAlignment="1">
      <alignment horizontal="right"/>
    </xf>
    <xf numFmtId="169" fontId="0" fillId="0" borderId="0" xfId="1" applyNumberFormat="1" applyFont="1" applyFill="1" applyBorder="1" applyAlignment="1"/>
    <xf numFmtId="2" fontId="0" fillId="0" borderId="0" xfId="0" applyNumberFormat="1">
      <alignment vertical="center"/>
    </xf>
    <xf numFmtId="4" fontId="0" fillId="0" borderId="0" xfId="0" applyNumberFormat="1" applyFont="1" applyFill="1" applyBorder="1" applyAlignment="1"/>
    <xf numFmtId="169" fontId="2" fillId="0" borderId="0" xfId="2" applyNumberFormat="1" applyFont="1" applyBorder="1">
      <alignment vertical="center"/>
    </xf>
    <xf numFmtId="1" fontId="0" fillId="0" borderId="0" xfId="2" applyNumberFormat="1" applyFont="1" applyBorder="1">
      <alignment vertical="center"/>
    </xf>
    <xf numFmtId="0" fontId="72" fillId="0" borderId="0" xfId="0" applyFont="1" applyAlignment="1">
      <alignment horizontal="right" vertical="center"/>
    </xf>
    <xf numFmtId="168" fontId="72" fillId="0" borderId="0" xfId="0" applyNumberFormat="1" applyFont="1" applyAlignment="1">
      <alignment horizontal="right" vertical="center"/>
    </xf>
    <xf numFmtId="168" fontId="72" fillId="0" borderId="0" xfId="0" applyNumberFormat="1" applyFont="1" applyFill="1" applyAlignment="1">
      <alignment horizontal="right" vertical="center"/>
    </xf>
    <xf numFmtId="0" fontId="0" fillId="0" borderId="0" xfId="0" applyFont="1" applyAlignment="1">
      <alignment horizontal="left" vertical="center" wrapText="1"/>
    </xf>
    <xf numFmtId="0" fontId="9" fillId="0" borderId="0" xfId="2" applyFont="1" applyFill="1" applyBorder="1" applyAlignment="1">
      <alignment horizontal="center"/>
    </xf>
    <xf numFmtId="0" fontId="0" fillId="0" borderId="0" xfId="1" applyNumberFormat="1" applyFont="1" applyFill="1" applyBorder="1" applyAlignment="1">
      <alignment horizontal="left" wrapText="1"/>
    </xf>
    <xf numFmtId="0" fontId="2" fillId="0" borderId="0" xfId="1" applyNumberFormat="1" applyFont="1" applyFill="1" applyBorder="1" applyAlignment="1">
      <alignment horizontal="left" wrapText="1"/>
    </xf>
    <xf numFmtId="0" fontId="1" fillId="0" borderId="0" xfId="0" applyFont="1" applyAlignment="1">
      <alignment horizontal="left" vertical="center" wrapText="1"/>
    </xf>
    <xf numFmtId="0" fontId="68" fillId="0" borderId="0" xfId="0" applyFont="1" applyAlignment="1">
      <alignment horizontal="left" vertical="center" wrapText="1"/>
    </xf>
  </cellXfs>
  <cellStyles count="398">
    <cellStyle name="20 % - Accent1" xfId="23"/>
    <cellStyle name="20 % - Accent2" xfId="24"/>
    <cellStyle name="20 % - Accent3" xfId="25"/>
    <cellStyle name="20 % - Accent4" xfId="26"/>
    <cellStyle name="20 % - Accent5" xfId="27"/>
    <cellStyle name="20 % - Accent6" xfId="28"/>
    <cellStyle name="20% - Accent1 2" xfId="85"/>
    <cellStyle name="20% - Accent2 2" xfId="86"/>
    <cellStyle name="20% - Accent3 2" xfId="87"/>
    <cellStyle name="20% - Accent4 2" xfId="88"/>
    <cellStyle name="20% - Accent5 2" xfId="89"/>
    <cellStyle name="20% - Accent6 2" xfId="90"/>
    <cellStyle name="2tabellen" xfId="3"/>
    <cellStyle name="40 % - Accent1" xfId="29"/>
    <cellStyle name="40 % - Accent2" xfId="30"/>
    <cellStyle name="40 % - Accent3" xfId="31"/>
    <cellStyle name="40 % - Accent4" xfId="32"/>
    <cellStyle name="40 % - Accent5" xfId="33"/>
    <cellStyle name="40 % - Accent6" xfId="34"/>
    <cellStyle name="40% - Accent1 2" xfId="91"/>
    <cellStyle name="40% - Accent2 2" xfId="92"/>
    <cellStyle name="40% - Accent3 2" xfId="93"/>
    <cellStyle name="40% - Accent4 2" xfId="94"/>
    <cellStyle name="40% - Accent5 2" xfId="95"/>
    <cellStyle name="40% - Accent6 2" xfId="96"/>
    <cellStyle name="60 % - Accent1" xfId="35"/>
    <cellStyle name="60 % - Accent2" xfId="36"/>
    <cellStyle name="60 % - Accent3" xfId="37"/>
    <cellStyle name="60 % - Accent4" xfId="38"/>
    <cellStyle name="60 % - Accent5" xfId="39"/>
    <cellStyle name="60 % - Accent6" xfId="40"/>
    <cellStyle name="60% - Accent1 2" xfId="97"/>
    <cellStyle name="60% - Accent2 2" xfId="98"/>
    <cellStyle name="60% - Accent3 2" xfId="99"/>
    <cellStyle name="60% - Accent4 2" xfId="100"/>
    <cellStyle name="60% - Accent5 2" xfId="101"/>
    <cellStyle name="60% - Accent6 2" xfId="102"/>
    <cellStyle name="Accent1 2" xfId="103"/>
    <cellStyle name="Accent2 2" xfId="104"/>
    <cellStyle name="Accent3 2" xfId="105"/>
    <cellStyle name="Accent4 2" xfId="106"/>
    <cellStyle name="Accent5 2" xfId="107"/>
    <cellStyle name="Accent6 2" xfId="108"/>
    <cellStyle name="Avertissement" xfId="41"/>
    <cellStyle name="Bad 2" xfId="109"/>
    <cellStyle name="Calcul" xfId="42"/>
    <cellStyle name="Calcul 2" xfId="171"/>
    <cellStyle name="Calculation 2" xfId="110"/>
    <cellStyle name="Cellule liée" xfId="43"/>
    <cellStyle name="Check Cell 2" xfId="111"/>
    <cellStyle name="color gray" xfId="4"/>
    <cellStyle name="Comma 2" xfId="112"/>
    <cellStyle name="Comma 2 2" xfId="172"/>
    <cellStyle name="Comma 3" xfId="163"/>
    <cellStyle name="Commentaire" xfId="44"/>
    <cellStyle name="Commentaire 2" xfId="45"/>
    <cellStyle name="Commentaire 2 2" xfId="173"/>
    <cellStyle name="Commentaire 3" xfId="174"/>
    <cellStyle name="Dezimal [0]_tabquestmig99v.95" xfId="5"/>
    <cellStyle name="Dezimal_tabquestmig99v.95" xfId="6"/>
    <cellStyle name="Entrée" xfId="46"/>
    <cellStyle name="Entrée 2" xfId="175"/>
    <cellStyle name="Explanatory Text 2" xfId="113"/>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Good 2" xfId="114"/>
    <cellStyle name="grey" xfId="7"/>
    <cellStyle name="Heading 1 2" xfId="115"/>
    <cellStyle name="Heading 2 2" xfId="116"/>
    <cellStyle name="Heading 3 2" xfId="117"/>
    <cellStyle name="Heading 4 2" xfId="118"/>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2" xfId="47"/>
    <cellStyle name="Input 2" xfId="119"/>
    <cellStyle name="Insatisfaisant" xfId="48"/>
    <cellStyle name="Lien hypertexte" xfId="49"/>
    <cellStyle name="Lien hypertexte 2" xfId="50"/>
    <cellStyle name="Lien hypertexte_Fig 1.2" xfId="51"/>
    <cellStyle name="Linked Cell 2" xfId="120"/>
    <cellStyle name="Milliers [0]" xfId="8"/>
    <cellStyle name="Monétaire [0]" xfId="9"/>
    <cellStyle name="Neutral 2" xfId="121"/>
    <cellStyle name="Neutre" xfId="52"/>
    <cellStyle name="Normal" xfId="0" builtinId="0" customBuiltin="1"/>
    <cellStyle name="Normal 10" xfId="53"/>
    <cellStyle name="Normal 11" xfId="20"/>
    <cellStyle name="Normal 12" xfId="76"/>
    <cellStyle name="Normal 12 2" xfId="129"/>
    <cellStyle name="Normal 12 3" xfId="154"/>
    <cellStyle name="Normal 12 4" xfId="176"/>
    <cellStyle name="Normal 13" xfId="77"/>
    <cellStyle name="Normal 13 2" xfId="84"/>
    <cellStyle name="Normal 14" xfId="78"/>
    <cellStyle name="Normal 14 2" xfId="159"/>
    <cellStyle name="Normal 14 3" xfId="158"/>
    <cellStyle name="Normal 15" xfId="79"/>
    <cellStyle name="Normal 15 2" xfId="155"/>
    <cellStyle name="Normal 16" xfId="80"/>
    <cellStyle name="Normal 17" xfId="81"/>
    <cellStyle name="Normal 17 2" xfId="160"/>
    <cellStyle name="Normal 18" xfId="82"/>
    <cellStyle name="Normal 19" xfId="83"/>
    <cellStyle name="Normal 19 2" xfId="162"/>
    <cellStyle name="Normal 2" xfId="1"/>
    <cellStyle name="Normal 2 2" xfId="2"/>
    <cellStyle name="Normal 2 2 2" xfId="21"/>
    <cellStyle name="Normal 2 3" xfId="54"/>
    <cellStyle name="Normal 2 4" xfId="122"/>
    <cellStyle name="Normal 2 4 2" xfId="157"/>
    <cellStyle name="Normal 2 4 3" xfId="170"/>
    <cellStyle name="Normal 2 5" xfId="156"/>
    <cellStyle name="Normal 2 6" xfId="148"/>
    <cellStyle name="Normal 20" xfId="123"/>
    <cellStyle name="Normal 20 2" xfId="169"/>
    <cellStyle name="Normal 20 2 2" xfId="177"/>
    <cellStyle name="Normal 20 3" xfId="161"/>
    <cellStyle name="Normal 20 4" xfId="150"/>
    <cellStyle name="Normal 20 5" xfId="178"/>
    <cellStyle name="Normal 21" xfId="130"/>
    <cellStyle name="Normal 21 2" xfId="179"/>
    <cellStyle name="Normal 21 3" xfId="180"/>
    <cellStyle name="Normal 22" xfId="131"/>
    <cellStyle name="Normal 22 2" xfId="165"/>
    <cellStyle name="Normal 23" xfId="132"/>
    <cellStyle name="Normal 23 2" xfId="133"/>
    <cellStyle name="Normal 23 3" xfId="168"/>
    <cellStyle name="Normal 23 4" xfId="181"/>
    <cellStyle name="Normal 23 5" xfId="182"/>
    <cellStyle name="Normal 24" xfId="134"/>
    <cellStyle name="Normal 25" xfId="135"/>
    <cellStyle name="Normal 25 2" xfId="183"/>
    <cellStyle name="Normal 25 3" xfId="184"/>
    <cellStyle name="Normal 26" xfId="136"/>
    <cellStyle name="Normal 27" xfId="142"/>
    <cellStyle name="Normal 28" xfId="144"/>
    <cellStyle name="Normal 28 2" xfId="152"/>
    <cellStyle name="Normal 28 3" xfId="151"/>
    <cellStyle name="Normal 29" xfId="146"/>
    <cellStyle name="Normal 3" xfId="10"/>
    <cellStyle name="Normal 3 2" xfId="56"/>
    <cellStyle name="Normal 3 2 2" xfId="137"/>
    <cellStyle name="Normal 3 3" xfId="22"/>
    <cellStyle name="Normal 3 3 2" xfId="57"/>
    <cellStyle name="Normal 3 4" xfId="58"/>
    <cellStyle name="Normal 3 5" xfId="55"/>
    <cellStyle name="Normal 3 6" xfId="392"/>
    <cellStyle name="Normal 30" xfId="145"/>
    <cellStyle name="Normal 31" xfId="143"/>
    <cellStyle name="Normal 31 2" xfId="185"/>
    <cellStyle name="Normal 31 3" xfId="186"/>
    <cellStyle name="Normal 32" xfId="147"/>
    <cellStyle name="Normal 33" xfId="164"/>
    <cellStyle name="Normal 34" xfId="192"/>
    <cellStyle name="Normal 4" xfId="16"/>
    <cellStyle name="Normal 4 2" xfId="138"/>
    <cellStyle name="Normal 4 3" xfId="59"/>
    <cellStyle name="Normal 4 4" xfId="391"/>
    <cellStyle name="Normal 5" xfId="60"/>
    <cellStyle name="Normal 5 2" xfId="166"/>
    <cellStyle name="Normal 5 3" xfId="187"/>
    <cellStyle name="Normal 6" xfId="61"/>
    <cellStyle name="Normal 6 2" xfId="139"/>
    <cellStyle name="Normal 6 2 2" xfId="140"/>
    <cellStyle name="Normal 6 3" xfId="153"/>
    <cellStyle name="Normal 6 4" xfId="188"/>
    <cellStyle name="Normal 7" xfId="62"/>
    <cellStyle name="Normal 7 2" xfId="63"/>
    <cellStyle name="Normal 7 3" xfId="149"/>
    <cellStyle name="Normal 8" xfId="64"/>
    <cellStyle name="Normal 8 2" xfId="141"/>
    <cellStyle name="Normal 8 2 2" xfId="167"/>
    <cellStyle name="Normal 8 2 3" xfId="189"/>
    <cellStyle name="Normal 8 2 4" xfId="190"/>
    <cellStyle name="Normal 9" xfId="65"/>
    <cellStyle name="Normal_Chapter_2_Labour_market_maps-CORR" xfId="17"/>
    <cellStyle name="Normal_Maps YB2010 Chapter 4 GDP_corr" xfId="18"/>
    <cellStyle name="Normal_Yearbook 2010 Ch 11 graphs_30032010" xfId="19"/>
    <cellStyle name="normální_List1" xfId="11"/>
    <cellStyle name="Note 2" xfId="124"/>
    <cellStyle name="NumberCellStyle" xfId="125"/>
    <cellStyle name="NumberCellStyle 2" xfId="393"/>
    <cellStyle name="Output 2" xfId="126"/>
    <cellStyle name="Percent 2" xfId="15"/>
    <cellStyle name="Satisfaisant" xfId="66"/>
    <cellStyle name="Sortie" xfId="67"/>
    <cellStyle name="Sortie 2" xfId="191"/>
    <cellStyle name="Standaard_Asyl 2000 EU" xfId="12"/>
    <cellStyle name="Standard 2" xfId="394"/>
    <cellStyle name="Standard 2 2" xfId="395"/>
    <cellStyle name="Standard 3" xfId="396"/>
    <cellStyle name="Standard 4" xfId="397"/>
    <cellStyle name="Style 1" xfId="68"/>
    <cellStyle name="Texte explicatif" xfId="69"/>
    <cellStyle name="Titre" xfId="70"/>
    <cellStyle name="Titre 1" xfId="71"/>
    <cellStyle name="Titre 2" xfId="72"/>
    <cellStyle name="Titre 3" xfId="73"/>
    <cellStyle name="Titre 4" xfId="74"/>
    <cellStyle name="Total 2" xfId="127"/>
    <cellStyle name="Vérification" xfId="75"/>
    <cellStyle name="Währung [0]_tabquestmig99v.95" xfId="13"/>
    <cellStyle name="Währung_tabquestmig99v.95" xfId="14"/>
    <cellStyle name="Warning Text 2" xfId="128"/>
  </cellStyles>
  <dxfs count="1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5FB441"/>
      <color rgb="FFFAA519"/>
      <color rgb="FFB9C31E"/>
      <color rgb="FF286EB4"/>
      <color rgb="FFF064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Population developments, by age class, EU-27, 2001-2050</a:t>
            </a:r>
          </a:p>
          <a:p>
            <a:pPr algn="l">
              <a:defRPr sz="1800" b="1">
                <a:latin typeface="Arial"/>
                <a:ea typeface="Arial"/>
                <a:cs typeface="Arial"/>
              </a:defRPr>
            </a:pPr>
            <a:r>
              <a:rPr lang="en-US" sz="1600" b="0"/>
              <a:t>(million inhabitants)</a:t>
            </a:r>
          </a:p>
        </c:rich>
      </c:tx>
      <c:layout>
        <c:manualLayout>
          <c:xMode val="edge"/>
          <c:yMode val="edge"/>
          <c:x val="5.3333333333333332E-3"/>
          <c:y val="7.6893409387171633E-3"/>
        </c:manualLayout>
      </c:layout>
      <c:overlay val="0"/>
    </c:title>
    <c:autoTitleDeleted val="0"/>
    <c:plotArea>
      <c:layout>
        <c:manualLayout>
          <c:layoutTarget val="inner"/>
          <c:xMode val="edge"/>
          <c:yMode val="edge"/>
          <c:x val="4.9135748031496063E-2"/>
          <c:y val="0.10986145866192147"/>
          <c:w val="0.79831307086614167"/>
          <c:h val="0.70753894469547485"/>
        </c:manualLayout>
      </c:layout>
      <c:areaChart>
        <c:grouping val="stacked"/>
        <c:varyColors val="0"/>
        <c:ser>
          <c:idx val="0"/>
          <c:order val="0"/>
          <c:tx>
            <c:strRef>
              <c:f>'Figure 1'!$C$11</c:f>
              <c:strCache>
                <c:ptCount val="1"/>
                <c:pt idx="0">
                  <c:v>&lt;55 years</c:v>
                </c:pt>
              </c:strCache>
            </c:strRef>
          </c:tx>
          <c:spPr>
            <a:solidFill>
              <a:schemeClr val="accent1"/>
            </a:solidFill>
          </c:spPr>
          <c:cat>
            <c:strRef>
              <c:f>'Figure 1'!$D$10:$BA$10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1'!$D$11:$BA$11</c:f>
              <c:numCache>
                <c:formatCode>0.0</c:formatCode>
                <c:ptCount val="50"/>
                <c:pt idx="0">
                  <c:v>315.10271</c:v>
                </c:pt>
                <c:pt idx="1">
                  <c:v>314.09288500000002</c:v>
                </c:pt>
                <c:pt idx="2">
                  <c:v>313.709025</c:v>
                </c:pt>
                <c:pt idx="3">
                  <c:v>313.38937099999998</c:v>
                </c:pt>
                <c:pt idx="4">
                  <c:v>312.98861799999997</c:v>
                </c:pt>
                <c:pt idx="5">
                  <c:v>312.08601399999998</c:v>
                </c:pt>
                <c:pt idx="6">
                  <c:v>311.59135500000002</c:v>
                </c:pt>
                <c:pt idx="7">
                  <c:v>310.87552499999998</c:v>
                </c:pt>
                <c:pt idx="8">
                  <c:v>310.00147900000002</c:v>
                </c:pt>
                <c:pt idx="9">
                  <c:v>308.691283</c:v>
                </c:pt>
                <c:pt idx="10">
                  <c:v>306.37587500000001</c:v>
                </c:pt>
                <c:pt idx="11">
                  <c:v>305.005788</c:v>
                </c:pt>
                <c:pt idx="12">
                  <c:v>303.60734400000001</c:v>
                </c:pt>
                <c:pt idx="13">
                  <c:v>302.920548</c:v>
                </c:pt>
                <c:pt idx="14">
                  <c:v>301.53233899999998</c:v>
                </c:pt>
                <c:pt idx="15">
                  <c:v>300.680564</c:v>
                </c:pt>
                <c:pt idx="16">
                  <c:v>299.30810300000002</c:v>
                </c:pt>
                <c:pt idx="17">
                  <c:v>297.929374</c:v>
                </c:pt>
                <c:pt idx="18">
                  <c:v>296.58113600000001</c:v>
                </c:pt>
                <c:pt idx="19">
                  <c:v>296.58113600000001</c:v>
                </c:pt>
                <c:pt idx="20">
                  <c:v>295.17103200000003</c:v>
                </c:pt>
                <c:pt idx="21">
                  <c:v>293.71662900000001</c:v>
                </c:pt>
                <c:pt idx="22">
                  <c:v>292.189728</c:v>
                </c:pt>
                <c:pt idx="23">
                  <c:v>290.44552599999997</c:v>
                </c:pt>
                <c:pt idx="24">
                  <c:v>288.64852999999999</c:v>
                </c:pt>
                <c:pt idx="25">
                  <c:v>286.821483</c:v>
                </c:pt>
                <c:pt idx="26">
                  <c:v>285.09237000000002</c:v>
                </c:pt>
                <c:pt idx="27">
                  <c:v>283.35789</c:v>
                </c:pt>
                <c:pt idx="28">
                  <c:v>281.69999000000001</c:v>
                </c:pt>
                <c:pt idx="29">
                  <c:v>280.13595600000002</c:v>
                </c:pt>
                <c:pt idx="30">
                  <c:v>278.48634399999997</c:v>
                </c:pt>
                <c:pt idx="31">
                  <c:v>276.91750500000001</c:v>
                </c:pt>
                <c:pt idx="32">
                  <c:v>275.38143700000001</c:v>
                </c:pt>
                <c:pt idx="33">
                  <c:v>273.88319200000001</c:v>
                </c:pt>
                <c:pt idx="34">
                  <c:v>272.445605</c:v>
                </c:pt>
                <c:pt idx="35">
                  <c:v>271.049105</c:v>
                </c:pt>
                <c:pt idx="36">
                  <c:v>269.62920200000002</c:v>
                </c:pt>
                <c:pt idx="37">
                  <c:v>268.33747099999999</c:v>
                </c:pt>
                <c:pt idx="38">
                  <c:v>267.10196999999999</c:v>
                </c:pt>
                <c:pt idx="39">
                  <c:v>266.01222300000001</c:v>
                </c:pt>
                <c:pt idx="40">
                  <c:v>264.94671099999999</c:v>
                </c:pt>
                <c:pt idx="41">
                  <c:v>263.911473</c:v>
                </c:pt>
                <c:pt idx="42">
                  <c:v>262.89586100000002</c:v>
                </c:pt>
                <c:pt idx="43">
                  <c:v>261.90596199999999</c:v>
                </c:pt>
                <c:pt idx="44">
                  <c:v>260.85903100000002</c:v>
                </c:pt>
                <c:pt idx="45">
                  <c:v>259.87658900000002</c:v>
                </c:pt>
                <c:pt idx="46">
                  <c:v>258.88933700000001</c:v>
                </c:pt>
                <c:pt idx="47">
                  <c:v>258.03380099999998</c:v>
                </c:pt>
                <c:pt idx="48">
                  <c:v>257.25225499999999</c:v>
                </c:pt>
                <c:pt idx="49">
                  <c:v>256.57565299999999</c:v>
                </c:pt>
              </c:numCache>
            </c:numRef>
          </c:val>
          <c:extLst xmlns:c16r2="http://schemas.microsoft.com/office/drawing/2015/06/chart">
            <c:ext xmlns:c16="http://schemas.microsoft.com/office/drawing/2014/chart" uri="{C3380CC4-5D6E-409C-BE32-E72D297353CC}">
              <c16:uniqueId val="{00000000-60E1-4451-A970-CD29BA330104}"/>
            </c:ext>
          </c:extLst>
        </c:ser>
        <c:ser>
          <c:idx val="1"/>
          <c:order val="1"/>
          <c:tx>
            <c:strRef>
              <c:f>'Figure 1'!$C$12</c:f>
              <c:strCache>
                <c:ptCount val="1"/>
                <c:pt idx="0">
                  <c:v>55-64 years</c:v>
                </c:pt>
              </c:strCache>
            </c:strRef>
          </c:tx>
          <c:spPr>
            <a:solidFill>
              <a:schemeClr val="accent4"/>
            </a:solidFill>
          </c:spPr>
          <c:cat>
            <c:strRef>
              <c:f>'Figure 1'!$D$10:$BA$10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1'!$D$12:$BA$12</c:f>
              <c:numCache>
                <c:formatCode>#\ ##0.0</c:formatCode>
                <c:ptCount val="50"/>
                <c:pt idx="0">
                  <c:v>46.271588000000001</c:v>
                </c:pt>
                <c:pt idx="1">
                  <c:v>46.668807999999999</c:v>
                </c:pt>
                <c:pt idx="2">
                  <c:v>47.447904000000001</c:v>
                </c:pt>
                <c:pt idx="3">
                  <c:v>48.294182999999997</c:v>
                </c:pt>
                <c:pt idx="4">
                  <c:v>49.082023999999997</c:v>
                </c:pt>
                <c:pt idx="5">
                  <c:v>49.972959000000003</c:v>
                </c:pt>
                <c:pt idx="6">
                  <c:v>50.864508999999998</c:v>
                </c:pt>
                <c:pt idx="7">
                  <c:v>52.157941000000001</c:v>
                </c:pt>
                <c:pt idx="8">
                  <c:v>53.282412999999998</c:v>
                </c:pt>
                <c:pt idx="9">
                  <c:v>54.288722</c:v>
                </c:pt>
                <c:pt idx="10">
                  <c:v>55.456674999999997</c:v>
                </c:pt>
                <c:pt idx="11">
                  <c:v>56.126196</c:v>
                </c:pt>
                <c:pt idx="12">
                  <c:v>56.69021</c:v>
                </c:pt>
                <c:pt idx="13">
                  <c:v>57.205911</c:v>
                </c:pt>
                <c:pt idx="14">
                  <c:v>57.639567</c:v>
                </c:pt>
                <c:pt idx="15">
                  <c:v>58.101709</c:v>
                </c:pt>
                <c:pt idx="16">
                  <c:v>58.649611</c:v>
                </c:pt>
                <c:pt idx="17">
                  <c:v>59.120941999999999</c:v>
                </c:pt>
                <c:pt idx="18" formatCode="0.0">
                  <c:v>59.75421</c:v>
                </c:pt>
                <c:pt idx="19">
                  <c:v>59.75421</c:v>
                </c:pt>
                <c:pt idx="20">
                  <c:v>60.420135999999999</c:v>
                </c:pt>
                <c:pt idx="21">
                  <c:v>60.887912999999998</c:v>
                </c:pt>
                <c:pt idx="22">
                  <c:v>61.292000999999999</c:v>
                </c:pt>
                <c:pt idx="23">
                  <c:v>61.769742999999998</c:v>
                </c:pt>
                <c:pt idx="24">
                  <c:v>62.185481000000003</c:v>
                </c:pt>
                <c:pt idx="25">
                  <c:v>62.446783000000003</c:v>
                </c:pt>
                <c:pt idx="26">
                  <c:v>62.562092</c:v>
                </c:pt>
                <c:pt idx="27">
                  <c:v>62.646126000000002</c:v>
                </c:pt>
                <c:pt idx="28">
                  <c:v>62.637566</c:v>
                </c:pt>
                <c:pt idx="29">
                  <c:v>62.393022000000002</c:v>
                </c:pt>
                <c:pt idx="30">
                  <c:v>62.115366999999999</c:v>
                </c:pt>
                <c:pt idx="31">
                  <c:v>61.848061999999999</c:v>
                </c:pt>
                <c:pt idx="32">
                  <c:v>61.574106</c:v>
                </c:pt>
                <c:pt idx="33">
                  <c:v>61.165945000000001</c:v>
                </c:pt>
                <c:pt idx="34">
                  <c:v>60.749482999999998</c:v>
                </c:pt>
                <c:pt idx="35">
                  <c:v>60.365082000000001</c:v>
                </c:pt>
                <c:pt idx="36">
                  <c:v>60.118580000000001</c:v>
                </c:pt>
                <c:pt idx="37">
                  <c:v>59.765514000000003</c:v>
                </c:pt>
                <c:pt idx="38">
                  <c:v>59.452098999999997</c:v>
                </c:pt>
                <c:pt idx="39">
                  <c:v>59.101281</c:v>
                </c:pt>
                <c:pt idx="40">
                  <c:v>58.663648999999999</c:v>
                </c:pt>
                <c:pt idx="41">
                  <c:v>58.282145999999997</c:v>
                </c:pt>
                <c:pt idx="42">
                  <c:v>57.916041</c:v>
                </c:pt>
                <c:pt idx="43">
                  <c:v>57.557668</c:v>
                </c:pt>
                <c:pt idx="44">
                  <c:v>57.305262999999997</c:v>
                </c:pt>
                <c:pt idx="45">
                  <c:v>57.014350999999998</c:v>
                </c:pt>
                <c:pt idx="46">
                  <c:v>56.688386000000001</c:v>
                </c:pt>
                <c:pt idx="47">
                  <c:v>56.331423999999998</c:v>
                </c:pt>
                <c:pt idx="48">
                  <c:v>55.931924000000002</c:v>
                </c:pt>
                <c:pt idx="49">
                  <c:v>55.543917999999998</c:v>
                </c:pt>
              </c:numCache>
            </c:numRef>
          </c:val>
          <c:extLst xmlns:c16r2="http://schemas.microsoft.com/office/drawing/2015/06/chart">
            <c:ext xmlns:c16="http://schemas.microsoft.com/office/drawing/2014/chart" uri="{C3380CC4-5D6E-409C-BE32-E72D297353CC}">
              <c16:uniqueId val="{00000001-60E1-4451-A970-CD29BA330104}"/>
            </c:ext>
          </c:extLst>
        </c:ser>
        <c:ser>
          <c:idx val="2"/>
          <c:order val="2"/>
          <c:tx>
            <c:strRef>
              <c:f>'Figure 1'!$C$13</c:f>
              <c:strCache>
                <c:ptCount val="1"/>
                <c:pt idx="0">
                  <c:v>65-74 years</c:v>
                </c:pt>
              </c:strCache>
            </c:strRef>
          </c:tx>
          <c:spPr>
            <a:solidFill>
              <a:schemeClr val="accent2">
                <a:lumMod val="60000"/>
                <a:lumOff val="40000"/>
              </a:schemeClr>
            </a:solidFill>
          </c:spPr>
          <c:cat>
            <c:strRef>
              <c:f>'Figure 1'!$D$10:$BA$10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1'!$D$13:$BA$13</c:f>
              <c:numCache>
                <c:formatCode>#\ ##0.0</c:formatCode>
                <c:ptCount val="50"/>
                <c:pt idx="0">
                  <c:v>39.032206000000002</c:v>
                </c:pt>
                <c:pt idx="1">
                  <c:v>39.240316999999997</c:v>
                </c:pt>
                <c:pt idx="2">
                  <c:v>39.536656999999998</c:v>
                </c:pt>
                <c:pt idx="3">
                  <c:v>39.794473000000004</c:v>
                </c:pt>
                <c:pt idx="4">
                  <c:v>40.161729999999999</c:v>
                </c:pt>
                <c:pt idx="5">
                  <c:v>40.482864999999997</c:v>
                </c:pt>
                <c:pt idx="6">
                  <c:v>40.646292000000003</c:v>
                </c:pt>
                <c:pt idx="7">
                  <c:v>40.643338999999997</c:v>
                </c:pt>
                <c:pt idx="8">
                  <c:v>40.881022000000002</c:v>
                </c:pt>
                <c:pt idx="9">
                  <c:v>41.006011999999998</c:v>
                </c:pt>
                <c:pt idx="10">
                  <c:v>40.754179000000001</c:v>
                </c:pt>
                <c:pt idx="11">
                  <c:v>41.252578999999997</c:v>
                </c:pt>
                <c:pt idx="12">
                  <c:v>41.998047</c:v>
                </c:pt>
                <c:pt idx="13">
                  <c:v>42.890248</c:v>
                </c:pt>
                <c:pt idx="14">
                  <c:v>43.699280999999999</c:v>
                </c:pt>
                <c:pt idx="15">
                  <c:v>44.403520999999998</c:v>
                </c:pt>
                <c:pt idx="16">
                  <c:v>45.273206000000002</c:v>
                </c:pt>
                <c:pt idx="17">
                  <c:v>46.342981000000002</c:v>
                </c:pt>
                <c:pt idx="18" formatCode="0.0">
                  <c:v>47.245919000000001</c:v>
                </c:pt>
                <c:pt idx="19">
                  <c:v>47.245919000000001</c:v>
                </c:pt>
                <c:pt idx="20">
                  <c:v>48.242618999999998</c:v>
                </c:pt>
                <c:pt idx="21">
                  <c:v>49.523083</c:v>
                </c:pt>
                <c:pt idx="22">
                  <c:v>50.215552000000002</c:v>
                </c:pt>
                <c:pt idx="23">
                  <c:v>50.765633000000001</c:v>
                </c:pt>
                <c:pt idx="24">
                  <c:v>51.199491999999999</c:v>
                </c:pt>
                <c:pt idx="25">
                  <c:v>51.685594000000002</c:v>
                </c:pt>
                <c:pt idx="26">
                  <c:v>52.201680000000003</c:v>
                </c:pt>
                <c:pt idx="27">
                  <c:v>52.810833000000002</c:v>
                </c:pt>
                <c:pt idx="28">
                  <c:v>53.350811</c:v>
                </c:pt>
                <c:pt idx="29">
                  <c:v>54.034517000000001</c:v>
                </c:pt>
                <c:pt idx="30">
                  <c:v>54.737634999999997</c:v>
                </c:pt>
                <c:pt idx="31">
                  <c:v>55.271411000000001</c:v>
                </c:pt>
                <c:pt idx="32">
                  <c:v>55.745441</c:v>
                </c:pt>
                <c:pt idx="33">
                  <c:v>56.279513000000001</c:v>
                </c:pt>
                <c:pt idx="34">
                  <c:v>56.754122000000002</c:v>
                </c:pt>
                <c:pt idx="35">
                  <c:v>57.088543000000001</c:v>
                </c:pt>
                <c:pt idx="36">
                  <c:v>57.284295</c:v>
                </c:pt>
                <c:pt idx="37">
                  <c:v>57.448582999999999</c:v>
                </c:pt>
                <c:pt idx="38">
                  <c:v>57.522195000000004</c:v>
                </c:pt>
                <c:pt idx="39">
                  <c:v>57.379868000000002</c:v>
                </c:pt>
                <c:pt idx="40">
                  <c:v>57.207667999999998</c:v>
                </c:pt>
                <c:pt idx="41">
                  <c:v>57.037756999999999</c:v>
                </c:pt>
                <c:pt idx="42">
                  <c:v>56.858173999999998</c:v>
                </c:pt>
                <c:pt idx="43">
                  <c:v>56.566352000000002</c:v>
                </c:pt>
                <c:pt idx="44">
                  <c:v>56.265155999999998</c:v>
                </c:pt>
                <c:pt idx="45">
                  <c:v>55.988788</c:v>
                </c:pt>
                <c:pt idx="46">
                  <c:v>55.836641999999998</c:v>
                </c:pt>
                <c:pt idx="47">
                  <c:v>55.582535</c:v>
                </c:pt>
                <c:pt idx="48">
                  <c:v>55.361550000000001</c:v>
                </c:pt>
                <c:pt idx="49">
                  <c:v>55.100450000000002</c:v>
                </c:pt>
              </c:numCache>
            </c:numRef>
          </c:val>
          <c:extLst xmlns:c16r2="http://schemas.microsoft.com/office/drawing/2015/06/chart">
            <c:ext xmlns:c16="http://schemas.microsoft.com/office/drawing/2014/chart" uri="{C3380CC4-5D6E-409C-BE32-E72D297353CC}">
              <c16:uniqueId val="{00000002-60E1-4451-A970-CD29BA330104}"/>
            </c:ext>
          </c:extLst>
        </c:ser>
        <c:ser>
          <c:idx val="3"/>
          <c:order val="3"/>
          <c:tx>
            <c:strRef>
              <c:f>'Figure 1'!$C$14</c:f>
              <c:strCache>
                <c:ptCount val="1"/>
                <c:pt idx="0">
                  <c:v>75-84 years</c:v>
                </c:pt>
              </c:strCache>
            </c:strRef>
          </c:tx>
          <c:spPr>
            <a:solidFill>
              <a:schemeClr val="accent2"/>
            </a:solidFill>
          </c:spPr>
          <c:cat>
            <c:strRef>
              <c:f>'Figure 1'!$D$10:$BA$10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1'!$D$14:$BA$14</c:f>
              <c:numCache>
                <c:formatCode>#\ ##0.0</c:formatCode>
                <c:ptCount val="50"/>
                <c:pt idx="0">
                  <c:v>21.675519000000001</c:v>
                </c:pt>
                <c:pt idx="1">
                  <c:v>22.727558999999999</c:v>
                </c:pt>
                <c:pt idx="2">
                  <c:v>23.741173</c:v>
                </c:pt>
                <c:pt idx="3">
                  <c:v>24.748749</c:v>
                </c:pt>
                <c:pt idx="4">
                  <c:v>25.511925000000002</c:v>
                </c:pt>
                <c:pt idx="5">
                  <c:v>26.094391000000002</c:v>
                </c:pt>
                <c:pt idx="6">
                  <c:v>26.427047000000002</c:v>
                </c:pt>
                <c:pt idx="7">
                  <c:v>26.838619000000001</c:v>
                </c:pt>
                <c:pt idx="8">
                  <c:v>27.203040000000001</c:v>
                </c:pt>
                <c:pt idx="9">
                  <c:v>27.575503999999999</c:v>
                </c:pt>
                <c:pt idx="10">
                  <c:v>27.881786999999999</c:v>
                </c:pt>
                <c:pt idx="11">
                  <c:v>28.251563000000001</c:v>
                </c:pt>
                <c:pt idx="12">
                  <c:v>28.669530999999999</c:v>
                </c:pt>
                <c:pt idx="13">
                  <c:v>29.143402999999999</c:v>
                </c:pt>
                <c:pt idx="14">
                  <c:v>29.638589</c:v>
                </c:pt>
                <c:pt idx="15">
                  <c:v>30.072281</c:v>
                </c:pt>
                <c:pt idx="16">
                  <c:v>30.355634999999999</c:v>
                </c:pt>
                <c:pt idx="17">
                  <c:v>30.458369999999999</c:v>
                </c:pt>
                <c:pt idx="18" formatCode="0.0">
                  <c:v>30.723306000000001</c:v>
                </c:pt>
                <c:pt idx="19">
                  <c:v>30.723306000000001</c:v>
                </c:pt>
                <c:pt idx="20">
                  <c:v>30.946224999999998</c:v>
                </c:pt>
                <c:pt idx="21">
                  <c:v>30.888925</c:v>
                </c:pt>
                <c:pt idx="22">
                  <c:v>31.422125000000001</c:v>
                </c:pt>
                <c:pt idx="23">
                  <c:v>32.136538000000002</c:v>
                </c:pt>
                <c:pt idx="24">
                  <c:v>32.927283000000003</c:v>
                </c:pt>
                <c:pt idx="25">
                  <c:v>33.706319000000001</c:v>
                </c:pt>
                <c:pt idx="26">
                  <c:v>34.427880999999999</c:v>
                </c:pt>
                <c:pt idx="27">
                  <c:v>35.240634</c:v>
                </c:pt>
                <c:pt idx="28">
                  <c:v>36.189191999999998</c:v>
                </c:pt>
                <c:pt idx="29">
                  <c:v>37.012839</c:v>
                </c:pt>
                <c:pt idx="30">
                  <c:v>37.886831000000001</c:v>
                </c:pt>
                <c:pt idx="31">
                  <c:v>38.949573000000001</c:v>
                </c:pt>
                <c:pt idx="32">
                  <c:v>39.616760999999997</c:v>
                </c:pt>
                <c:pt idx="33">
                  <c:v>40.193846000000001</c:v>
                </c:pt>
                <c:pt idx="34">
                  <c:v>40.694156</c:v>
                </c:pt>
                <c:pt idx="35">
                  <c:v>41.253076999999998</c:v>
                </c:pt>
                <c:pt idx="36">
                  <c:v>41.838354000000002</c:v>
                </c:pt>
                <c:pt idx="37">
                  <c:v>42.487723000000003</c:v>
                </c:pt>
                <c:pt idx="38">
                  <c:v>43.084803000000001</c:v>
                </c:pt>
                <c:pt idx="39">
                  <c:v>43.800198999999999</c:v>
                </c:pt>
                <c:pt idx="40">
                  <c:v>44.544935000000002</c:v>
                </c:pt>
                <c:pt idx="41">
                  <c:v>45.148564</c:v>
                </c:pt>
                <c:pt idx="42">
                  <c:v>45.697206000000001</c:v>
                </c:pt>
                <c:pt idx="43">
                  <c:v>46.287118999999997</c:v>
                </c:pt>
                <c:pt idx="44">
                  <c:v>46.817481999999998</c:v>
                </c:pt>
                <c:pt idx="45">
                  <c:v>47.228904</c:v>
                </c:pt>
                <c:pt idx="46">
                  <c:v>47.517164000000001</c:v>
                </c:pt>
                <c:pt idx="47">
                  <c:v>47.775979</c:v>
                </c:pt>
                <c:pt idx="48">
                  <c:v>47.948923999999998</c:v>
                </c:pt>
                <c:pt idx="49">
                  <c:v>47.944462000000001</c:v>
                </c:pt>
              </c:numCache>
            </c:numRef>
          </c:val>
          <c:extLst xmlns:c16r2="http://schemas.microsoft.com/office/drawing/2015/06/chart">
            <c:ext xmlns:c16="http://schemas.microsoft.com/office/drawing/2014/chart" uri="{C3380CC4-5D6E-409C-BE32-E72D297353CC}">
              <c16:uniqueId val="{00000003-60E1-4451-A970-CD29BA330104}"/>
            </c:ext>
          </c:extLst>
        </c:ser>
        <c:ser>
          <c:idx val="4"/>
          <c:order val="4"/>
          <c:tx>
            <c:strRef>
              <c:f>'Figure 1'!$C$15</c:f>
              <c:strCache>
                <c:ptCount val="1"/>
                <c:pt idx="0">
                  <c:v>≥85 years</c:v>
                </c:pt>
              </c:strCache>
            </c:strRef>
          </c:tx>
          <c:spPr>
            <a:solidFill>
              <a:schemeClr val="accent2">
                <a:lumMod val="75000"/>
              </a:schemeClr>
            </a:solidFill>
            <a:ln w="25400">
              <a:noFill/>
            </a:ln>
          </c:spPr>
          <c:cat>
            <c:strRef>
              <c:f>'Figure 1'!$D$10:$BA$10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1'!$D$15:$BA$15</c:f>
              <c:numCache>
                <c:formatCode>#\ ##0.0</c:formatCode>
                <c:ptCount val="50"/>
                <c:pt idx="0">
                  <c:v>7.1587230000000002</c:v>
                </c:pt>
                <c:pt idx="1">
                  <c:v>6.9935729999999996</c:v>
                </c:pt>
                <c:pt idx="2">
                  <c:v>6.7554249999999998</c:v>
                </c:pt>
                <c:pt idx="3">
                  <c:v>6.5352629999999996</c:v>
                </c:pt>
                <c:pt idx="4">
                  <c:v>6.6719749999999998</c:v>
                </c:pt>
                <c:pt idx="5">
                  <c:v>7.1800069999999998</c:v>
                </c:pt>
                <c:pt idx="6">
                  <c:v>7.6982929999999996</c:v>
                </c:pt>
                <c:pt idx="7">
                  <c:v>8.2099620000000009</c:v>
                </c:pt>
                <c:pt idx="8">
                  <c:v>8.6799379999999999</c:v>
                </c:pt>
                <c:pt idx="9">
                  <c:v>9.0989000000000004</c:v>
                </c:pt>
                <c:pt idx="10">
                  <c:v>9.473789</c:v>
                </c:pt>
                <c:pt idx="11">
                  <c:v>9.9165349999999997</c:v>
                </c:pt>
                <c:pt idx="12">
                  <c:v>10.292579</c:v>
                </c:pt>
                <c:pt idx="13">
                  <c:v>10.723777999999999</c:v>
                </c:pt>
                <c:pt idx="14">
                  <c:v>11.157036</c:v>
                </c:pt>
                <c:pt idx="15">
                  <c:v>11.544755</c:v>
                </c:pt>
                <c:pt idx="16">
                  <c:v>11.947875</c:v>
                </c:pt>
                <c:pt idx="17">
                  <c:v>12.246757000000001</c:v>
                </c:pt>
                <c:pt idx="18" formatCode="0.0">
                  <c:v>12.519992999999999</c:v>
                </c:pt>
                <c:pt idx="19">
                  <c:v>12.519992999999999</c:v>
                </c:pt>
                <c:pt idx="20">
                  <c:v>12.891033999999999</c:v>
                </c:pt>
                <c:pt idx="21">
                  <c:v>13.235889</c:v>
                </c:pt>
                <c:pt idx="22">
                  <c:v>13.585872999999999</c:v>
                </c:pt>
                <c:pt idx="23">
                  <c:v>13.912378</c:v>
                </c:pt>
                <c:pt idx="24">
                  <c:v>14.265774</c:v>
                </c:pt>
                <c:pt idx="25">
                  <c:v>14.636884</c:v>
                </c:pt>
                <c:pt idx="26">
                  <c:v>15.049348999999999</c:v>
                </c:pt>
                <c:pt idx="27">
                  <c:v>15.275658</c:v>
                </c:pt>
                <c:pt idx="28">
                  <c:v>15.415786000000001</c:v>
                </c:pt>
                <c:pt idx="29">
                  <c:v>15.646356000000001</c:v>
                </c:pt>
                <c:pt idx="30">
                  <c:v>15.895422</c:v>
                </c:pt>
                <c:pt idx="31">
                  <c:v>16.006035000000001</c:v>
                </c:pt>
                <c:pt idx="32">
                  <c:v>16.520071999999999</c:v>
                </c:pt>
                <c:pt idx="33">
                  <c:v>17.136461000000001</c:v>
                </c:pt>
                <c:pt idx="34">
                  <c:v>17.813942000000001</c:v>
                </c:pt>
                <c:pt idx="35">
                  <c:v>18.477855000000002</c:v>
                </c:pt>
                <c:pt idx="36">
                  <c:v>19.117653000000001</c:v>
                </c:pt>
                <c:pt idx="37">
                  <c:v>19.680292999999999</c:v>
                </c:pt>
                <c:pt idx="38">
                  <c:v>20.265232999999998</c:v>
                </c:pt>
                <c:pt idx="39">
                  <c:v>20.812087999999999</c:v>
                </c:pt>
                <c:pt idx="40">
                  <c:v>21.391914</c:v>
                </c:pt>
                <c:pt idx="41">
                  <c:v>21.991467</c:v>
                </c:pt>
                <c:pt idx="42">
                  <c:v>22.585785999999999</c:v>
                </c:pt>
                <c:pt idx="43">
                  <c:v>23.180734999999999</c:v>
                </c:pt>
                <c:pt idx="44">
                  <c:v>23.757324000000001</c:v>
                </c:pt>
                <c:pt idx="45">
                  <c:v>24.362988999999999</c:v>
                </c:pt>
                <c:pt idx="46">
                  <c:v>24.968157000000001</c:v>
                </c:pt>
                <c:pt idx="47">
                  <c:v>25.564184999999998</c:v>
                </c:pt>
                <c:pt idx="48">
                  <c:v>26.14235</c:v>
                </c:pt>
                <c:pt idx="49">
                  <c:v>26.783259999999999</c:v>
                </c:pt>
              </c:numCache>
            </c:numRef>
          </c:val>
          <c:extLst xmlns:c16r2="http://schemas.microsoft.com/office/drawing/2015/06/chart">
            <c:ext xmlns:c16="http://schemas.microsoft.com/office/drawing/2014/chart" uri="{C3380CC4-5D6E-409C-BE32-E72D297353CC}">
              <c16:uniqueId val="{00000004-60E1-4451-A970-CD29BA330104}"/>
            </c:ext>
          </c:extLst>
        </c:ser>
        <c:dLbls>
          <c:showLegendKey val="0"/>
          <c:showVal val="0"/>
          <c:showCatName val="0"/>
          <c:showSerName val="0"/>
          <c:showPercent val="0"/>
          <c:showBubbleSize val="0"/>
        </c:dLbls>
        <c:axId val="244321280"/>
        <c:axId val="244351744"/>
      </c:areaChart>
      <c:catAx>
        <c:axId val="244321280"/>
        <c:scaling>
          <c:orientation val="minMax"/>
        </c:scaling>
        <c:delete val="0"/>
        <c:axPos val="b"/>
        <c:numFmt formatCode="General" sourceLinked="0"/>
        <c:majorTickMark val="out"/>
        <c:minorTickMark val="none"/>
        <c:tickLblPos val="nextTo"/>
        <c:spPr>
          <a:ln>
            <a:solidFill>
              <a:srgbClr val="000000"/>
            </a:solidFill>
            <a:prstDash val="solid"/>
          </a:ln>
        </c:spPr>
        <c:crossAx val="244351744"/>
        <c:crosses val="autoZero"/>
        <c:auto val="1"/>
        <c:lblAlgn val="ctr"/>
        <c:lblOffset val="100"/>
        <c:tickLblSkip val="1"/>
        <c:tickMarkSkip val="1"/>
        <c:noMultiLvlLbl val="0"/>
      </c:catAx>
      <c:valAx>
        <c:axId val="244351744"/>
        <c:scaling>
          <c:orientation val="minMax"/>
          <c:max val="50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4321280"/>
        <c:crosses val="autoZero"/>
        <c:crossBetween val="midCat"/>
        <c:majorUnit val="50"/>
      </c:valAx>
    </c:plotArea>
    <c:legend>
      <c:legendPos val="r"/>
      <c:layout>
        <c:manualLayout>
          <c:xMode val="edge"/>
          <c:yMode val="edge"/>
          <c:x val="0.86299863517060371"/>
          <c:y val="0.62642331685499053"/>
          <c:w val="0.11659254593175852"/>
          <c:h val="0.20180084745762711"/>
        </c:manualLayout>
      </c:layout>
      <c:overlay val="0"/>
      <c:txPr>
        <a:bodyPr/>
        <a:lstStyle/>
        <a:p>
          <a:pPr>
            <a:defRPr b="1"/>
          </a:pPr>
          <a:endParaRPr lang="en-US"/>
        </a:p>
      </c:txPr>
    </c:legend>
    <c:plotVisOnly val="1"/>
    <c:dispBlanksAs val="zero"/>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People aged ≥65 years, by age class, 2019</a:t>
            </a:r>
          </a:p>
          <a:p>
            <a:pPr algn="l">
              <a:defRPr sz="1800" b="1">
                <a:latin typeface="Arial"/>
                <a:ea typeface="Arial"/>
                <a:cs typeface="Arial"/>
              </a:defRPr>
            </a:pPr>
            <a:r>
              <a:rPr lang="en-US" sz="1600" b="0"/>
              <a:t>(% share of total population)</a:t>
            </a:r>
          </a:p>
        </c:rich>
      </c:tx>
      <c:layout>
        <c:manualLayout>
          <c:xMode val="edge"/>
          <c:yMode val="edge"/>
          <c:x val="5.3333333333333332E-3"/>
          <c:y val="7.633385905523927E-3"/>
        </c:manualLayout>
      </c:layout>
      <c:overlay val="0"/>
    </c:title>
    <c:autoTitleDeleted val="0"/>
    <c:plotArea>
      <c:layout>
        <c:manualLayout>
          <c:layoutTarget val="inner"/>
          <c:xMode val="edge"/>
          <c:yMode val="edge"/>
          <c:x val="4.1569028871391078E-2"/>
          <c:y val="0.10775425786659486"/>
          <c:w val="0.83727128608923884"/>
          <c:h val="0.48142331685499057"/>
        </c:manualLayout>
      </c:layout>
      <c:barChart>
        <c:barDir val="col"/>
        <c:grouping val="stacked"/>
        <c:varyColors val="0"/>
        <c:ser>
          <c:idx val="1"/>
          <c:order val="0"/>
          <c:tx>
            <c:strRef>
              <c:f>'Figure 10'!$D$10</c:f>
              <c:strCache>
                <c:ptCount val="1"/>
                <c:pt idx="0">
                  <c:v>65-74 years</c:v>
                </c:pt>
              </c:strCache>
            </c:strRef>
          </c:tx>
          <c:spPr>
            <a:solidFill>
              <a:schemeClr val="accent2">
                <a:lumMod val="60000"/>
                <a:lumOff val="40000"/>
              </a:schemeClr>
            </a:solidFill>
            <a:ln>
              <a:noFill/>
              <a:round/>
            </a:ln>
            <a:effectLst/>
            <a:extLst>
              <a:ext uri="{91240B29-F687-4F45-9708-019B960494DF}">
                <a14:hiddenLine xmlns:a14="http://schemas.microsoft.com/office/drawing/2010/main">
                  <a:noFill/>
                  <a:round/>
                </a14:hiddenLine>
              </a:ext>
            </a:extLst>
          </c:spPr>
          <c:invertIfNegative val="0"/>
          <c:cat>
            <c:strRef>
              <c:f>'Figure 10'!$C$11:$C$33</c:f>
              <c:strCache>
                <c:ptCount val="23"/>
                <c:pt idx="0">
                  <c:v>World (¹)</c:v>
                </c:pt>
                <c:pt idx="2">
                  <c:v>EU-27 (²)</c:v>
                </c:pt>
                <c:pt idx="3">
                  <c:v>Italy</c:v>
                </c:pt>
                <c:pt idx="4">
                  <c:v>Germany</c:v>
                </c:pt>
                <c:pt idx="5">
                  <c:v>France (²)</c:v>
                </c:pt>
                <c:pt idx="7">
                  <c:v>Japan (³)</c:v>
                </c:pt>
                <c:pt idx="8">
                  <c:v>United Kingdom</c:v>
                </c:pt>
                <c:pt idx="9">
                  <c:v>Canada (³)</c:v>
                </c:pt>
                <c:pt idx="10">
                  <c:v>United States (³)</c:v>
                </c:pt>
                <c:pt idx="11">
                  <c:v>Australia (³)</c:v>
                </c:pt>
                <c:pt idx="12">
                  <c:v>South Korea (³)</c:v>
                </c:pt>
                <c:pt idx="13">
                  <c:v>Russia (¹)</c:v>
                </c:pt>
                <c:pt idx="14">
                  <c:v>Argentina</c:v>
                </c:pt>
                <c:pt idx="15">
                  <c:v>China (¹)</c:v>
                </c:pt>
                <c:pt idx="16">
                  <c:v>Brazil (¹)</c:v>
                </c:pt>
                <c:pt idx="17">
                  <c:v>Turkey</c:v>
                </c:pt>
                <c:pt idx="18">
                  <c:v>Mexico</c:v>
                </c:pt>
                <c:pt idx="19">
                  <c:v>India (¹)</c:v>
                </c:pt>
                <c:pt idx="20">
                  <c:v>Indonesia (¹)</c:v>
                </c:pt>
                <c:pt idx="21">
                  <c:v>South Africa (¹)</c:v>
                </c:pt>
                <c:pt idx="22">
                  <c:v>Saudi Arabia (¹)</c:v>
                </c:pt>
              </c:strCache>
            </c:strRef>
          </c:cat>
          <c:val>
            <c:numRef>
              <c:f>'Figure 10'!$D$11:$D$33</c:f>
              <c:numCache>
                <c:formatCode>0.0</c:formatCode>
                <c:ptCount val="23"/>
                <c:pt idx="0">
                  <c:v>5.0081987438503397</c:v>
                </c:pt>
                <c:pt idx="2">
                  <c:v>10.5737067311277</c:v>
                </c:pt>
                <c:pt idx="3">
                  <c:v>11.141278299210535</c:v>
                </c:pt>
                <c:pt idx="4">
                  <c:v>10.124213054151694</c:v>
                </c:pt>
                <c:pt idx="5">
                  <c:v>10.720535631932146</c:v>
                </c:pt>
                <c:pt idx="7">
                  <c:v>13.940677631214978</c:v>
                </c:pt>
                <c:pt idx="8">
                  <c:v>10.009317432989445</c:v>
                </c:pt>
                <c:pt idx="9">
                  <c:v>9.878907217211454</c:v>
                </c:pt>
                <c:pt idx="10">
                  <c:v>9.3200951045757208</c:v>
                </c:pt>
                <c:pt idx="11">
                  <c:v>8.9023145010214932</c:v>
                </c:pt>
                <c:pt idx="12">
                  <c:v>8.0506627898006826</c:v>
                </c:pt>
                <c:pt idx="13">
                  <c:v>7.0417504192621392</c:v>
                </c:pt>
                <c:pt idx="14">
                  <c:v>6.5481738773465512</c:v>
                </c:pt>
                <c:pt idx="15">
                  <c:v>6.0911270471499197</c:v>
                </c:pt>
                <c:pt idx="16">
                  <c:v>4.9706028107285007</c:v>
                </c:pt>
                <c:pt idx="17">
                  <c:v>5.4498993108643319</c:v>
                </c:pt>
                <c:pt idx="18">
                  <c:v>4.5595467529898297</c:v>
                </c:pt>
                <c:pt idx="19">
                  <c:v>3.7731483224281295</c:v>
                </c:pt>
                <c:pt idx="20">
                  <c:v>3.64587787512873</c:v>
                </c:pt>
                <c:pt idx="21">
                  <c:v>3.45542781473904</c:v>
                </c:pt>
                <c:pt idx="22">
                  <c:v>2.0391752535715391</c:v>
                </c:pt>
              </c:numCache>
            </c:numRef>
          </c:val>
          <c:extLst xmlns:c16r2="http://schemas.microsoft.com/office/drawing/2015/06/chart">
            <c:ext xmlns:c16="http://schemas.microsoft.com/office/drawing/2014/chart" uri="{C3380CC4-5D6E-409C-BE32-E72D297353CC}">
              <c16:uniqueId val="{00000000-8DB2-4B89-9366-18517D31FC58}"/>
            </c:ext>
          </c:extLst>
        </c:ser>
        <c:ser>
          <c:idx val="2"/>
          <c:order val="1"/>
          <c:tx>
            <c:strRef>
              <c:f>'Figure 10'!$E$10</c:f>
              <c:strCache>
                <c:ptCount val="1"/>
                <c:pt idx="0">
                  <c:v>75-84 years</c:v>
                </c:pt>
              </c:strCache>
            </c:strRef>
          </c:tx>
          <c:spPr>
            <a:solidFill>
              <a:schemeClr val="accent2"/>
            </a:solidFill>
            <a:ln>
              <a:noFill/>
              <a:round/>
            </a:ln>
            <a:effectLst/>
            <a:extLst>
              <a:ext uri="{91240B29-F687-4F45-9708-019B960494DF}">
                <a14:hiddenLine xmlns:a14="http://schemas.microsoft.com/office/drawing/2010/main">
                  <a:noFill/>
                  <a:round/>
                </a14:hiddenLine>
              </a:ext>
            </a:extLst>
          </c:spPr>
          <c:invertIfNegative val="0"/>
          <c:cat>
            <c:strRef>
              <c:f>'Figure 10'!$C$11:$C$33</c:f>
              <c:strCache>
                <c:ptCount val="23"/>
                <c:pt idx="0">
                  <c:v>World (¹)</c:v>
                </c:pt>
                <c:pt idx="2">
                  <c:v>EU-27 (²)</c:v>
                </c:pt>
                <c:pt idx="3">
                  <c:v>Italy</c:v>
                </c:pt>
                <c:pt idx="4">
                  <c:v>Germany</c:v>
                </c:pt>
                <c:pt idx="5">
                  <c:v>France (²)</c:v>
                </c:pt>
                <c:pt idx="7">
                  <c:v>Japan (³)</c:v>
                </c:pt>
                <c:pt idx="8">
                  <c:v>United Kingdom</c:v>
                </c:pt>
                <c:pt idx="9">
                  <c:v>Canada (³)</c:v>
                </c:pt>
                <c:pt idx="10">
                  <c:v>United States (³)</c:v>
                </c:pt>
                <c:pt idx="11">
                  <c:v>Australia (³)</c:v>
                </c:pt>
                <c:pt idx="12">
                  <c:v>South Korea (³)</c:v>
                </c:pt>
                <c:pt idx="13">
                  <c:v>Russia (¹)</c:v>
                </c:pt>
                <c:pt idx="14">
                  <c:v>Argentina</c:v>
                </c:pt>
                <c:pt idx="15">
                  <c:v>China (¹)</c:v>
                </c:pt>
                <c:pt idx="16">
                  <c:v>Brazil (¹)</c:v>
                </c:pt>
                <c:pt idx="17">
                  <c:v>Turkey</c:v>
                </c:pt>
                <c:pt idx="18">
                  <c:v>Mexico</c:v>
                </c:pt>
                <c:pt idx="19">
                  <c:v>India (¹)</c:v>
                </c:pt>
                <c:pt idx="20">
                  <c:v>Indonesia (¹)</c:v>
                </c:pt>
                <c:pt idx="21">
                  <c:v>South Africa (¹)</c:v>
                </c:pt>
                <c:pt idx="22">
                  <c:v>Saudi Arabia (¹)</c:v>
                </c:pt>
              </c:strCache>
            </c:strRef>
          </c:cat>
          <c:val>
            <c:numRef>
              <c:f>'Figure 10'!$E$11:$E$33</c:f>
              <c:numCache>
                <c:formatCode>0.0</c:formatCode>
                <c:ptCount val="23"/>
                <c:pt idx="0">
                  <c:v>2.5132801055284109</c:v>
                </c:pt>
                <c:pt idx="2">
                  <c:v>6.8759214410602549</c:v>
                </c:pt>
                <c:pt idx="3">
                  <c:v>8.1267393893254276</c:v>
                </c:pt>
                <c:pt idx="4">
                  <c:v>8.6738728780770291</c:v>
                </c:pt>
                <c:pt idx="5">
                  <c:v>6.0487160356912266</c:v>
                </c:pt>
                <c:pt idx="7">
                  <c:v>9.6238806913830039</c:v>
                </c:pt>
                <c:pt idx="8">
                  <c:v>5.9667071545425703</c:v>
                </c:pt>
                <c:pt idx="9">
                  <c:v>5.0614622318616638</c:v>
                </c:pt>
                <c:pt idx="10">
                  <c:v>4.7053503497539433</c:v>
                </c:pt>
                <c:pt idx="11">
                  <c:v>4.7456033443151364</c:v>
                </c:pt>
                <c:pt idx="12">
                  <c:v>4.977538449369483</c:v>
                </c:pt>
                <c:pt idx="13">
                  <c:v>5.1486953562573703</c:v>
                </c:pt>
                <c:pt idx="14">
                  <c:v>3.4999601234677131</c:v>
                </c:pt>
                <c:pt idx="15">
                  <c:v>2.6916737666762369</c:v>
                </c:pt>
                <c:pt idx="16">
                  <c:v>2.3708951415632931</c:v>
                </c:pt>
                <c:pt idx="17">
                  <c:v>2.5075471427072196</c:v>
                </c:pt>
                <c:pt idx="18">
                  <c:v>2.1489639908188876</c:v>
                </c:pt>
                <c:pt idx="19">
                  <c:v>1.5532131318659572</c:v>
                </c:pt>
                <c:pt idx="20">
                  <c:v>1.4808130543845559</c:v>
                </c:pt>
                <c:pt idx="21">
                  <c:v>1.3921584207840019</c:v>
                </c:pt>
                <c:pt idx="22">
                  <c:v>0.80662593312322095</c:v>
                </c:pt>
              </c:numCache>
            </c:numRef>
          </c:val>
          <c:extLst xmlns:c16r2="http://schemas.microsoft.com/office/drawing/2015/06/chart">
            <c:ext xmlns:c16="http://schemas.microsoft.com/office/drawing/2014/chart" uri="{C3380CC4-5D6E-409C-BE32-E72D297353CC}">
              <c16:uniqueId val="{00000001-8DB2-4B89-9366-18517D31FC58}"/>
            </c:ext>
          </c:extLst>
        </c:ser>
        <c:ser>
          <c:idx val="3"/>
          <c:order val="2"/>
          <c:tx>
            <c:strRef>
              <c:f>'Figure 10'!$F$10</c:f>
              <c:strCache>
                <c:ptCount val="1"/>
                <c:pt idx="0">
                  <c:v>≥85 years</c:v>
                </c:pt>
              </c:strCache>
            </c:strRef>
          </c:tx>
          <c:spPr>
            <a:solidFill>
              <a:schemeClr val="accent2">
                <a:lumMod val="75000"/>
              </a:schemeClr>
            </a:solidFill>
            <a:ln>
              <a:noFill/>
              <a:round/>
            </a:ln>
            <a:effectLst/>
            <a:extLst>
              <a:ext uri="{91240B29-F687-4F45-9708-019B960494DF}">
                <a14:hiddenLine xmlns:a14="http://schemas.microsoft.com/office/drawing/2010/main">
                  <a:noFill/>
                  <a:round/>
                </a14:hiddenLine>
              </a:ext>
            </a:extLst>
          </c:spPr>
          <c:invertIfNegative val="0"/>
          <c:cat>
            <c:strRef>
              <c:f>'Figure 10'!$C$11:$C$33</c:f>
              <c:strCache>
                <c:ptCount val="23"/>
                <c:pt idx="0">
                  <c:v>World (¹)</c:v>
                </c:pt>
                <c:pt idx="2">
                  <c:v>EU-27 (²)</c:v>
                </c:pt>
                <c:pt idx="3">
                  <c:v>Italy</c:v>
                </c:pt>
                <c:pt idx="4">
                  <c:v>Germany</c:v>
                </c:pt>
                <c:pt idx="5">
                  <c:v>France (²)</c:v>
                </c:pt>
                <c:pt idx="7">
                  <c:v>Japan (³)</c:v>
                </c:pt>
                <c:pt idx="8">
                  <c:v>United Kingdom</c:v>
                </c:pt>
                <c:pt idx="9">
                  <c:v>Canada (³)</c:v>
                </c:pt>
                <c:pt idx="10">
                  <c:v>United States (³)</c:v>
                </c:pt>
                <c:pt idx="11">
                  <c:v>Australia (³)</c:v>
                </c:pt>
                <c:pt idx="12">
                  <c:v>South Korea (³)</c:v>
                </c:pt>
                <c:pt idx="13">
                  <c:v>Russia (¹)</c:v>
                </c:pt>
                <c:pt idx="14">
                  <c:v>Argentina</c:v>
                </c:pt>
                <c:pt idx="15">
                  <c:v>China (¹)</c:v>
                </c:pt>
                <c:pt idx="16">
                  <c:v>Brazil (¹)</c:v>
                </c:pt>
                <c:pt idx="17">
                  <c:v>Turkey</c:v>
                </c:pt>
                <c:pt idx="18">
                  <c:v>Mexico</c:v>
                </c:pt>
                <c:pt idx="19">
                  <c:v>India (¹)</c:v>
                </c:pt>
                <c:pt idx="20">
                  <c:v>Indonesia (¹)</c:v>
                </c:pt>
                <c:pt idx="21">
                  <c:v>South Africa (¹)</c:v>
                </c:pt>
                <c:pt idx="22">
                  <c:v>Saudi Arabia (¹)</c:v>
                </c:pt>
              </c:strCache>
            </c:strRef>
          </c:cat>
          <c:val>
            <c:numRef>
              <c:f>'Figure 10'!$F$11:$F$33</c:f>
              <c:numCache>
                <c:formatCode>0.0</c:formatCode>
                <c:ptCount val="23"/>
                <c:pt idx="0">
                  <c:v>0.71110028141238901</c:v>
                </c:pt>
                <c:pt idx="2">
                  <c:v>2.8019929987555474</c:v>
                </c:pt>
                <c:pt idx="3">
                  <c:v>3.5677736873633874</c:v>
                </c:pt>
                <c:pt idx="4">
                  <c:v>2.7433517106455829</c:v>
                </c:pt>
                <c:pt idx="5">
                  <c:v>3.3314698608027355</c:v>
                </c:pt>
                <c:pt idx="7">
                  <c:v>4.4701214741284607</c:v>
                </c:pt>
                <c:pt idx="8">
                  <c:v>2.4379435976160528</c:v>
                </c:pt>
                <c:pt idx="9">
                  <c:v>2.2167171053526316</c:v>
                </c:pt>
                <c:pt idx="10">
                  <c:v>2.0003528224022444</c:v>
                </c:pt>
                <c:pt idx="11">
                  <c:v>2.0152475547016229</c:v>
                </c:pt>
                <c:pt idx="12">
                  <c:v>1.2570942188768641</c:v>
                </c:pt>
                <c:pt idx="13">
                  <c:v>1.3634342832525901</c:v>
                </c:pt>
                <c:pt idx="14">
                  <c:v>1.309485683523818</c:v>
                </c:pt>
                <c:pt idx="15">
                  <c:v>0.54902944203772297</c:v>
                </c:pt>
                <c:pt idx="16">
                  <c:v>0.67154457256857703</c:v>
                </c:pt>
                <c:pt idx="17">
                  <c:v>0.80580209605198938</c:v>
                </c:pt>
                <c:pt idx="18">
                  <c:v>0.72760056904498283</c:v>
                </c:pt>
                <c:pt idx="19">
                  <c:v>0.288273793419903</c:v>
                </c:pt>
                <c:pt idx="20">
                  <c:v>0.25674573797945399</c:v>
                </c:pt>
                <c:pt idx="21">
                  <c:v>0.181844381241168</c:v>
                </c:pt>
                <c:pt idx="22">
                  <c:v>0.17491193238748001</c:v>
                </c:pt>
              </c:numCache>
            </c:numRef>
          </c:val>
          <c:extLst xmlns:c16r2="http://schemas.microsoft.com/office/drawing/2015/06/chart">
            <c:ext xmlns:c16="http://schemas.microsoft.com/office/drawing/2014/chart" uri="{C3380CC4-5D6E-409C-BE32-E72D297353CC}">
              <c16:uniqueId val="{00000002-8DB2-4B89-9366-18517D31FC58}"/>
            </c:ext>
          </c:extLst>
        </c:ser>
        <c:dLbls>
          <c:showLegendKey val="0"/>
          <c:showVal val="0"/>
          <c:showCatName val="0"/>
          <c:showSerName val="0"/>
          <c:showPercent val="0"/>
          <c:showBubbleSize val="0"/>
        </c:dLbls>
        <c:gapWidth val="150"/>
        <c:overlap val="100"/>
        <c:axId val="246662656"/>
        <c:axId val="246661120"/>
      </c:barChart>
      <c:valAx>
        <c:axId val="246661120"/>
        <c:scaling>
          <c:orientation val="minMax"/>
        </c:scaling>
        <c:delete val="0"/>
        <c:axPos val="l"/>
        <c:majorGridlines>
          <c:spPr>
            <a:ln w="3175">
              <a:solidFill>
                <a:srgbClr val="C0C0C0"/>
              </a:solidFill>
              <a:prstDash val="sysDash"/>
            </a:ln>
          </c:spPr>
        </c:majorGridlines>
        <c:numFmt formatCode="0" sourceLinked="0"/>
        <c:majorTickMark val="none"/>
        <c:minorTickMark val="none"/>
        <c:tickLblPos val="nextTo"/>
        <c:spPr>
          <a:ln>
            <a:noFill/>
          </a:ln>
        </c:spPr>
        <c:crossAx val="246662656"/>
        <c:crosses val="autoZero"/>
        <c:crossBetween val="between"/>
      </c:valAx>
      <c:catAx>
        <c:axId val="246662656"/>
        <c:scaling>
          <c:orientation val="minMax"/>
        </c:scaling>
        <c:delete val="0"/>
        <c:axPos val="b"/>
        <c:numFmt formatCode="General" sourceLinked="0"/>
        <c:majorTickMark val="out"/>
        <c:minorTickMark val="none"/>
        <c:tickLblPos val="nextTo"/>
        <c:spPr>
          <a:ln>
            <a:solidFill>
              <a:srgbClr val="000000"/>
            </a:solidFill>
            <a:prstDash val="solid"/>
          </a:ln>
        </c:spPr>
        <c:txPr>
          <a:bodyPr rot="-5400000" vert="horz"/>
          <a:lstStyle/>
          <a:p>
            <a:pPr>
              <a:defRPr/>
            </a:pPr>
            <a:endParaRPr lang="en-US"/>
          </a:p>
        </c:txPr>
        <c:crossAx val="246661120"/>
        <c:crosses val="autoZero"/>
        <c:auto val="1"/>
        <c:lblAlgn val="ctr"/>
        <c:lblOffset val="100"/>
        <c:tickMarkSkip val="1"/>
        <c:noMultiLvlLbl val="0"/>
      </c:catAx>
    </c:plotArea>
    <c:legend>
      <c:legendPos val="r"/>
      <c:layout>
        <c:manualLayout>
          <c:xMode val="edge"/>
          <c:yMode val="edge"/>
          <c:x val="0.88134834645669291"/>
          <c:y val="0.41918697033898306"/>
          <c:w val="0.11659254593175852"/>
          <c:h val="0.18872116290018831"/>
        </c:manualLayout>
      </c:layout>
      <c:overlay val="0"/>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Median age of the population, 1980, 2020 and 2050</a:t>
            </a:r>
          </a:p>
          <a:p>
            <a:pPr algn="l">
              <a:defRPr sz="1800" b="1">
                <a:latin typeface="Arial"/>
                <a:ea typeface="Arial"/>
                <a:cs typeface="Arial"/>
              </a:defRPr>
            </a:pPr>
            <a:r>
              <a:rPr lang="en-US" sz="1600" b="0"/>
              <a:t>(years)</a:t>
            </a:r>
          </a:p>
        </c:rich>
      </c:tx>
      <c:layout>
        <c:manualLayout>
          <c:xMode val="edge"/>
          <c:yMode val="edge"/>
          <c:x val="0"/>
          <c:y val="1.3423964218455744E-3"/>
        </c:manualLayout>
      </c:layout>
      <c:overlay val="0"/>
    </c:title>
    <c:autoTitleDeleted val="0"/>
    <c:plotArea>
      <c:layout>
        <c:manualLayout>
          <c:layoutTarget val="inner"/>
          <c:xMode val="edge"/>
          <c:yMode val="edge"/>
          <c:x val="4.1569028871391078E-2"/>
          <c:y val="9.7610900309225229E-2"/>
          <c:w val="0.87566656167979007"/>
          <c:h val="0.52447901953860643"/>
        </c:manualLayout>
      </c:layout>
      <c:lineChart>
        <c:grouping val="standard"/>
        <c:varyColors val="0"/>
        <c:ser>
          <c:idx val="1"/>
          <c:order val="0"/>
          <c:tx>
            <c:strRef>
              <c:f>'Figure 11'!$F$10</c:f>
              <c:strCache>
                <c:ptCount val="1"/>
                <c:pt idx="0">
                  <c:v>2050</c:v>
                </c:pt>
              </c:strCache>
            </c:strRef>
          </c:tx>
          <c:spPr>
            <a:ln>
              <a:noFill/>
            </a:ln>
          </c:spPr>
          <c:marker>
            <c:symbol val="star"/>
            <c:size val="7"/>
            <c:spPr>
              <a:noFill/>
              <a:ln w="15875">
                <a:solidFill>
                  <a:schemeClr val="accent2">
                    <a:lumMod val="75000"/>
                  </a:schemeClr>
                </a:solidFill>
              </a:ln>
            </c:spPr>
          </c:marker>
          <c:cat>
            <c:strRef>
              <c:f>'Figure 11'!$C$11:$C$33</c:f>
              <c:strCache>
                <c:ptCount val="23"/>
                <c:pt idx="0">
                  <c:v>World</c:v>
                </c:pt>
                <c:pt idx="2">
                  <c:v>EU-27 (¹)</c:v>
                </c:pt>
                <c:pt idx="3">
                  <c:v>Italy</c:v>
                </c:pt>
                <c:pt idx="4">
                  <c:v>Germany</c:v>
                </c:pt>
                <c:pt idx="5">
                  <c:v>France (²)</c:v>
                </c:pt>
                <c:pt idx="7">
                  <c:v>South Korea</c:v>
                </c:pt>
                <c:pt idx="8">
                  <c:v>Japan</c:v>
                </c:pt>
                <c:pt idx="9">
                  <c:v>China</c:v>
                </c:pt>
                <c:pt idx="10">
                  <c:v>Canada</c:v>
                </c:pt>
                <c:pt idx="11">
                  <c:v>Brazil</c:v>
                </c:pt>
                <c:pt idx="12">
                  <c:v>United Kingdom</c:v>
                </c:pt>
                <c:pt idx="13">
                  <c:v>United States</c:v>
                </c:pt>
                <c:pt idx="14">
                  <c:v>Australia</c:v>
                </c:pt>
                <c:pt idx="15">
                  <c:v>Russia</c:v>
                </c:pt>
                <c:pt idx="16">
                  <c:v>Turkey</c:v>
                </c:pt>
                <c:pt idx="17">
                  <c:v>Saudi Arabia</c:v>
                </c:pt>
                <c:pt idx="18">
                  <c:v>Mexico</c:v>
                </c:pt>
                <c:pt idx="19">
                  <c:v>Argentina</c:v>
                </c:pt>
                <c:pt idx="20">
                  <c:v>India</c:v>
                </c:pt>
                <c:pt idx="21">
                  <c:v>Indonesia</c:v>
                </c:pt>
                <c:pt idx="22">
                  <c:v>South Africa</c:v>
                </c:pt>
              </c:strCache>
            </c:strRef>
          </c:cat>
          <c:val>
            <c:numRef>
              <c:f>'Figure 11'!$F$11:$F$33</c:f>
              <c:numCache>
                <c:formatCode>0.0</c:formatCode>
                <c:ptCount val="23"/>
                <c:pt idx="0">
                  <c:v>36.187595350767801</c:v>
                </c:pt>
                <c:pt idx="2" formatCode="General">
                  <c:v>48.2</c:v>
                </c:pt>
                <c:pt idx="3">
                  <c:v>51.6</c:v>
                </c:pt>
                <c:pt idx="4">
                  <c:v>47.2</c:v>
                </c:pt>
                <c:pt idx="5">
                  <c:v>45.6</c:v>
                </c:pt>
                <c:pt idx="7">
                  <c:v>56.478999999999999</c:v>
                </c:pt>
                <c:pt idx="8">
                  <c:v>54.709000000000003</c:v>
                </c:pt>
                <c:pt idx="9">
                  <c:v>47.566000000000003</c:v>
                </c:pt>
                <c:pt idx="10">
                  <c:v>45.481999999999999</c:v>
                </c:pt>
                <c:pt idx="11">
                  <c:v>45.06</c:v>
                </c:pt>
                <c:pt idx="12">
                  <c:v>44.530999999999999</c:v>
                </c:pt>
                <c:pt idx="13">
                  <c:v>42.706000000000003</c:v>
                </c:pt>
                <c:pt idx="14">
                  <c:v>41.783999999999999</c:v>
                </c:pt>
                <c:pt idx="15">
                  <c:v>41.734999999999999</c:v>
                </c:pt>
                <c:pt idx="16">
                  <c:v>41.683999999999997</c:v>
                </c:pt>
                <c:pt idx="17">
                  <c:v>40.195</c:v>
                </c:pt>
                <c:pt idx="18">
                  <c:v>39.308999999999997</c:v>
                </c:pt>
                <c:pt idx="19">
                  <c:v>38.168999999999997</c:v>
                </c:pt>
                <c:pt idx="20">
                  <c:v>38.052999999999997</c:v>
                </c:pt>
                <c:pt idx="21">
                  <c:v>37.44</c:v>
                </c:pt>
                <c:pt idx="22">
                  <c:v>33.866999999999997</c:v>
                </c:pt>
              </c:numCache>
            </c:numRef>
          </c:val>
          <c:smooth val="0"/>
          <c:extLst xmlns:c16r2="http://schemas.microsoft.com/office/drawing/2015/06/chart">
            <c:ext xmlns:c16="http://schemas.microsoft.com/office/drawing/2014/chart" uri="{C3380CC4-5D6E-409C-BE32-E72D297353CC}">
              <c16:uniqueId val="{00000000-1049-412A-B81F-D0B2509C245D}"/>
            </c:ext>
          </c:extLst>
        </c:ser>
        <c:ser>
          <c:idx val="0"/>
          <c:order val="1"/>
          <c:tx>
            <c:strRef>
              <c:f>'Figure 11'!$E$10</c:f>
              <c:strCache>
                <c:ptCount val="1"/>
                <c:pt idx="0">
                  <c:v>2020</c:v>
                </c:pt>
              </c:strCache>
            </c:strRef>
          </c:tx>
          <c:spPr>
            <a:ln>
              <a:noFill/>
            </a:ln>
          </c:spPr>
          <c:marker>
            <c:symbol val="diamond"/>
            <c:size val="7"/>
            <c:spPr>
              <a:noFill/>
              <a:ln w="15875">
                <a:solidFill>
                  <a:schemeClr val="accent2"/>
                </a:solidFill>
              </a:ln>
            </c:spPr>
          </c:marker>
          <c:cat>
            <c:strRef>
              <c:f>'Figure 11'!$C$11:$C$33</c:f>
              <c:strCache>
                <c:ptCount val="23"/>
                <c:pt idx="0">
                  <c:v>World</c:v>
                </c:pt>
                <c:pt idx="2">
                  <c:v>EU-27 (¹)</c:v>
                </c:pt>
                <c:pt idx="3">
                  <c:v>Italy</c:v>
                </c:pt>
                <c:pt idx="4">
                  <c:v>Germany</c:v>
                </c:pt>
                <c:pt idx="5">
                  <c:v>France (²)</c:v>
                </c:pt>
                <c:pt idx="7">
                  <c:v>South Korea</c:v>
                </c:pt>
                <c:pt idx="8">
                  <c:v>Japan</c:v>
                </c:pt>
                <c:pt idx="9">
                  <c:v>China</c:v>
                </c:pt>
                <c:pt idx="10">
                  <c:v>Canada</c:v>
                </c:pt>
                <c:pt idx="11">
                  <c:v>Brazil</c:v>
                </c:pt>
                <c:pt idx="12">
                  <c:v>United Kingdom</c:v>
                </c:pt>
                <c:pt idx="13">
                  <c:v>United States</c:v>
                </c:pt>
                <c:pt idx="14">
                  <c:v>Australia</c:v>
                </c:pt>
                <c:pt idx="15">
                  <c:v>Russia</c:v>
                </c:pt>
                <c:pt idx="16">
                  <c:v>Turkey</c:v>
                </c:pt>
                <c:pt idx="17">
                  <c:v>Saudi Arabia</c:v>
                </c:pt>
                <c:pt idx="18">
                  <c:v>Mexico</c:v>
                </c:pt>
                <c:pt idx="19">
                  <c:v>Argentina</c:v>
                </c:pt>
                <c:pt idx="20">
                  <c:v>India</c:v>
                </c:pt>
                <c:pt idx="21">
                  <c:v>Indonesia</c:v>
                </c:pt>
                <c:pt idx="22">
                  <c:v>South Africa</c:v>
                </c:pt>
              </c:strCache>
            </c:strRef>
          </c:cat>
          <c:val>
            <c:numRef>
              <c:f>'Figure 11'!$E$11:$E$33</c:f>
              <c:numCache>
                <c:formatCode>0.0</c:formatCode>
                <c:ptCount val="23"/>
                <c:pt idx="0">
                  <c:v>30.903958475719399</c:v>
                </c:pt>
                <c:pt idx="2">
                  <c:v>43.9</c:v>
                </c:pt>
                <c:pt idx="3">
                  <c:v>47.1</c:v>
                </c:pt>
                <c:pt idx="4">
                  <c:v>45.9</c:v>
                </c:pt>
                <c:pt idx="5">
                  <c:v>42</c:v>
                </c:pt>
                <c:pt idx="7">
                  <c:v>43.734000000000002</c:v>
                </c:pt>
                <c:pt idx="8">
                  <c:v>48.357999999999997</c:v>
                </c:pt>
                <c:pt idx="9">
                  <c:v>38.421999999999997</c:v>
                </c:pt>
                <c:pt idx="10">
                  <c:v>41.124000000000002</c:v>
                </c:pt>
                <c:pt idx="11">
                  <c:v>33.481000000000002</c:v>
                </c:pt>
                <c:pt idx="12">
                  <c:v>40.466999999999999</c:v>
                </c:pt>
                <c:pt idx="13">
                  <c:v>38.308</c:v>
                </c:pt>
                <c:pt idx="14">
                  <c:v>37.875</c:v>
                </c:pt>
                <c:pt idx="15">
                  <c:v>39.585999999999999</c:v>
                </c:pt>
                <c:pt idx="16">
                  <c:v>31.548999999999999</c:v>
                </c:pt>
                <c:pt idx="17">
                  <c:v>31.797000000000001</c:v>
                </c:pt>
                <c:pt idx="18">
                  <c:v>29.170999999999999</c:v>
                </c:pt>
                <c:pt idx="19">
                  <c:v>31.532</c:v>
                </c:pt>
                <c:pt idx="20">
                  <c:v>28.425999999999998</c:v>
                </c:pt>
                <c:pt idx="21">
                  <c:v>29.744</c:v>
                </c:pt>
                <c:pt idx="22">
                  <c:v>27.620999999999999</c:v>
                </c:pt>
              </c:numCache>
            </c:numRef>
          </c:val>
          <c:smooth val="0"/>
          <c:extLst xmlns:c16r2="http://schemas.microsoft.com/office/drawing/2015/06/chart">
            <c:ext xmlns:c16="http://schemas.microsoft.com/office/drawing/2014/chart" uri="{C3380CC4-5D6E-409C-BE32-E72D297353CC}">
              <c16:uniqueId val="{00000001-1049-412A-B81F-D0B2509C245D}"/>
            </c:ext>
          </c:extLst>
        </c:ser>
        <c:ser>
          <c:idx val="2"/>
          <c:order val="2"/>
          <c:tx>
            <c:strRef>
              <c:f>'Figure 11'!$D$10</c:f>
              <c:strCache>
                <c:ptCount val="1"/>
                <c:pt idx="0">
                  <c:v>1980</c:v>
                </c:pt>
              </c:strCache>
            </c:strRef>
          </c:tx>
          <c:spPr>
            <a:ln w="28575">
              <a:noFill/>
            </a:ln>
          </c:spPr>
          <c:marker>
            <c:symbol val="x"/>
            <c:size val="7"/>
            <c:spPr>
              <a:noFill/>
              <a:ln w="15875">
                <a:solidFill>
                  <a:schemeClr val="accent4"/>
                </a:solidFill>
              </a:ln>
            </c:spPr>
          </c:marker>
          <c:cat>
            <c:strRef>
              <c:f>'Figure 11'!$C$11:$C$33</c:f>
              <c:strCache>
                <c:ptCount val="23"/>
                <c:pt idx="0">
                  <c:v>World</c:v>
                </c:pt>
                <c:pt idx="2">
                  <c:v>EU-27 (¹)</c:v>
                </c:pt>
                <c:pt idx="3">
                  <c:v>Italy</c:v>
                </c:pt>
                <c:pt idx="4">
                  <c:v>Germany</c:v>
                </c:pt>
                <c:pt idx="5">
                  <c:v>France (²)</c:v>
                </c:pt>
                <c:pt idx="7">
                  <c:v>South Korea</c:v>
                </c:pt>
                <c:pt idx="8">
                  <c:v>Japan</c:v>
                </c:pt>
                <c:pt idx="9">
                  <c:v>China</c:v>
                </c:pt>
                <c:pt idx="10">
                  <c:v>Canada</c:v>
                </c:pt>
                <c:pt idx="11">
                  <c:v>Brazil</c:v>
                </c:pt>
                <c:pt idx="12">
                  <c:v>United Kingdom</c:v>
                </c:pt>
                <c:pt idx="13">
                  <c:v>United States</c:v>
                </c:pt>
                <c:pt idx="14">
                  <c:v>Australia</c:v>
                </c:pt>
                <c:pt idx="15">
                  <c:v>Russia</c:v>
                </c:pt>
                <c:pt idx="16">
                  <c:v>Turkey</c:v>
                </c:pt>
                <c:pt idx="17">
                  <c:v>Saudi Arabia</c:v>
                </c:pt>
                <c:pt idx="18">
                  <c:v>Mexico</c:v>
                </c:pt>
                <c:pt idx="19">
                  <c:v>Argentina</c:v>
                </c:pt>
                <c:pt idx="20">
                  <c:v>India</c:v>
                </c:pt>
                <c:pt idx="21">
                  <c:v>Indonesia</c:v>
                </c:pt>
                <c:pt idx="22">
                  <c:v>South Africa</c:v>
                </c:pt>
              </c:strCache>
            </c:strRef>
          </c:cat>
          <c:val>
            <c:numRef>
              <c:f>'Figure 11'!$D$11:$D$33</c:f>
              <c:numCache>
                <c:formatCode>0.0</c:formatCode>
                <c:ptCount val="23"/>
                <c:pt idx="0">
                  <c:v>22.5852768014399</c:v>
                </c:pt>
                <c:pt idx="3">
                  <c:v>33.799999999999997</c:v>
                </c:pt>
                <c:pt idx="4">
                  <c:v>36.6</c:v>
                </c:pt>
                <c:pt idx="5">
                  <c:v>32.200000000000003</c:v>
                </c:pt>
                <c:pt idx="7">
                  <c:v>22.111000000000001</c:v>
                </c:pt>
                <c:pt idx="8">
                  <c:v>32.548999999999999</c:v>
                </c:pt>
                <c:pt idx="9">
                  <c:v>21.856999999999999</c:v>
                </c:pt>
                <c:pt idx="10">
                  <c:v>29.193000000000001</c:v>
                </c:pt>
                <c:pt idx="11">
                  <c:v>20.338000000000001</c:v>
                </c:pt>
                <c:pt idx="12">
                  <c:v>34.411000000000001</c:v>
                </c:pt>
                <c:pt idx="13">
                  <c:v>30.013999999999999</c:v>
                </c:pt>
                <c:pt idx="14">
                  <c:v>29.295999999999999</c:v>
                </c:pt>
                <c:pt idx="15">
                  <c:v>31.385999999999999</c:v>
                </c:pt>
                <c:pt idx="16">
                  <c:v>20.035</c:v>
                </c:pt>
                <c:pt idx="17">
                  <c:v>18.385999999999999</c:v>
                </c:pt>
                <c:pt idx="18">
                  <c:v>17.407</c:v>
                </c:pt>
                <c:pt idx="19">
                  <c:v>27.17</c:v>
                </c:pt>
                <c:pt idx="20">
                  <c:v>20.202999999999999</c:v>
                </c:pt>
                <c:pt idx="21">
                  <c:v>19.077000000000002</c:v>
                </c:pt>
                <c:pt idx="22">
                  <c:v>19.433</c:v>
                </c:pt>
              </c:numCache>
            </c:numRef>
          </c:val>
          <c:smooth val="0"/>
          <c:extLst xmlns:c16r2="http://schemas.microsoft.com/office/drawing/2015/06/chart">
            <c:ext xmlns:c16="http://schemas.microsoft.com/office/drawing/2014/chart" uri="{C3380CC4-5D6E-409C-BE32-E72D297353CC}">
              <c16:uniqueId val="{00000002-1049-412A-B81F-D0B2509C245D}"/>
            </c:ext>
          </c:extLst>
        </c:ser>
        <c:dLbls>
          <c:showLegendKey val="0"/>
          <c:showVal val="0"/>
          <c:showCatName val="0"/>
          <c:showSerName val="0"/>
          <c:showPercent val="0"/>
          <c:showBubbleSize val="0"/>
        </c:dLbls>
        <c:hiLowLines>
          <c:spPr>
            <a:ln>
              <a:solidFill>
                <a:schemeClr val="bg1">
                  <a:lumMod val="75000"/>
                </a:schemeClr>
              </a:solidFill>
              <a:prstDash val="sysDash"/>
            </a:ln>
          </c:spPr>
        </c:hiLowLines>
        <c:marker val="1"/>
        <c:smooth val="0"/>
        <c:axId val="245585792"/>
        <c:axId val="245587328"/>
      </c:lineChart>
      <c:catAx>
        <c:axId val="245585792"/>
        <c:scaling>
          <c:orientation val="minMax"/>
        </c:scaling>
        <c:delete val="0"/>
        <c:axPos val="b"/>
        <c:numFmt formatCode="General" sourceLinked="0"/>
        <c:majorTickMark val="out"/>
        <c:minorTickMark val="none"/>
        <c:tickLblPos val="nextTo"/>
        <c:spPr>
          <a:ln>
            <a:solidFill>
              <a:srgbClr val="000000"/>
            </a:solidFill>
            <a:prstDash val="solid"/>
          </a:ln>
        </c:spPr>
        <c:txPr>
          <a:bodyPr rot="-5400000" vert="horz"/>
          <a:lstStyle/>
          <a:p>
            <a:pPr>
              <a:defRPr/>
            </a:pPr>
            <a:endParaRPr lang="en-US"/>
          </a:p>
        </c:txPr>
        <c:crossAx val="245587328"/>
        <c:crosses val="autoZero"/>
        <c:auto val="1"/>
        <c:lblAlgn val="ctr"/>
        <c:lblOffset val="100"/>
        <c:tickMarkSkip val="1"/>
        <c:noMultiLvlLbl val="0"/>
      </c:catAx>
      <c:valAx>
        <c:axId val="245587328"/>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5585792"/>
        <c:crosses val="autoZero"/>
        <c:crossBetween val="between"/>
        <c:majorUnit val="5"/>
      </c:valAx>
    </c:plotArea>
    <c:legend>
      <c:legendPos val="b"/>
      <c:layout>
        <c:manualLayout>
          <c:xMode val="edge"/>
          <c:yMode val="edge"/>
          <c:x val="0.91362057742782155"/>
          <c:y val="0.47676965630885121"/>
          <c:w val="8.4758845144356956E-2"/>
          <c:h val="0.1735980167137476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Old-age dependency ratio, 1980-2050</a:t>
            </a:r>
          </a:p>
          <a:p>
            <a:pPr algn="l">
              <a:defRPr sz="1800" b="1">
                <a:latin typeface="Arial"/>
                <a:ea typeface="Arial"/>
                <a:cs typeface="Arial"/>
              </a:defRPr>
            </a:pPr>
            <a:r>
              <a:rPr lang="en-US" sz="1600" b="0"/>
              <a:t>(%)</a:t>
            </a:r>
          </a:p>
        </c:rich>
      </c:tx>
      <c:layout>
        <c:manualLayout>
          <c:xMode val="edge"/>
          <c:yMode val="edge"/>
          <c:x val="5.3333333333333332E-3"/>
          <c:y val="6.7789924362190888E-3"/>
        </c:manualLayout>
      </c:layout>
      <c:overlay val="0"/>
    </c:title>
    <c:autoTitleDeleted val="0"/>
    <c:plotArea>
      <c:layout>
        <c:manualLayout>
          <c:layoutTarget val="inner"/>
          <c:xMode val="edge"/>
          <c:yMode val="edge"/>
          <c:x val="4.1569028871391078E-2"/>
          <c:y val="9.1915797974816041E-2"/>
          <c:w val="0.75396419947506566"/>
          <c:h val="0.65193316714126281"/>
        </c:manualLayout>
      </c:layout>
      <c:lineChart>
        <c:grouping val="standard"/>
        <c:varyColors val="0"/>
        <c:ser>
          <c:idx val="3"/>
          <c:order val="0"/>
          <c:tx>
            <c:strRef>
              <c:f>'Figure 12'!$C$14</c:f>
              <c:strCache>
                <c:ptCount val="1"/>
                <c:pt idx="0">
                  <c:v>Japan</c:v>
                </c:pt>
              </c:strCache>
            </c:strRef>
          </c:tx>
          <c:spPr>
            <a:ln w="28575" cap="rnd" cmpd="sng" algn="ctr">
              <a:solidFill>
                <a:schemeClr val="accent2"/>
              </a:solidFill>
              <a:prstDash val="solid"/>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12'!$D$14:$R$14</c:f>
              <c:numCache>
                <c:formatCode>0.0</c:formatCode>
                <c:ptCount val="15"/>
                <c:pt idx="0">
                  <c:v>14.736694891371901</c:v>
                </c:pt>
                <c:pt idx="1">
                  <c:v>16.615517420051201</c:v>
                </c:pt>
                <c:pt idx="2">
                  <c:v>19.2816440714703</c:v>
                </c:pt>
                <c:pt idx="3">
                  <c:v>22.8300430471303</c:v>
                </c:pt>
                <c:pt idx="4">
                  <c:v>27.278831153279398</c:v>
                </c:pt>
                <c:pt idx="5">
                  <c:v>32.085707101706298</c:v>
                </c:pt>
                <c:pt idx="6">
                  <c:v>37.886013531518699</c:v>
                </c:pt>
                <c:pt idx="7">
                  <c:v>46.199741812667298</c:v>
                </c:pt>
                <c:pt idx="8">
                  <c:v>51.966532478126901</c:v>
                </c:pt>
                <c:pt idx="9">
                  <c:v>54.792928664948498</c:v>
                </c:pt>
                <c:pt idx="10">
                  <c:v>57.692265847442897</c:v>
                </c:pt>
                <c:pt idx="11">
                  <c:v>62.023287379423998</c:v>
                </c:pt>
                <c:pt idx="12">
                  <c:v>70.673970466745303</c:v>
                </c:pt>
                <c:pt idx="13">
                  <c:v>76.348522156365405</c:v>
                </c:pt>
                <c:pt idx="14">
                  <c:v>80.697247920272901</c:v>
                </c:pt>
              </c:numCache>
            </c:numRef>
          </c:val>
          <c:smooth val="0"/>
          <c:extLst xmlns:c16r2="http://schemas.microsoft.com/office/drawing/2015/06/chart">
            <c:ext xmlns:c16="http://schemas.microsoft.com/office/drawing/2014/chart" uri="{C3380CC4-5D6E-409C-BE32-E72D297353CC}">
              <c16:uniqueId val="{00000000-0F13-4AFF-A7A9-847F412D734C}"/>
            </c:ext>
          </c:extLst>
        </c:ser>
        <c:ser>
          <c:idx val="0"/>
          <c:order val="1"/>
          <c:tx>
            <c:strRef>
              <c:f>'Figure 12'!$C$11</c:f>
              <c:strCache>
                <c:ptCount val="1"/>
                <c:pt idx="0">
                  <c:v>EU-27 (¹)</c:v>
                </c:pt>
              </c:strCache>
            </c:strRef>
          </c:tx>
          <c:spPr>
            <a:ln w="28575" cap="rnd" cmpd="sng" algn="ctr">
              <a:solidFill>
                <a:schemeClr val="accent1"/>
              </a:solidFill>
              <a:prstDash val="solid"/>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12'!$D$11:$R$11</c:f>
              <c:numCache>
                <c:formatCode>General</c:formatCode>
                <c:ptCount val="15"/>
                <c:pt idx="5">
                  <c:v>27.2</c:v>
                </c:pt>
                <c:pt idx="6">
                  <c:v>28.8</c:v>
                </c:pt>
                <c:pt idx="7">
                  <c:v>31.5</c:v>
                </c:pt>
                <c:pt idx="8">
                  <c:v>34.799999999999997</c:v>
                </c:pt>
                <c:pt idx="9">
                  <c:v>38.5</c:v>
                </c:pt>
                <c:pt idx="10">
                  <c:v>42.7</c:v>
                </c:pt>
                <c:pt idx="11">
                  <c:v>47.2</c:v>
                </c:pt>
                <c:pt idx="12" formatCode="0.0">
                  <c:v>51</c:v>
                </c:pt>
                <c:pt idx="13">
                  <c:v>54.2</c:v>
                </c:pt>
                <c:pt idx="14">
                  <c:v>56.7</c:v>
                </c:pt>
              </c:numCache>
            </c:numRef>
          </c:val>
          <c:smooth val="0"/>
          <c:extLst xmlns:c16r2="http://schemas.microsoft.com/office/drawing/2015/06/chart">
            <c:ext xmlns:c16="http://schemas.microsoft.com/office/drawing/2014/chart" uri="{C3380CC4-5D6E-409C-BE32-E72D297353CC}">
              <c16:uniqueId val="{00000002-0F13-4AFF-A7A9-847F412D734C}"/>
            </c:ext>
          </c:extLst>
        </c:ser>
        <c:ser>
          <c:idx val="2"/>
          <c:order val="2"/>
          <c:tx>
            <c:strRef>
              <c:f>'Figure 12'!$C$13</c:f>
              <c:strCache>
                <c:ptCount val="1"/>
                <c:pt idx="0">
                  <c:v>China</c:v>
                </c:pt>
              </c:strCache>
            </c:strRef>
          </c:tx>
          <c:spPr>
            <a:ln w="28575" cap="rnd" cmpd="sng" algn="ctr">
              <a:solidFill>
                <a:srgbClr val="F06423">
                  <a:lumMod val="100000"/>
                </a:srgbClr>
              </a:solidFill>
              <a:prstDash val="sysDash"/>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12'!$D$13:$R$13</c:f>
              <c:numCache>
                <c:formatCode>0.0</c:formatCode>
                <c:ptCount val="15"/>
                <c:pt idx="0">
                  <c:v>9.616262519128</c:v>
                </c:pt>
                <c:pt idx="1">
                  <c:v>10.256817667283</c:v>
                </c:pt>
                <c:pt idx="2">
                  <c:v>10.209584145332601</c:v>
                </c:pt>
                <c:pt idx="3">
                  <c:v>10.4127915322518</c:v>
                </c:pt>
                <c:pt idx="4">
                  <c:v>11.2715182629232</c:v>
                </c:pt>
                <c:pt idx="5">
                  <c:v>12.005328422243799</c:v>
                </c:pt>
                <c:pt idx="6">
                  <c:v>12.2294538021177</c:v>
                </c:pt>
                <c:pt idx="7">
                  <c:v>14.0577122618004</c:v>
                </c:pt>
                <c:pt idx="8">
                  <c:v>18.527010477652599</c:v>
                </c:pt>
                <c:pt idx="9">
                  <c:v>22.171219374927801</c:v>
                </c:pt>
                <c:pt idx="10">
                  <c:v>27.437177312460399</c:v>
                </c:pt>
                <c:pt idx="11">
                  <c:v>35.1294734089781</c:v>
                </c:pt>
                <c:pt idx="12">
                  <c:v>41.801077692710599</c:v>
                </c:pt>
                <c:pt idx="13">
                  <c:v>44.458881623871598</c:v>
                </c:pt>
                <c:pt idx="14">
                  <c:v>47.477608435297498</c:v>
                </c:pt>
              </c:numCache>
            </c:numRef>
          </c:val>
          <c:smooth val="0"/>
          <c:extLst xmlns:c16r2="http://schemas.microsoft.com/office/drawing/2015/06/chart">
            <c:ext xmlns:c16="http://schemas.microsoft.com/office/drawing/2014/chart" uri="{C3380CC4-5D6E-409C-BE32-E72D297353CC}">
              <c16:uniqueId val="{00000001-0F13-4AFF-A7A9-847F412D734C}"/>
            </c:ext>
          </c:extLst>
        </c:ser>
        <c:ser>
          <c:idx val="5"/>
          <c:order val="3"/>
          <c:tx>
            <c:strRef>
              <c:f>'Figure 12'!$C$16</c:f>
              <c:strCache>
                <c:ptCount val="1"/>
                <c:pt idx="0">
                  <c:v>United States</c:v>
                </c:pt>
              </c:strCache>
            </c:strRef>
          </c:tx>
          <c:spPr>
            <a:ln w="28575" cap="rnd" cmpd="sng" algn="ctr">
              <a:solidFill>
                <a:schemeClr val="accent1"/>
              </a:solidFill>
              <a:prstDash val="sysDash"/>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12'!$D$16:$R$16</c:f>
              <c:numCache>
                <c:formatCode>0.0</c:formatCode>
                <c:ptCount val="15"/>
                <c:pt idx="0">
                  <c:v>20.441144750076301</c:v>
                </c:pt>
                <c:pt idx="1">
                  <c:v>20.8023718579751</c:v>
                </c:pt>
                <c:pt idx="2">
                  <c:v>21.556393526936301</c:v>
                </c:pt>
                <c:pt idx="3">
                  <c:v>21.668142556359701</c:v>
                </c:pt>
                <c:pt idx="4">
                  <c:v>20.944643527738201</c:v>
                </c:pt>
                <c:pt idx="5">
                  <c:v>20.693588401984101</c:v>
                </c:pt>
                <c:pt idx="6">
                  <c:v>21.7704625274229</c:v>
                </c:pt>
                <c:pt idx="7">
                  <c:v>24.626008468993799</c:v>
                </c:pt>
                <c:pt idx="8">
                  <c:v>28.390312938792601</c:v>
                </c:pt>
                <c:pt idx="9">
                  <c:v>32.538877687852199</c:v>
                </c:pt>
                <c:pt idx="10">
                  <c:v>35.9554792054602</c:v>
                </c:pt>
                <c:pt idx="11">
                  <c:v>38.052897021785299</c:v>
                </c:pt>
                <c:pt idx="12">
                  <c:v>39.049966150176999</c:v>
                </c:pt>
                <c:pt idx="13">
                  <c:v>39.501299444434203</c:v>
                </c:pt>
                <c:pt idx="14">
                  <c:v>40.377878590627397</c:v>
                </c:pt>
              </c:numCache>
            </c:numRef>
          </c:val>
          <c:smooth val="0"/>
          <c:extLst xmlns:c16r2="http://schemas.microsoft.com/office/drawing/2015/06/chart">
            <c:ext xmlns:c16="http://schemas.microsoft.com/office/drawing/2014/chart" uri="{C3380CC4-5D6E-409C-BE32-E72D297353CC}">
              <c16:uniqueId val="{00000003-0F13-4AFF-A7A9-847F412D734C}"/>
            </c:ext>
          </c:extLst>
        </c:ser>
        <c:ser>
          <c:idx val="1"/>
          <c:order val="4"/>
          <c:tx>
            <c:strRef>
              <c:f>'Figure 12'!$C$12</c:f>
              <c:strCache>
                <c:ptCount val="1"/>
                <c:pt idx="0">
                  <c:v>World </c:v>
                </c:pt>
              </c:strCache>
            </c:strRef>
          </c:tx>
          <c:spPr>
            <a:ln w="28575" cap="rnd" cmpd="sng" algn="ctr">
              <a:solidFill>
                <a:schemeClr val="accent3"/>
              </a:solidFill>
              <a:prstDash val="solid"/>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12'!$D$12:$R$12</c:f>
              <c:numCache>
                <c:formatCode>0.0</c:formatCode>
                <c:ptCount val="15"/>
                <c:pt idx="0">
                  <c:v>12.0941061922038</c:v>
                </c:pt>
                <c:pt idx="1">
                  <c:v>11.8532622874555</c:v>
                </c:pt>
                <c:pt idx="2">
                  <c:v>12.013355012520501</c:v>
                </c:pt>
                <c:pt idx="3">
                  <c:v>12.397452962136301</c:v>
                </c:pt>
                <c:pt idx="4">
                  <c:v>12.7871582373216</c:v>
                </c:pt>
                <c:pt idx="5">
                  <c:v>13.1769011062639</c:v>
                </c:pt>
                <c:pt idx="6">
                  <c:v>13.328587622434</c:v>
                </c:pt>
                <c:pt idx="7">
                  <c:v>14.3313886641299</c:v>
                </c:pt>
                <c:pt idx="8">
                  <c:v>16.272640401177899</c:v>
                </c:pt>
                <c:pt idx="9">
                  <c:v>18.214322992202199</c:v>
                </c:pt>
                <c:pt idx="10">
                  <c:v>20.4711232499108</c:v>
                </c:pt>
                <c:pt idx="11">
                  <c:v>22.899511975997601</c:v>
                </c:pt>
                <c:pt idx="12">
                  <c:v>25.019045438842902</c:v>
                </c:pt>
                <c:pt idx="13">
                  <c:v>26.5548318763522</c:v>
                </c:pt>
                <c:pt idx="14">
                  <c:v>28.378899747385599</c:v>
                </c:pt>
              </c:numCache>
            </c:numRef>
          </c:val>
          <c:smooth val="0"/>
          <c:extLst xmlns:c16r2="http://schemas.microsoft.com/office/drawing/2015/06/chart">
            <c:ext xmlns:c16="http://schemas.microsoft.com/office/drawing/2014/chart" uri="{C3380CC4-5D6E-409C-BE32-E72D297353CC}">
              <c16:uniqueId val="{00000004-0F13-4AFF-A7A9-847F412D734C}"/>
            </c:ext>
          </c:extLst>
        </c:ser>
        <c:ser>
          <c:idx val="4"/>
          <c:order val="5"/>
          <c:tx>
            <c:strRef>
              <c:f>'Figure 12'!$C$15</c:f>
              <c:strCache>
                <c:ptCount val="1"/>
                <c:pt idx="0">
                  <c:v>India</c:v>
                </c:pt>
              </c:strCache>
            </c:strRef>
          </c:tx>
          <c:spPr>
            <a:ln w="28575" cap="rnd" cmpd="sng" algn="ctr">
              <a:solidFill>
                <a:schemeClr val="accent4"/>
              </a:solidFill>
              <a:prstDash val="sysDash"/>
              <a:round/>
              <a:headEnd type="none" w="med" len="med"/>
              <a:tailEnd type="none" w="med" len="med"/>
            </a:ln>
          </c:spPr>
          <c:marker>
            <c:symbol val="none"/>
          </c:marker>
          <c:cat>
            <c:numRef>
              <c:f>'Figure 12'!$D$10:$R$10</c:f>
              <c:numCache>
                <c:formatCode>General</c:formatCode>
                <c:ptCount val="15"/>
                <c:pt idx="0">
                  <c:v>1980</c:v>
                </c:pt>
                <c:pt idx="1">
                  <c:v>1985</c:v>
                </c:pt>
                <c:pt idx="2">
                  <c:v>1990</c:v>
                </c:pt>
                <c:pt idx="3">
                  <c:v>1995</c:v>
                </c:pt>
                <c:pt idx="4">
                  <c:v>2000</c:v>
                </c:pt>
                <c:pt idx="5">
                  <c:v>2005</c:v>
                </c:pt>
                <c:pt idx="6">
                  <c:v>2010</c:v>
                </c:pt>
                <c:pt idx="7">
                  <c:v>2015</c:v>
                </c:pt>
                <c:pt idx="8">
                  <c:v>2020</c:v>
                </c:pt>
                <c:pt idx="9">
                  <c:v>2025</c:v>
                </c:pt>
                <c:pt idx="10">
                  <c:v>2030</c:v>
                </c:pt>
                <c:pt idx="11">
                  <c:v>2035</c:v>
                </c:pt>
                <c:pt idx="12">
                  <c:v>2040</c:v>
                </c:pt>
                <c:pt idx="13">
                  <c:v>2045</c:v>
                </c:pt>
                <c:pt idx="14">
                  <c:v>2050</c:v>
                </c:pt>
              </c:numCache>
            </c:numRef>
          </c:cat>
          <c:val>
            <c:numRef>
              <c:f>'Figure 12'!$D$15:$R$15</c:f>
              <c:numCache>
                <c:formatCode>0.0</c:formatCode>
                <c:ptCount val="15"/>
                <c:pt idx="0">
                  <c:v>7.7180304417206704</c:v>
                </c:pt>
                <c:pt idx="1">
                  <c:v>7.8182428357228</c:v>
                </c:pt>
                <c:pt idx="2">
                  <c:v>7.9020851301390698</c:v>
                </c:pt>
                <c:pt idx="3">
                  <c:v>8.1949359972802895</c:v>
                </c:pt>
                <c:pt idx="4">
                  <c:v>8.6328975743309293</c:v>
                </c:pt>
                <c:pt idx="5">
                  <c:v>9.0432020007580007</c:v>
                </c:pt>
                <c:pt idx="6">
                  <c:v>9.3407827033060098</c:v>
                </c:pt>
                <c:pt idx="7">
                  <c:v>9.9362114385817293</c:v>
                </c:pt>
                <c:pt idx="8">
                  <c:v>11.3085945422582</c:v>
                </c:pt>
                <c:pt idx="9">
                  <c:v>12.692031735457499</c:v>
                </c:pt>
                <c:pt idx="10">
                  <c:v>14.126864122629399</c:v>
                </c:pt>
                <c:pt idx="11">
                  <c:v>15.725220004272099</c:v>
                </c:pt>
                <c:pt idx="12">
                  <c:v>17.5668109871886</c:v>
                </c:pt>
                <c:pt idx="13">
                  <c:v>19.7261827376635</c:v>
                </c:pt>
                <c:pt idx="14">
                  <c:v>22.5163016233839</c:v>
                </c:pt>
              </c:numCache>
            </c:numRef>
          </c:val>
          <c:smooth val="0"/>
          <c:extLst xmlns:c16r2="http://schemas.microsoft.com/office/drawing/2015/06/chart">
            <c:ext xmlns:c16="http://schemas.microsoft.com/office/drawing/2014/chart" uri="{C3380CC4-5D6E-409C-BE32-E72D297353CC}">
              <c16:uniqueId val="{00000005-0F13-4AFF-A7A9-847F412D734C}"/>
            </c:ext>
          </c:extLst>
        </c:ser>
        <c:dLbls>
          <c:showLegendKey val="0"/>
          <c:showVal val="0"/>
          <c:showCatName val="0"/>
          <c:showSerName val="0"/>
          <c:showPercent val="0"/>
          <c:showBubbleSize val="0"/>
        </c:dLbls>
        <c:marker val="1"/>
        <c:smooth val="0"/>
        <c:axId val="246974720"/>
        <c:axId val="246992896"/>
      </c:lineChart>
      <c:catAx>
        <c:axId val="246974720"/>
        <c:scaling>
          <c:orientation val="minMax"/>
        </c:scaling>
        <c:delete val="0"/>
        <c:axPos val="b"/>
        <c:numFmt formatCode="General" sourceLinked="1"/>
        <c:majorTickMark val="out"/>
        <c:minorTickMark val="none"/>
        <c:tickLblPos val="nextTo"/>
        <c:spPr>
          <a:ln>
            <a:solidFill>
              <a:srgbClr val="000000"/>
            </a:solidFill>
            <a:prstDash val="solid"/>
          </a:ln>
        </c:spPr>
        <c:crossAx val="246992896"/>
        <c:crosses val="autoZero"/>
        <c:auto val="1"/>
        <c:lblAlgn val="ctr"/>
        <c:lblOffset val="100"/>
        <c:tickMarkSkip val="1"/>
        <c:noMultiLvlLbl val="0"/>
      </c:catAx>
      <c:valAx>
        <c:axId val="246992896"/>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6974720"/>
        <c:crosses val="autoZero"/>
        <c:crossBetween val="midCat"/>
      </c:valAx>
    </c:plotArea>
    <c:legend>
      <c:legendPos val="b"/>
      <c:layout>
        <c:manualLayout>
          <c:xMode val="edge"/>
          <c:yMode val="edge"/>
          <c:x val="0.82130299212598434"/>
          <c:y val="0.47441911174114826"/>
          <c:w val="0.17739401574803149"/>
          <c:h val="0.2817957764475116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People aged ≥65 years, by urban-rural typology, 2019</a:t>
            </a:r>
          </a:p>
          <a:p>
            <a:pPr algn="l">
              <a:defRPr sz="1800" b="1">
                <a:latin typeface="Arial"/>
                <a:ea typeface="Arial"/>
                <a:cs typeface="Arial"/>
              </a:defRPr>
            </a:pPr>
            <a:r>
              <a:rPr lang="en-US" sz="1600" b="0"/>
              <a:t>(%, share of total population living in each type of region = 100)</a:t>
            </a:r>
          </a:p>
        </c:rich>
      </c:tx>
      <c:layout>
        <c:manualLayout>
          <c:xMode val="edge"/>
          <c:yMode val="edge"/>
          <c:x val="5.3333333333333332E-3"/>
          <c:y val="6.9085925211494047E-3"/>
        </c:manualLayout>
      </c:layout>
      <c:overlay val="0"/>
    </c:title>
    <c:autoTitleDeleted val="0"/>
    <c:plotArea>
      <c:layout>
        <c:manualLayout>
          <c:layoutTarget val="inner"/>
          <c:xMode val="edge"/>
          <c:yMode val="edge"/>
          <c:x val="4.6469081364829398E-2"/>
          <c:y val="9.525221938534742E-2"/>
          <c:w val="0.80766656167979001"/>
          <c:h val="0.50618997117528686"/>
        </c:manualLayout>
      </c:layout>
      <c:lineChart>
        <c:grouping val="standard"/>
        <c:varyColors val="0"/>
        <c:ser>
          <c:idx val="1"/>
          <c:order val="0"/>
          <c:tx>
            <c:strRef>
              <c:f>'Figure 13'!$F$10</c:f>
              <c:strCache>
                <c:ptCount val="1"/>
                <c:pt idx="0">
                  <c:v>Predominantly rural regions</c:v>
                </c:pt>
              </c:strCache>
            </c:strRef>
          </c:tx>
          <c:spPr>
            <a:ln>
              <a:noFill/>
            </a:ln>
          </c:spPr>
          <c:marker>
            <c:symbol val="diamond"/>
            <c:size val="7"/>
            <c:spPr>
              <a:noFill/>
              <a:ln w="15875">
                <a:solidFill>
                  <a:schemeClr val="accent3"/>
                </a:solidFill>
              </a:ln>
            </c:spPr>
          </c:marker>
          <c:cat>
            <c:strRef>
              <c:f>'Figure 13'!$C$11:$C$46</c:f>
              <c:strCache>
                <c:ptCount val="36"/>
                <c:pt idx="0">
                  <c:v>EU-27 (¹)</c:v>
                </c:pt>
                <c:pt idx="2">
                  <c:v>Spain</c:v>
                </c:pt>
                <c:pt idx="3">
                  <c:v>Netherlands</c:v>
                </c:pt>
                <c:pt idx="4">
                  <c:v>France (¹)</c:v>
                </c:pt>
                <c:pt idx="5">
                  <c:v>Sweden</c:v>
                </c:pt>
                <c:pt idx="6">
                  <c:v>Portugal</c:v>
                </c:pt>
                <c:pt idx="7">
                  <c:v>Denmark</c:v>
                </c:pt>
                <c:pt idx="8">
                  <c:v>Greece</c:v>
                </c:pt>
                <c:pt idx="9">
                  <c:v>Finland</c:v>
                </c:pt>
                <c:pt idx="10">
                  <c:v>Bulgaria</c:v>
                </c:pt>
                <c:pt idx="11">
                  <c:v>Ireland (¹)</c:v>
                </c:pt>
                <c:pt idx="12">
                  <c:v>Estonia</c:v>
                </c:pt>
                <c:pt idx="13">
                  <c:v>Germany</c:v>
                </c:pt>
                <c:pt idx="14">
                  <c:v>Austria</c:v>
                </c:pt>
                <c:pt idx="15">
                  <c:v>Italy</c:v>
                </c:pt>
                <c:pt idx="16">
                  <c:v>Romania</c:v>
                </c:pt>
                <c:pt idx="17">
                  <c:v>Lithuania</c:v>
                </c:pt>
                <c:pt idx="18">
                  <c:v>Slovenia (²)</c:v>
                </c:pt>
                <c:pt idx="19">
                  <c:v>Czechia</c:v>
                </c:pt>
                <c:pt idx="20">
                  <c:v>Croatia</c:v>
                </c:pt>
                <c:pt idx="21">
                  <c:v>Hungary</c:v>
                </c:pt>
                <c:pt idx="22">
                  <c:v>Latvia</c:v>
                </c:pt>
                <c:pt idx="23">
                  <c:v>Slovakia</c:v>
                </c:pt>
                <c:pt idx="24">
                  <c:v>Belgium</c:v>
                </c:pt>
                <c:pt idx="25">
                  <c:v>Poland</c:v>
                </c:pt>
                <c:pt idx="26">
                  <c:v>Cyprus (³)</c:v>
                </c:pt>
                <c:pt idx="27">
                  <c:v>Luxembourg (³)</c:v>
                </c:pt>
                <c:pt idx="28">
                  <c:v>Malta (⁴)</c:v>
                </c:pt>
                <c:pt idx="30">
                  <c:v>United Kingdom</c:v>
                </c:pt>
                <c:pt idx="32">
                  <c:v>Norway</c:v>
                </c:pt>
                <c:pt idx="33">
                  <c:v>Switzerland</c:v>
                </c:pt>
                <c:pt idx="34">
                  <c:v>Iceland (⁵)</c:v>
                </c:pt>
                <c:pt idx="35">
                  <c:v>Liechtenstein (⁴)</c:v>
                </c:pt>
              </c:strCache>
            </c:strRef>
          </c:cat>
          <c:val>
            <c:numRef>
              <c:f>'Figure 13'!$F$11:$F$46</c:f>
              <c:numCache>
                <c:formatCode>0.0</c:formatCode>
                <c:ptCount val="36"/>
                <c:pt idx="0">
                  <c:v>105.89165508692899</c:v>
                </c:pt>
                <c:pt idx="2">
                  <c:v>139.90018717145688</c:v>
                </c:pt>
                <c:pt idx="3">
                  <c:v>133.24538416364865</c:v>
                </c:pt>
                <c:pt idx="4">
                  <c:v>121.33713577942255</c:v>
                </c:pt>
                <c:pt idx="5">
                  <c:v>118.65847509592318</c:v>
                </c:pt>
                <c:pt idx="6">
                  <c:v>116.10132154198929</c:v>
                </c:pt>
                <c:pt idx="7">
                  <c:v>113.61545845532375</c:v>
                </c:pt>
                <c:pt idx="8">
                  <c:v>111.04114054604126</c:v>
                </c:pt>
                <c:pt idx="9">
                  <c:v>109.0753921703528</c:v>
                </c:pt>
                <c:pt idx="10">
                  <c:v>108.27585012902712</c:v>
                </c:pt>
                <c:pt idx="11">
                  <c:v>108.24287474685713</c:v>
                </c:pt>
                <c:pt idx="12">
                  <c:v>106.28092024711691</c:v>
                </c:pt>
                <c:pt idx="13">
                  <c:v>105.82966780779167</c:v>
                </c:pt>
                <c:pt idx="14">
                  <c:v>105.48400925611487</c:v>
                </c:pt>
                <c:pt idx="15">
                  <c:v>105.14937341523414</c:v>
                </c:pt>
                <c:pt idx="16">
                  <c:v>104.71659967134403</c:v>
                </c:pt>
                <c:pt idx="17">
                  <c:v>104.00319485773414</c:v>
                </c:pt>
                <c:pt idx="18">
                  <c:v>102.5867862169539</c:v>
                </c:pt>
                <c:pt idx="19">
                  <c:v>102.24774127443499</c:v>
                </c:pt>
                <c:pt idx="20">
                  <c:v>101.51728905319585</c:v>
                </c:pt>
                <c:pt idx="21">
                  <c:v>101.4465891140682</c:v>
                </c:pt>
                <c:pt idx="22">
                  <c:v>100.59088130635946</c:v>
                </c:pt>
                <c:pt idx="23">
                  <c:v>97.109023537266509</c:v>
                </c:pt>
                <c:pt idx="24">
                  <c:v>96.496481314536723</c:v>
                </c:pt>
                <c:pt idx="25">
                  <c:v>95.882237014974777</c:v>
                </c:pt>
                <c:pt idx="30">
                  <c:v>125.99328211699496</c:v>
                </c:pt>
                <c:pt idx="32">
                  <c:v>115.55171540042221</c:v>
                </c:pt>
                <c:pt idx="33">
                  <c:v>114.87779573522403</c:v>
                </c:pt>
                <c:pt idx="34">
                  <c:v>104.68502586753799</c:v>
                </c:pt>
              </c:numCache>
            </c:numRef>
          </c:val>
          <c:smooth val="0"/>
          <c:extLst xmlns:c16r2="http://schemas.microsoft.com/office/drawing/2015/06/chart">
            <c:ext xmlns:c16="http://schemas.microsoft.com/office/drawing/2014/chart" uri="{C3380CC4-5D6E-409C-BE32-E72D297353CC}">
              <c16:uniqueId val="{00000000-F0C0-4A84-89FC-059DC1F99F78}"/>
            </c:ext>
          </c:extLst>
        </c:ser>
        <c:ser>
          <c:idx val="0"/>
          <c:order val="1"/>
          <c:tx>
            <c:strRef>
              <c:f>'Figure 13'!$E$10</c:f>
              <c:strCache>
                <c:ptCount val="1"/>
                <c:pt idx="0">
                  <c:v>Intermediate regions</c:v>
                </c:pt>
              </c:strCache>
            </c:strRef>
          </c:tx>
          <c:spPr>
            <a:ln>
              <a:noFill/>
            </a:ln>
          </c:spPr>
          <c:marker>
            <c:symbol val="diamond"/>
            <c:size val="7"/>
            <c:spPr>
              <a:noFill/>
              <a:ln w="15875">
                <a:solidFill>
                  <a:schemeClr val="accent2"/>
                </a:solidFill>
              </a:ln>
            </c:spPr>
          </c:marker>
          <c:cat>
            <c:strRef>
              <c:f>'Figure 13'!$C$11:$C$46</c:f>
              <c:strCache>
                <c:ptCount val="36"/>
                <c:pt idx="0">
                  <c:v>EU-27 (¹)</c:v>
                </c:pt>
                <c:pt idx="2">
                  <c:v>Spain</c:v>
                </c:pt>
                <c:pt idx="3">
                  <c:v>Netherlands</c:v>
                </c:pt>
                <c:pt idx="4">
                  <c:v>France (¹)</c:v>
                </c:pt>
                <c:pt idx="5">
                  <c:v>Sweden</c:v>
                </c:pt>
                <c:pt idx="6">
                  <c:v>Portugal</c:v>
                </c:pt>
                <c:pt idx="7">
                  <c:v>Denmark</c:v>
                </c:pt>
                <c:pt idx="8">
                  <c:v>Greece</c:v>
                </c:pt>
                <c:pt idx="9">
                  <c:v>Finland</c:v>
                </c:pt>
                <c:pt idx="10">
                  <c:v>Bulgaria</c:v>
                </c:pt>
                <c:pt idx="11">
                  <c:v>Ireland (¹)</c:v>
                </c:pt>
                <c:pt idx="12">
                  <c:v>Estonia</c:v>
                </c:pt>
                <c:pt idx="13">
                  <c:v>Germany</c:v>
                </c:pt>
                <c:pt idx="14">
                  <c:v>Austria</c:v>
                </c:pt>
                <c:pt idx="15">
                  <c:v>Italy</c:v>
                </c:pt>
                <c:pt idx="16">
                  <c:v>Romania</c:v>
                </c:pt>
                <c:pt idx="17">
                  <c:v>Lithuania</c:v>
                </c:pt>
                <c:pt idx="18">
                  <c:v>Slovenia (²)</c:v>
                </c:pt>
                <c:pt idx="19">
                  <c:v>Czechia</c:v>
                </c:pt>
                <c:pt idx="20">
                  <c:v>Croatia</c:v>
                </c:pt>
                <c:pt idx="21">
                  <c:v>Hungary</c:v>
                </c:pt>
                <c:pt idx="22">
                  <c:v>Latvia</c:v>
                </c:pt>
                <c:pt idx="23">
                  <c:v>Slovakia</c:v>
                </c:pt>
                <c:pt idx="24">
                  <c:v>Belgium</c:v>
                </c:pt>
                <c:pt idx="25">
                  <c:v>Poland</c:v>
                </c:pt>
                <c:pt idx="26">
                  <c:v>Cyprus (³)</c:v>
                </c:pt>
                <c:pt idx="27">
                  <c:v>Luxembourg (³)</c:v>
                </c:pt>
                <c:pt idx="28">
                  <c:v>Malta (⁴)</c:v>
                </c:pt>
                <c:pt idx="30">
                  <c:v>United Kingdom</c:v>
                </c:pt>
                <c:pt idx="32">
                  <c:v>Norway</c:v>
                </c:pt>
                <c:pt idx="33">
                  <c:v>Switzerland</c:v>
                </c:pt>
                <c:pt idx="34">
                  <c:v>Iceland (⁵)</c:v>
                </c:pt>
                <c:pt idx="35">
                  <c:v>Liechtenstein (⁴)</c:v>
                </c:pt>
              </c:strCache>
            </c:strRef>
          </c:cat>
          <c:val>
            <c:numRef>
              <c:f>'Figure 13'!$E$11:$E$46</c:f>
              <c:numCache>
                <c:formatCode>0.0</c:formatCode>
                <c:ptCount val="36"/>
                <c:pt idx="0">
                  <c:v>101.98245223114336</c:v>
                </c:pt>
                <c:pt idx="2">
                  <c:v>105.60575034804035</c:v>
                </c:pt>
                <c:pt idx="3">
                  <c:v>109.14306367362445</c:v>
                </c:pt>
                <c:pt idx="4">
                  <c:v>99.107669633710486</c:v>
                </c:pt>
                <c:pt idx="5">
                  <c:v>106.56360755487901</c:v>
                </c:pt>
                <c:pt idx="6">
                  <c:v>85.140075435889358</c:v>
                </c:pt>
                <c:pt idx="7">
                  <c:v>104.00227534891957</c:v>
                </c:pt>
                <c:pt idx="8">
                  <c:v>97.509626689207167</c:v>
                </c:pt>
                <c:pt idx="9">
                  <c:v>108.66113581272612</c:v>
                </c:pt>
                <c:pt idx="10">
                  <c:v>103.47883238093736</c:v>
                </c:pt>
                <c:pt idx="11">
                  <c:v>86.601675523483777</c:v>
                </c:pt>
                <c:pt idx="12">
                  <c:v>122.72555934608008</c:v>
                </c:pt>
                <c:pt idx="13">
                  <c:v>103.68326041907349</c:v>
                </c:pt>
                <c:pt idx="14">
                  <c:v>103.04876037824096</c:v>
                </c:pt>
                <c:pt idx="15">
                  <c:v>102.13214137081042</c:v>
                </c:pt>
                <c:pt idx="16">
                  <c:v>97.178206820983519</c:v>
                </c:pt>
                <c:pt idx="17">
                  <c:v>106.09573171459647</c:v>
                </c:pt>
                <c:pt idx="18">
                  <c:v>96.391446669538027</c:v>
                </c:pt>
                <c:pt idx="19">
                  <c:v>101.64308734929742</c:v>
                </c:pt>
                <c:pt idx="20">
                  <c:v>101.76914324484238</c:v>
                </c:pt>
                <c:pt idx="21">
                  <c:v>97.906685551766643</c:v>
                </c:pt>
                <c:pt idx="22">
                  <c:v>99.086379389764929</c:v>
                </c:pt>
                <c:pt idx="23">
                  <c:v>101.06338879952639</c:v>
                </c:pt>
                <c:pt idx="24">
                  <c:v>107.50599903150622</c:v>
                </c:pt>
                <c:pt idx="25">
                  <c:v>96.130279653397039</c:v>
                </c:pt>
                <c:pt idx="26">
                  <c:v>100</c:v>
                </c:pt>
                <c:pt idx="27">
                  <c:v>100</c:v>
                </c:pt>
                <c:pt idx="30">
                  <c:v>117.94343083201201</c:v>
                </c:pt>
                <c:pt idx="32">
                  <c:v>101.00156825573845</c:v>
                </c:pt>
                <c:pt idx="33">
                  <c:v>100.21919936583305</c:v>
                </c:pt>
              </c:numCache>
            </c:numRef>
          </c:val>
          <c:smooth val="0"/>
          <c:extLst xmlns:c16r2="http://schemas.microsoft.com/office/drawing/2015/06/chart">
            <c:ext xmlns:c16="http://schemas.microsoft.com/office/drawing/2014/chart" uri="{C3380CC4-5D6E-409C-BE32-E72D297353CC}">
              <c16:uniqueId val="{00000001-F0C0-4A84-89FC-059DC1F99F78}"/>
            </c:ext>
          </c:extLst>
        </c:ser>
        <c:ser>
          <c:idx val="2"/>
          <c:order val="2"/>
          <c:tx>
            <c:strRef>
              <c:f>'Figure 13'!$D$10</c:f>
              <c:strCache>
                <c:ptCount val="1"/>
                <c:pt idx="0">
                  <c:v>Predominantly urban regions</c:v>
                </c:pt>
              </c:strCache>
            </c:strRef>
          </c:tx>
          <c:spPr>
            <a:ln w="28575">
              <a:noFill/>
            </a:ln>
          </c:spPr>
          <c:marker>
            <c:symbol val="diamond"/>
            <c:size val="7"/>
            <c:spPr>
              <a:noFill/>
              <a:ln w="15875">
                <a:solidFill>
                  <a:schemeClr val="accent1"/>
                </a:solidFill>
              </a:ln>
            </c:spPr>
          </c:marker>
          <c:cat>
            <c:strRef>
              <c:f>'Figure 13'!$C$11:$C$46</c:f>
              <c:strCache>
                <c:ptCount val="36"/>
                <c:pt idx="0">
                  <c:v>EU-27 (¹)</c:v>
                </c:pt>
                <c:pt idx="2">
                  <c:v>Spain</c:v>
                </c:pt>
                <c:pt idx="3">
                  <c:v>Netherlands</c:v>
                </c:pt>
                <c:pt idx="4">
                  <c:v>France (¹)</c:v>
                </c:pt>
                <c:pt idx="5">
                  <c:v>Sweden</c:v>
                </c:pt>
                <c:pt idx="6">
                  <c:v>Portugal</c:v>
                </c:pt>
                <c:pt idx="7">
                  <c:v>Denmark</c:v>
                </c:pt>
                <c:pt idx="8">
                  <c:v>Greece</c:v>
                </c:pt>
                <c:pt idx="9">
                  <c:v>Finland</c:v>
                </c:pt>
                <c:pt idx="10">
                  <c:v>Bulgaria</c:v>
                </c:pt>
                <c:pt idx="11">
                  <c:v>Ireland (¹)</c:v>
                </c:pt>
                <c:pt idx="12">
                  <c:v>Estonia</c:v>
                </c:pt>
                <c:pt idx="13">
                  <c:v>Germany</c:v>
                </c:pt>
                <c:pt idx="14">
                  <c:v>Austria</c:v>
                </c:pt>
                <c:pt idx="15">
                  <c:v>Italy</c:v>
                </c:pt>
                <c:pt idx="16">
                  <c:v>Romania</c:v>
                </c:pt>
                <c:pt idx="17">
                  <c:v>Lithuania</c:v>
                </c:pt>
                <c:pt idx="18">
                  <c:v>Slovenia (²)</c:v>
                </c:pt>
                <c:pt idx="19">
                  <c:v>Czechia</c:v>
                </c:pt>
                <c:pt idx="20">
                  <c:v>Croatia</c:v>
                </c:pt>
                <c:pt idx="21">
                  <c:v>Hungary</c:v>
                </c:pt>
                <c:pt idx="22">
                  <c:v>Latvia</c:v>
                </c:pt>
                <c:pt idx="23">
                  <c:v>Slovakia</c:v>
                </c:pt>
                <c:pt idx="24">
                  <c:v>Belgium</c:v>
                </c:pt>
                <c:pt idx="25">
                  <c:v>Poland</c:v>
                </c:pt>
                <c:pt idx="26">
                  <c:v>Cyprus (³)</c:v>
                </c:pt>
                <c:pt idx="27">
                  <c:v>Luxembourg (³)</c:v>
                </c:pt>
                <c:pt idx="28">
                  <c:v>Malta (⁴)</c:v>
                </c:pt>
                <c:pt idx="30">
                  <c:v>United Kingdom</c:v>
                </c:pt>
                <c:pt idx="32">
                  <c:v>Norway</c:v>
                </c:pt>
                <c:pt idx="33">
                  <c:v>Switzerland</c:v>
                </c:pt>
                <c:pt idx="34">
                  <c:v>Iceland (⁵)</c:v>
                </c:pt>
                <c:pt idx="35">
                  <c:v>Liechtenstein (⁴)</c:v>
                </c:pt>
              </c:strCache>
            </c:strRef>
          </c:cat>
          <c:val>
            <c:numRef>
              <c:f>'Figure 13'!$D$11:$D$46</c:f>
              <c:numCache>
                <c:formatCode>0.0</c:formatCode>
                <c:ptCount val="36"/>
                <c:pt idx="0">
                  <c:v>95.025151102593014</c:v>
                </c:pt>
                <c:pt idx="2">
                  <c:v>94.929851679029682</c:v>
                </c:pt>
                <c:pt idx="3">
                  <c:v>96.625187925422821</c:v>
                </c:pt>
                <c:pt idx="4">
                  <c:v>84.006387017690145</c:v>
                </c:pt>
                <c:pt idx="5">
                  <c:v>87.251612467003241</c:v>
                </c:pt>
                <c:pt idx="6">
                  <c:v>96.413269468084678</c:v>
                </c:pt>
                <c:pt idx="7">
                  <c:v>74.674125550436329</c:v>
                </c:pt>
                <c:pt idx="8">
                  <c:v>93.654662223335222</c:v>
                </c:pt>
                <c:pt idx="9">
                  <c:v>79.520833805899542</c:v>
                </c:pt>
                <c:pt idx="10">
                  <c:v>81.873338813099522</c:v>
                </c:pt>
                <c:pt idx="11">
                  <c:v>90.341339356977883</c:v>
                </c:pt>
                <c:pt idx="12">
                  <c:v>88.663082073525601</c:v>
                </c:pt>
                <c:pt idx="13">
                  <c:v>94.455159201184188</c:v>
                </c:pt>
                <c:pt idx="14">
                  <c:v>90.488303186143497</c:v>
                </c:pt>
                <c:pt idx="15">
                  <c:v>96.98650281129288</c:v>
                </c:pt>
                <c:pt idx="16">
                  <c:v>87.210586386834748</c:v>
                </c:pt>
                <c:pt idx="17">
                  <c:v>85.681701825586529</c:v>
                </c:pt>
                <c:pt idx="19">
                  <c:v>94.59934451109703</c:v>
                </c:pt>
                <c:pt idx="20">
                  <c:v>93.368303250803535</c:v>
                </c:pt>
                <c:pt idx="21">
                  <c:v>105.89578727171167</c:v>
                </c:pt>
                <c:pt idx="22">
                  <c:v>100.86883855233803</c:v>
                </c:pt>
                <c:pt idx="23">
                  <c:v>104.48531670976931</c:v>
                </c:pt>
                <c:pt idx="24">
                  <c:v>95.191658557578819</c:v>
                </c:pt>
                <c:pt idx="25">
                  <c:v>111.75031324447824</c:v>
                </c:pt>
                <c:pt idx="28">
                  <c:v>100</c:v>
                </c:pt>
                <c:pt idx="30">
                  <c:v>93.414768142267206</c:v>
                </c:pt>
                <c:pt idx="32">
                  <c:v>81.658696991781326</c:v>
                </c:pt>
                <c:pt idx="33">
                  <c:v>98.730701084733766</c:v>
                </c:pt>
                <c:pt idx="34">
                  <c:v>97.356871193202537</c:v>
                </c:pt>
                <c:pt idx="35">
                  <c:v>100</c:v>
                </c:pt>
              </c:numCache>
            </c:numRef>
          </c:val>
          <c:smooth val="0"/>
          <c:extLst xmlns:c16r2="http://schemas.microsoft.com/office/drawing/2015/06/chart">
            <c:ext xmlns:c16="http://schemas.microsoft.com/office/drawing/2014/chart" uri="{C3380CC4-5D6E-409C-BE32-E72D297353CC}">
              <c16:uniqueId val="{00000002-F0C0-4A84-89FC-059DC1F99F78}"/>
            </c:ext>
          </c:extLst>
        </c:ser>
        <c:dLbls>
          <c:showLegendKey val="0"/>
          <c:showVal val="0"/>
          <c:showCatName val="0"/>
          <c:showSerName val="0"/>
          <c:showPercent val="0"/>
          <c:showBubbleSize val="0"/>
        </c:dLbls>
        <c:dropLines>
          <c:spPr>
            <a:ln>
              <a:solidFill>
                <a:schemeClr val="bg1">
                  <a:lumMod val="75000"/>
                </a:schemeClr>
              </a:solidFill>
              <a:prstDash val="sysDash"/>
            </a:ln>
          </c:spPr>
        </c:dropLines>
        <c:marker val="1"/>
        <c:smooth val="0"/>
        <c:axId val="247149312"/>
        <c:axId val="247150848"/>
      </c:lineChart>
      <c:catAx>
        <c:axId val="247149312"/>
        <c:scaling>
          <c:orientation val="minMax"/>
        </c:scaling>
        <c:delete val="0"/>
        <c:axPos val="b"/>
        <c:numFmt formatCode="General" sourceLinked="0"/>
        <c:majorTickMark val="out"/>
        <c:minorTickMark val="none"/>
        <c:tickLblPos val="low"/>
        <c:spPr>
          <a:ln>
            <a:solidFill>
              <a:srgbClr val="000000"/>
            </a:solidFill>
            <a:prstDash val="solid"/>
          </a:ln>
        </c:spPr>
        <c:txPr>
          <a:bodyPr rot="-5400000" vert="horz"/>
          <a:lstStyle/>
          <a:p>
            <a:pPr>
              <a:defRPr/>
            </a:pPr>
            <a:endParaRPr lang="en-US"/>
          </a:p>
        </c:txPr>
        <c:crossAx val="247150848"/>
        <c:crossesAt val="100"/>
        <c:auto val="1"/>
        <c:lblAlgn val="ctr"/>
        <c:lblOffset val="100"/>
        <c:tickMarkSkip val="1"/>
        <c:noMultiLvlLbl val="0"/>
      </c:catAx>
      <c:valAx>
        <c:axId val="247150848"/>
        <c:scaling>
          <c:orientation val="minMax"/>
          <c:max val="150"/>
          <c:min val="5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7149312"/>
        <c:crosses val="autoZero"/>
        <c:crossBetween val="between"/>
        <c:majorUnit val="10"/>
      </c:valAx>
    </c:plotArea>
    <c:legend>
      <c:legendPos val="b"/>
      <c:layout>
        <c:manualLayout>
          <c:xMode val="edge"/>
          <c:yMode val="edge"/>
          <c:x val="0.85253039370078731"/>
          <c:y val="0.37801095882960789"/>
          <c:w val="0.14560587926509186"/>
          <c:h val="0.2474641050742371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Range of NUTS level 3 regions with the highest and lowest shares of people aged ≥65 years, 2019</a:t>
            </a:r>
          </a:p>
          <a:p>
            <a:pPr algn="l">
              <a:defRPr sz="1800" b="1">
                <a:latin typeface="Arial"/>
                <a:ea typeface="Arial"/>
                <a:cs typeface="Arial"/>
              </a:defRPr>
            </a:pPr>
            <a:r>
              <a:rPr lang="en-US" sz="1600" b="0"/>
              <a:t>(% share of total population)</a:t>
            </a:r>
          </a:p>
        </c:rich>
      </c:tx>
      <c:layout>
        <c:manualLayout>
          <c:xMode val="edge"/>
          <c:yMode val="edge"/>
          <c:x val="0"/>
          <c:y val="1.2367667055167048E-3"/>
        </c:manualLayout>
      </c:layout>
      <c:overlay val="0"/>
    </c:title>
    <c:autoTitleDeleted val="0"/>
    <c:plotArea>
      <c:layout>
        <c:manualLayout>
          <c:layoutTarget val="inner"/>
          <c:xMode val="edge"/>
          <c:yMode val="edge"/>
          <c:x val="0.13849637795275588"/>
          <c:y val="0.11149657634032634"/>
          <c:w val="0.8299370078740157"/>
          <c:h val="0.67327293688549406"/>
        </c:manualLayout>
      </c:layout>
      <c:barChart>
        <c:barDir val="bar"/>
        <c:grouping val="stacked"/>
        <c:varyColors val="0"/>
        <c:ser>
          <c:idx val="2"/>
          <c:order val="0"/>
          <c:tx>
            <c:strRef>
              <c:f>'Figure 14'!$I$10</c:f>
              <c:strCache>
                <c:ptCount val="1"/>
                <c:pt idx="0">
                  <c:v>Region with lowest share</c:v>
                </c:pt>
              </c:strCache>
            </c:strRef>
          </c:tx>
          <c:spPr>
            <a:solidFill>
              <a:schemeClr val="bg1"/>
            </a:solidFill>
            <a:ln>
              <a:noFill/>
              <a:round/>
            </a:ln>
            <a:effectLst/>
            <a:extLst>
              <a:ext uri="{91240B29-F687-4F45-9708-019B960494DF}">
                <a14:hiddenLine xmlns:a14="http://schemas.microsoft.com/office/drawing/2010/main">
                  <a:noFill/>
                  <a:round/>
                </a14:hiddenLine>
              </a:ext>
            </a:extLst>
          </c:spPr>
          <c:invertIfNegative val="0"/>
          <c:cat>
            <c:strRef>
              <c:f>'Figure 14'!$C$11:$C$46</c:f>
              <c:strCache>
                <c:ptCount val="36"/>
                <c:pt idx="0">
                  <c:v>EU-27</c:v>
                </c:pt>
                <c:pt idx="2">
                  <c:v>Italy</c:v>
                </c:pt>
                <c:pt idx="3">
                  <c:v>Greece</c:v>
                </c:pt>
                <c:pt idx="4">
                  <c:v>Portugal</c:v>
                </c:pt>
                <c:pt idx="5">
                  <c:v>Finland (¹)</c:v>
                </c:pt>
                <c:pt idx="6">
                  <c:v>Germany</c:v>
                </c:pt>
                <c:pt idx="7">
                  <c:v>Bulgaria</c:v>
                </c:pt>
                <c:pt idx="8">
                  <c:v>Croatia</c:v>
                </c:pt>
                <c:pt idx="9">
                  <c:v>Latvia</c:v>
                </c:pt>
                <c:pt idx="10">
                  <c:v>France (²)</c:v>
                </c:pt>
                <c:pt idx="11">
                  <c:v>Sweden</c:v>
                </c:pt>
                <c:pt idx="12">
                  <c:v>Estonia</c:v>
                </c:pt>
                <c:pt idx="13">
                  <c:v>Lithuania</c:v>
                </c:pt>
                <c:pt idx="14">
                  <c:v>Slovenia</c:v>
                </c:pt>
                <c:pt idx="15">
                  <c:v>Czechia</c:v>
                </c:pt>
                <c:pt idx="16">
                  <c:v>Denmark</c:v>
                </c:pt>
                <c:pt idx="17">
                  <c:v>Spain</c:v>
                </c:pt>
                <c:pt idx="18">
                  <c:v>Hungary</c:v>
                </c:pt>
                <c:pt idx="19">
                  <c:v>Netherlands</c:v>
                </c:pt>
                <c:pt idx="20">
                  <c:v>Belgium</c:v>
                </c:pt>
                <c:pt idx="21">
                  <c:v>Austria</c:v>
                </c:pt>
                <c:pt idx="22">
                  <c:v>Malta</c:v>
                </c:pt>
                <c:pt idx="23">
                  <c:v>Romania</c:v>
                </c:pt>
                <c:pt idx="24">
                  <c:v>Poland</c:v>
                </c:pt>
                <c:pt idx="25">
                  <c:v>Cyprus (³)</c:v>
                </c:pt>
                <c:pt idx="26">
                  <c:v>Slovakia</c:v>
                </c:pt>
                <c:pt idx="27">
                  <c:v>Luxembourg (³)</c:v>
                </c:pt>
                <c:pt idx="28">
                  <c:v>Ireland</c:v>
                </c:pt>
                <c:pt idx="30">
                  <c:v>United Kingdom</c:v>
                </c:pt>
                <c:pt idx="32">
                  <c:v>Switzerland</c:v>
                </c:pt>
                <c:pt idx="33">
                  <c:v>Liechtenstein (³)</c:v>
                </c:pt>
                <c:pt idx="34">
                  <c:v>Norway (¹)</c:v>
                </c:pt>
                <c:pt idx="35">
                  <c:v>Iceland</c:v>
                </c:pt>
              </c:strCache>
            </c:strRef>
          </c:cat>
          <c:val>
            <c:numRef>
              <c:f>'Figure 14'!$D$11:$D$46</c:f>
              <c:numCache>
                <c:formatCode>General</c:formatCode>
                <c:ptCount val="36"/>
                <c:pt idx="0" formatCode="#\ ##0.0">
                  <c:v>2.7</c:v>
                </c:pt>
                <c:pt idx="2" formatCode="#\ ##0.0">
                  <c:v>17.5</c:v>
                </c:pt>
                <c:pt idx="3" formatCode="#\ ##0.0">
                  <c:v>14.6</c:v>
                </c:pt>
                <c:pt idx="4" formatCode="#\ ##0.0">
                  <c:v>14.6</c:v>
                </c:pt>
                <c:pt idx="5" formatCode="#\ ##0.0">
                  <c:v>17.399999999999999</c:v>
                </c:pt>
                <c:pt idx="6" formatCode="#\ ##0.0">
                  <c:v>15.6</c:v>
                </c:pt>
                <c:pt idx="7" formatCode="#\ ##0.0">
                  <c:v>17.5</c:v>
                </c:pt>
                <c:pt idx="8" formatCode="#\ ##0.0">
                  <c:v>18.5</c:v>
                </c:pt>
                <c:pt idx="9" formatCode="#\ ##0.0">
                  <c:v>18.100000000000001</c:v>
                </c:pt>
                <c:pt idx="10" formatCode="#\ ##0.0">
                  <c:v>2.7</c:v>
                </c:pt>
                <c:pt idx="11" formatCode="#\ ##0.0">
                  <c:v>15.9</c:v>
                </c:pt>
                <c:pt idx="12" formatCode="#\ ##0.0">
                  <c:v>17.5</c:v>
                </c:pt>
                <c:pt idx="13" formatCode="#\ ##0.0">
                  <c:v>16.899999999999999</c:v>
                </c:pt>
                <c:pt idx="14" formatCode="#\ ##0.0">
                  <c:v>18.399999999999999</c:v>
                </c:pt>
                <c:pt idx="15" formatCode="#\ ##0.0">
                  <c:v>18.2</c:v>
                </c:pt>
                <c:pt idx="16" formatCode="#\ ##0.0">
                  <c:v>11.9</c:v>
                </c:pt>
                <c:pt idx="17" formatCode="#\ ##0.0">
                  <c:v>10.7</c:v>
                </c:pt>
                <c:pt idx="18" formatCode="#\ ##0.0">
                  <c:v>16.3</c:v>
                </c:pt>
                <c:pt idx="19" formatCode="#\ ##0.0">
                  <c:v>13.7</c:v>
                </c:pt>
                <c:pt idx="20" formatCode="#\ ##0.0">
                  <c:v>13.1</c:v>
                </c:pt>
                <c:pt idx="21" formatCode="#\ ##0.0">
                  <c:v>16.3</c:v>
                </c:pt>
                <c:pt idx="22" formatCode="#\ ##0.0">
                  <c:v>18.399999999999999</c:v>
                </c:pt>
                <c:pt idx="23" formatCode="#\ ##0.0">
                  <c:v>13.3</c:v>
                </c:pt>
                <c:pt idx="24" formatCode="#\ ##0.0">
                  <c:v>12.7</c:v>
                </c:pt>
                <c:pt idx="26" formatCode="#\ ##0.0">
                  <c:v>13.9</c:v>
                </c:pt>
                <c:pt idx="28" formatCode="#\ ##0.0">
                  <c:v>12.2</c:v>
                </c:pt>
                <c:pt idx="30" formatCode="#\ ##0.0">
                  <c:v>6.3</c:v>
                </c:pt>
                <c:pt idx="32" formatCode="#\ ##0.0">
                  <c:v>15.7</c:v>
                </c:pt>
                <c:pt idx="34" formatCode="#\ ##0.0">
                  <c:v>12.5</c:v>
                </c:pt>
                <c:pt idx="35" formatCode="#\ ##0.0">
                  <c:v>13.8</c:v>
                </c:pt>
              </c:numCache>
            </c:numRef>
          </c:val>
          <c:extLst xmlns:c16r2="http://schemas.microsoft.com/office/drawing/2015/06/chart">
            <c:ext xmlns:c16="http://schemas.microsoft.com/office/drawing/2014/chart" uri="{C3380CC4-5D6E-409C-BE32-E72D297353CC}">
              <c16:uniqueId val="{00000023-14BD-4A5D-91E7-19108B0DC941}"/>
            </c:ext>
          </c:extLst>
        </c:ser>
        <c:ser>
          <c:idx val="1"/>
          <c:order val="1"/>
          <c:tx>
            <c:strRef>
              <c:f>'Figure 14'!$H$10</c:f>
              <c:strCache>
                <c:ptCount val="1"/>
                <c:pt idx="0">
                  <c:v>National average</c:v>
                </c:pt>
              </c:strCache>
            </c:strRef>
          </c:tx>
          <c:spPr>
            <a:solidFill>
              <a:srgbClr val="F06423">
                <a:lumMod val="100000"/>
              </a:srgbClr>
            </a:solidFill>
            <a:ln w="15875">
              <a:noFill/>
              <a:round/>
            </a:ln>
            <a:effectLst/>
            <a:extLst>
              <a:ext uri="{91240B29-F687-4F45-9708-019B960494DF}">
                <a14:hiddenLine xmlns:a14="http://schemas.microsoft.com/office/drawing/2010/main" w="15875">
                  <a:solidFill>
                    <a:srgbClr val="F06423"/>
                  </a:solidFill>
                  <a:round/>
                </a14:hiddenLine>
              </a:ext>
            </a:extLst>
          </c:spPr>
          <c:invertIfNegative val="0"/>
          <c:dPt>
            <c:idx val="25"/>
            <c:invertIfNegative val="0"/>
            <c:bubble3D val="0"/>
            <c:spPr>
              <a:noFill/>
              <a:ln w="15875">
                <a:noFill/>
                <a:round/>
              </a:ln>
              <a:effectLst/>
              <a:extLst>
                <a:ext uri="{91240B29-F687-4F45-9708-019B960494DF}">
                  <a14:hiddenLine xmlns:a14="http://schemas.microsoft.com/office/drawing/2010/main" w="15875">
                    <a:solidFill>
                      <a:srgbClr val="F06423"/>
                    </a:solidFill>
                    <a:round/>
                  </a14:hiddenLine>
                </a:ext>
              </a:extLst>
            </c:spPr>
            <c:extLst xmlns:c16r2="http://schemas.microsoft.com/office/drawing/2015/06/chart">
              <c:ext xmlns:c16="http://schemas.microsoft.com/office/drawing/2014/chart" uri="{C3380CC4-5D6E-409C-BE32-E72D297353CC}">
                <c16:uniqueId val="{00000001-897E-4D5C-808C-FB5DB20619FB}"/>
              </c:ext>
            </c:extLst>
          </c:dPt>
          <c:dPt>
            <c:idx val="26"/>
            <c:invertIfNegative val="0"/>
            <c:bubble3D val="0"/>
            <c:spPr>
              <a:solidFill>
                <a:srgbClr val="F06423">
                  <a:lumMod val="100000"/>
                </a:srgbClr>
              </a:solidFill>
              <a:ln w="15875">
                <a:noFill/>
                <a:round/>
              </a:ln>
              <a:effectLst/>
              <a:extLst>
                <a:ext uri="{91240B29-F687-4F45-9708-019B960494DF}">
                  <a14:hiddenLine xmlns:a14="http://schemas.microsoft.com/office/drawing/2010/main" w="15875">
                    <a:noFill/>
                    <a:round/>
                  </a14:hiddenLine>
                </a:ext>
              </a:extLst>
            </c:spPr>
            <c:extLst xmlns:c16r2="http://schemas.microsoft.com/office/drawing/2015/06/chart">
              <c:ext xmlns:c16="http://schemas.microsoft.com/office/drawing/2014/chart" uri="{C3380CC4-5D6E-409C-BE32-E72D297353CC}">
                <c16:uniqueId val="{00000025-14BD-4A5D-91E7-19108B0DC941}"/>
              </c:ext>
            </c:extLst>
          </c:dPt>
          <c:dPt>
            <c:idx val="27"/>
            <c:invertIfNegative val="0"/>
            <c:bubble3D val="0"/>
            <c:spPr>
              <a:noFill/>
              <a:ln w="15875">
                <a:noFill/>
                <a:round/>
              </a:ln>
              <a:effectLst/>
              <a:extLst>
                <a:ext uri="{91240B29-F687-4F45-9708-019B960494DF}">
                  <a14:hiddenLine xmlns:a14="http://schemas.microsoft.com/office/drawing/2010/main" w="15875">
                    <a:solidFill>
                      <a:srgbClr val="F06423"/>
                    </a:solidFill>
                    <a:round/>
                  </a14:hiddenLine>
                </a:ext>
              </a:extLst>
            </c:spPr>
            <c:extLst xmlns:c16r2="http://schemas.microsoft.com/office/drawing/2015/06/chart">
              <c:ext xmlns:c16="http://schemas.microsoft.com/office/drawing/2014/chart" uri="{C3380CC4-5D6E-409C-BE32-E72D297353CC}">
                <c16:uniqueId val="{00000005-897E-4D5C-808C-FB5DB20619FB}"/>
              </c:ext>
            </c:extLst>
          </c:dPt>
          <c:dPt>
            <c:idx val="28"/>
            <c:invertIfNegative val="0"/>
            <c:bubble3D val="0"/>
            <c:spPr>
              <a:solidFill>
                <a:srgbClr val="F06423">
                  <a:lumMod val="100000"/>
                </a:srgbClr>
              </a:solidFill>
              <a:ln w="15875">
                <a:noFill/>
                <a:round/>
              </a:ln>
              <a:effectLst/>
              <a:extLst>
                <a:ext uri="{91240B29-F687-4F45-9708-019B960494DF}">
                  <a14:hiddenLine xmlns:a14="http://schemas.microsoft.com/office/drawing/2010/main" w="15875">
                    <a:noFill/>
                    <a:round/>
                  </a14:hiddenLine>
                </a:ext>
              </a:extLst>
            </c:spPr>
            <c:extLst xmlns:c16r2="http://schemas.microsoft.com/office/drawing/2015/06/chart">
              <c:ext xmlns:c16="http://schemas.microsoft.com/office/drawing/2014/chart" uri="{C3380CC4-5D6E-409C-BE32-E72D297353CC}">
                <c16:uniqueId val="{00000027-14BD-4A5D-91E7-19108B0DC941}"/>
              </c:ext>
            </c:extLst>
          </c:dPt>
          <c:dPt>
            <c:idx val="32"/>
            <c:invertIfNegative val="0"/>
            <c:bubble3D val="0"/>
            <c:spPr>
              <a:solidFill>
                <a:srgbClr val="F06423">
                  <a:lumMod val="100000"/>
                </a:srgbClr>
              </a:solidFill>
              <a:ln w="15875">
                <a:noFill/>
                <a:round/>
              </a:ln>
              <a:effectLst/>
              <a:extLst>
                <a:ext uri="{91240B29-F687-4F45-9708-019B960494DF}">
                  <a14:hiddenLine xmlns:a14="http://schemas.microsoft.com/office/drawing/2010/main" w="15875">
                    <a:noFill/>
                    <a:round/>
                  </a14:hiddenLine>
                </a:ext>
              </a:extLst>
            </c:spPr>
            <c:extLst xmlns:c16r2="http://schemas.microsoft.com/office/drawing/2015/06/chart">
              <c:ext xmlns:c16="http://schemas.microsoft.com/office/drawing/2014/chart" uri="{C3380CC4-5D6E-409C-BE32-E72D297353CC}">
                <c16:uniqueId val="{00000029-14BD-4A5D-91E7-19108B0DC941}"/>
              </c:ext>
            </c:extLst>
          </c:dPt>
          <c:dPt>
            <c:idx val="33"/>
            <c:invertIfNegative val="0"/>
            <c:bubble3D val="0"/>
            <c:spPr>
              <a:noFill/>
              <a:ln w="15875">
                <a:noFill/>
                <a:round/>
              </a:ln>
              <a:effectLst/>
              <a:extLst>
                <a:ext uri="{91240B29-F687-4F45-9708-019B960494DF}">
                  <a14:hiddenLine xmlns:a14="http://schemas.microsoft.com/office/drawing/2010/main" w="15875">
                    <a:solidFill>
                      <a:srgbClr val="F06423"/>
                    </a:solidFill>
                    <a:round/>
                  </a14:hiddenLine>
                </a:ext>
              </a:extLst>
            </c:spPr>
            <c:extLst xmlns:c16r2="http://schemas.microsoft.com/office/drawing/2015/06/chart">
              <c:ext xmlns:c16="http://schemas.microsoft.com/office/drawing/2014/chart" uri="{C3380CC4-5D6E-409C-BE32-E72D297353CC}">
                <c16:uniqueId val="{0000000B-897E-4D5C-808C-FB5DB20619FB}"/>
              </c:ext>
            </c:extLst>
          </c:dPt>
          <c:errBars>
            <c:errBarType val="plus"/>
            <c:errValType val="fixedVal"/>
            <c:noEndCap val="0"/>
            <c:val val="0"/>
            <c:spPr>
              <a:ln w="31750">
                <a:solidFill>
                  <a:schemeClr val="tx1"/>
                </a:solidFill>
              </a:ln>
            </c:spPr>
          </c:errBars>
          <c:cat>
            <c:strRef>
              <c:f>'Figure 14'!$C$11:$C$46</c:f>
              <c:strCache>
                <c:ptCount val="36"/>
                <c:pt idx="0">
                  <c:v>EU-27</c:v>
                </c:pt>
                <c:pt idx="2">
                  <c:v>Italy</c:v>
                </c:pt>
                <c:pt idx="3">
                  <c:v>Greece</c:v>
                </c:pt>
                <c:pt idx="4">
                  <c:v>Portugal</c:v>
                </c:pt>
                <c:pt idx="5">
                  <c:v>Finland (¹)</c:v>
                </c:pt>
                <c:pt idx="6">
                  <c:v>Germany</c:v>
                </c:pt>
                <c:pt idx="7">
                  <c:v>Bulgaria</c:v>
                </c:pt>
                <c:pt idx="8">
                  <c:v>Croatia</c:v>
                </c:pt>
                <c:pt idx="9">
                  <c:v>Latvia</c:v>
                </c:pt>
                <c:pt idx="10">
                  <c:v>France (²)</c:v>
                </c:pt>
                <c:pt idx="11">
                  <c:v>Sweden</c:v>
                </c:pt>
                <c:pt idx="12">
                  <c:v>Estonia</c:v>
                </c:pt>
                <c:pt idx="13">
                  <c:v>Lithuania</c:v>
                </c:pt>
                <c:pt idx="14">
                  <c:v>Slovenia</c:v>
                </c:pt>
                <c:pt idx="15">
                  <c:v>Czechia</c:v>
                </c:pt>
                <c:pt idx="16">
                  <c:v>Denmark</c:v>
                </c:pt>
                <c:pt idx="17">
                  <c:v>Spain</c:v>
                </c:pt>
                <c:pt idx="18">
                  <c:v>Hungary</c:v>
                </c:pt>
                <c:pt idx="19">
                  <c:v>Netherlands</c:v>
                </c:pt>
                <c:pt idx="20">
                  <c:v>Belgium</c:v>
                </c:pt>
                <c:pt idx="21">
                  <c:v>Austria</c:v>
                </c:pt>
                <c:pt idx="22">
                  <c:v>Malta</c:v>
                </c:pt>
                <c:pt idx="23">
                  <c:v>Romania</c:v>
                </c:pt>
                <c:pt idx="24">
                  <c:v>Poland</c:v>
                </c:pt>
                <c:pt idx="25">
                  <c:v>Cyprus (³)</c:v>
                </c:pt>
                <c:pt idx="26">
                  <c:v>Slovakia</c:v>
                </c:pt>
                <c:pt idx="27">
                  <c:v>Luxembourg (³)</c:v>
                </c:pt>
                <c:pt idx="28">
                  <c:v>Ireland</c:v>
                </c:pt>
                <c:pt idx="30">
                  <c:v>United Kingdom</c:v>
                </c:pt>
                <c:pt idx="32">
                  <c:v>Switzerland</c:v>
                </c:pt>
                <c:pt idx="33">
                  <c:v>Liechtenstein (³)</c:v>
                </c:pt>
                <c:pt idx="34">
                  <c:v>Norway (¹)</c:v>
                </c:pt>
                <c:pt idx="35">
                  <c:v>Iceland</c:v>
                </c:pt>
              </c:strCache>
            </c:strRef>
          </c:cat>
          <c:val>
            <c:numRef>
              <c:f>'Figure 14'!$E$11:$E$46</c:f>
              <c:numCache>
                <c:formatCode>General</c:formatCode>
                <c:ptCount val="36"/>
                <c:pt idx="0" formatCode="#\ ##0.0">
                  <c:v>17.600000000000001</c:v>
                </c:pt>
                <c:pt idx="2" formatCode="#\ ##0.0">
                  <c:v>5.3000000000000007</c:v>
                </c:pt>
                <c:pt idx="3" formatCode="#\ ##0.0">
                  <c:v>7.4</c:v>
                </c:pt>
                <c:pt idx="4" formatCode="#\ ##0.0">
                  <c:v>7.2000000000000011</c:v>
                </c:pt>
                <c:pt idx="5" formatCode="#\ ##0.0">
                  <c:v>4.4000000000000021</c:v>
                </c:pt>
                <c:pt idx="6" formatCode="#\ ##0.0">
                  <c:v>5.9</c:v>
                </c:pt>
                <c:pt idx="7" formatCode="#\ ##0.0">
                  <c:v>3.8000000000000007</c:v>
                </c:pt>
                <c:pt idx="8" formatCode="#\ ##0.0">
                  <c:v>2.1000000000000014</c:v>
                </c:pt>
                <c:pt idx="9" formatCode="#\ ##0.0">
                  <c:v>2.1999999999999993</c:v>
                </c:pt>
                <c:pt idx="10" formatCode="#\ ##0.0">
                  <c:v>17.400000000000002</c:v>
                </c:pt>
                <c:pt idx="11" formatCode="#\ ##0.0">
                  <c:v>3.9999999999999982</c:v>
                </c:pt>
                <c:pt idx="12" formatCode="#\ ##0.0">
                  <c:v>2.3000000000000007</c:v>
                </c:pt>
                <c:pt idx="13" formatCode="#\ ##0.0">
                  <c:v>2.9000000000000021</c:v>
                </c:pt>
                <c:pt idx="14" formatCode="#\ ##0.0">
                  <c:v>1.4000000000000021</c:v>
                </c:pt>
                <c:pt idx="15" formatCode="#\ ##0.0">
                  <c:v>1.4000000000000021</c:v>
                </c:pt>
                <c:pt idx="16" formatCode="#\ ##0.0">
                  <c:v>7.7000000000000011</c:v>
                </c:pt>
                <c:pt idx="17" formatCode="#\ ##0.0">
                  <c:v>8.6999999999999993</c:v>
                </c:pt>
                <c:pt idx="18" formatCode="#\ ##0.0">
                  <c:v>3</c:v>
                </c:pt>
                <c:pt idx="19" formatCode="#\ ##0.0">
                  <c:v>5.5</c:v>
                </c:pt>
                <c:pt idx="20" formatCode="#\ ##0.0">
                  <c:v>5.7999999999999989</c:v>
                </c:pt>
                <c:pt idx="21" formatCode="#\ ##0.0">
                  <c:v>2.5</c:v>
                </c:pt>
                <c:pt idx="22" formatCode="#\ ##0.0">
                  <c:v>0.30000000000000071</c:v>
                </c:pt>
                <c:pt idx="23" formatCode="#\ ##0.0">
                  <c:v>5.1999999999999993</c:v>
                </c:pt>
                <c:pt idx="24" formatCode="#\ ##0.0">
                  <c:v>5</c:v>
                </c:pt>
                <c:pt idx="25" formatCode="#\ ##0.0">
                  <c:v>16.100000000000001</c:v>
                </c:pt>
                <c:pt idx="26" formatCode="#\ ##0.0">
                  <c:v>2.0999999999999996</c:v>
                </c:pt>
                <c:pt idx="27" formatCode="#\ ##0.0">
                  <c:v>14.4</c:v>
                </c:pt>
                <c:pt idx="28" formatCode="#\ ##0.0">
                  <c:v>1.9000000000000004</c:v>
                </c:pt>
                <c:pt idx="30" formatCode="#\ ##0.0">
                  <c:v>12.099999999999998</c:v>
                </c:pt>
                <c:pt idx="32" formatCode="#\ ##0.0">
                  <c:v>2.8000000000000007</c:v>
                </c:pt>
                <c:pt idx="33" formatCode="#\ ##0.0">
                  <c:v>17.899999999999999</c:v>
                </c:pt>
                <c:pt idx="34" formatCode="#\ ##0.0">
                  <c:v>4.6999999999999993</c:v>
                </c:pt>
                <c:pt idx="35" formatCode="#\ ##0.0">
                  <c:v>0.39999999999999858</c:v>
                </c:pt>
              </c:numCache>
            </c:numRef>
          </c:val>
          <c:extLst xmlns:c16r2="http://schemas.microsoft.com/office/drawing/2015/06/chart">
            <c:ext xmlns:c16="http://schemas.microsoft.com/office/drawing/2014/chart" uri="{C3380CC4-5D6E-409C-BE32-E72D297353CC}">
              <c16:uniqueId val="{0000002A-14BD-4A5D-91E7-19108B0DC941}"/>
            </c:ext>
          </c:extLst>
        </c:ser>
        <c:ser>
          <c:idx val="0"/>
          <c:order val="2"/>
          <c:tx>
            <c:strRef>
              <c:f>'Figure 14'!$G$10</c:f>
              <c:strCache>
                <c:ptCount val="1"/>
                <c:pt idx="0">
                  <c:v>Region with highest share</c:v>
                </c:pt>
              </c:strCache>
            </c:strRef>
          </c:tx>
          <c:spPr>
            <a:solidFill>
              <a:schemeClr val="accent2"/>
            </a:solidFill>
            <a:ln w="15875">
              <a:noFill/>
              <a:round/>
            </a:ln>
            <a:effectLst/>
            <a:extLst>
              <a:ext uri="{91240B29-F687-4F45-9708-019B960494DF}">
                <a14:hiddenLine xmlns:a14="http://schemas.microsoft.com/office/drawing/2010/main" w="15875">
                  <a:solidFill>
                    <a:srgbClr val="F06423"/>
                  </a:solidFill>
                  <a:round/>
                </a14:hiddenLine>
              </a:ext>
            </a:extLst>
          </c:spPr>
          <c:invertIfNegative val="0"/>
          <c:cat>
            <c:strRef>
              <c:f>'Figure 14'!$C$11:$C$46</c:f>
              <c:strCache>
                <c:ptCount val="36"/>
                <c:pt idx="0">
                  <c:v>EU-27</c:v>
                </c:pt>
                <c:pt idx="2">
                  <c:v>Italy</c:v>
                </c:pt>
                <c:pt idx="3">
                  <c:v>Greece</c:v>
                </c:pt>
                <c:pt idx="4">
                  <c:v>Portugal</c:v>
                </c:pt>
                <c:pt idx="5">
                  <c:v>Finland (¹)</c:v>
                </c:pt>
                <c:pt idx="6">
                  <c:v>Germany</c:v>
                </c:pt>
                <c:pt idx="7">
                  <c:v>Bulgaria</c:v>
                </c:pt>
                <c:pt idx="8">
                  <c:v>Croatia</c:v>
                </c:pt>
                <c:pt idx="9">
                  <c:v>Latvia</c:v>
                </c:pt>
                <c:pt idx="10">
                  <c:v>France (²)</c:v>
                </c:pt>
                <c:pt idx="11">
                  <c:v>Sweden</c:v>
                </c:pt>
                <c:pt idx="12">
                  <c:v>Estonia</c:v>
                </c:pt>
                <c:pt idx="13">
                  <c:v>Lithuania</c:v>
                </c:pt>
                <c:pt idx="14">
                  <c:v>Slovenia</c:v>
                </c:pt>
                <c:pt idx="15">
                  <c:v>Czechia</c:v>
                </c:pt>
                <c:pt idx="16">
                  <c:v>Denmark</c:v>
                </c:pt>
                <c:pt idx="17">
                  <c:v>Spain</c:v>
                </c:pt>
                <c:pt idx="18">
                  <c:v>Hungary</c:v>
                </c:pt>
                <c:pt idx="19">
                  <c:v>Netherlands</c:v>
                </c:pt>
                <c:pt idx="20">
                  <c:v>Belgium</c:v>
                </c:pt>
                <c:pt idx="21">
                  <c:v>Austria</c:v>
                </c:pt>
                <c:pt idx="22">
                  <c:v>Malta</c:v>
                </c:pt>
                <c:pt idx="23">
                  <c:v>Romania</c:v>
                </c:pt>
                <c:pt idx="24">
                  <c:v>Poland</c:v>
                </c:pt>
                <c:pt idx="25">
                  <c:v>Cyprus (³)</c:v>
                </c:pt>
                <c:pt idx="26">
                  <c:v>Slovakia</c:v>
                </c:pt>
                <c:pt idx="27">
                  <c:v>Luxembourg (³)</c:v>
                </c:pt>
                <c:pt idx="28">
                  <c:v>Ireland</c:v>
                </c:pt>
                <c:pt idx="30">
                  <c:v>United Kingdom</c:v>
                </c:pt>
                <c:pt idx="32">
                  <c:v>Switzerland</c:v>
                </c:pt>
                <c:pt idx="33">
                  <c:v>Liechtenstein (³)</c:v>
                </c:pt>
                <c:pt idx="34">
                  <c:v>Norway (¹)</c:v>
                </c:pt>
                <c:pt idx="35">
                  <c:v>Iceland</c:v>
                </c:pt>
              </c:strCache>
            </c:strRef>
          </c:cat>
          <c:val>
            <c:numRef>
              <c:f>'Figure 14'!$F$11:$F$46</c:f>
              <c:numCache>
                <c:formatCode>General</c:formatCode>
                <c:ptCount val="36"/>
                <c:pt idx="0" formatCode="#\ ##0.0">
                  <c:v>16.400000000000002</c:v>
                </c:pt>
                <c:pt idx="2" formatCode="#\ ##0.0">
                  <c:v>6.3000000000000007</c:v>
                </c:pt>
                <c:pt idx="3" formatCode="#\ ##0.0">
                  <c:v>14.700000000000003</c:v>
                </c:pt>
                <c:pt idx="4" formatCode="#\ ##0.0">
                  <c:v>8.5</c:v>
                </c:pt>
                <c:pt idx="5" formatCode="#\ ##0.0">
                  <c:v>8.3000000000000007</c:v>
                </c:pt>
                <c:pt idx="6" formatCode="#\ ##0.0">
                  <c:v>10.700000000000003</c:v>
                </c:pt>
                <c:pt idx="7" formatCode="#\ ##0.0">
                  <c:v>8.3000000000000007</c:v>
                </c:pt>
                <c:pt idx="8" formatCode="#\ ##0.0">
                  <c:v>4.8999999999999986</c:v>
                </c:pt>
                <c:pt idx="9" formatCode="#\ ##0.0">
                  <c:v>1.5999999999999979</c:v>
                </c:pt>
                <c:pt idx="10" formatCode="#\ ##0.0">
                  <c:v>10.199999999999999</c:v>
                </c:pt>
                <c:pt idx="11" formatCode="#\ ##0.0">
                  <c:v>5.4000000000000021</c:v>
                </c:pt>
                <c:pt idx="12" formatCode="#\ ##0.0">
                  <c:v>4.5</c:v>
                </c:pt>
                <c:pt idx="13" formatCode="#\ ##0.0">
                  <c:v>4.5</c:v>
                </c:pt>
                <c:pt idx="14" formatCode="#\ ##0.0">
                  <c:v>2.5999999999999979</c:v>
                </c:pt>
                <c:pt idx="15" formatCode="#\ ##0.0">
                  <c:v>1.5999999999999979</c:v>
                </c:pt>
                <c:pt idx="16" formatCode="#\ ##0.0">
                  <c:v>9.3999999999999986</c:v>
                </c:pt>
                <c:pt idx="17" formatCode="#\ ##0.0">
                  <c:v>12</c:v>
                </c:pt>
                <c:pt idx="18" formatCode="#\ ##0.0">
                  <c:v>2.5999999999999979</c:v>
                </c:pt>
                <c:pt idx="19" formatCode="#\ ##0.0">
                  <c:v>6.4000000000000021</c:v>
                </c:pt>
                <c:pt idx="20" formatCode="#\ ##0.0">
                  <c:v>13.600000000000001</c:v>
                </c:pt>
                <c:pt idx="21" formatCode="#\ ##0.0">
                  <c:v>6.1999999999999993</c:v>
                </c:pt>
                <c:pt idx="22" formatCode="#\ ##0.0">
                  <c:v>3.1999999999999993</c:v>
                </c:pt>
                <c:pt idx="23" formatCode="#\ ##0.0">
                  <c:v>8.1000000000000014</c:v>
                </c:pt>
                <c:pt idx="24" formatCode="#\ ##0.0">
                  <c:v>5.4000000000000021</c:v>
                </c:pt>
                <c:pt idx="26" formatCode="#\ ##0.0">
                  <c:v>1.6999999999999993</c:v>
                </c:pt>
                <c:pt idx="28" formatCode="#\ ##0.0">
                  <c:v>1.8000000000000007</c:v>
                </c:pt>
                <c:pt idx="30" formatCode="#\ ##0.0">
                  <c:v>10.700000000000003</c:v>
                </c:pt>
                <c:pt idx="32" formatCode="#\ ##0.0">
                  <c:v>4.1000000000000014</c:v>
                </c:pt>
                <c:pt idx="34" formatCode="#\ ##0.0">
                  <c:v>4.8000000000000007</c:v>
                </c:pt>
                <c:pt idx="35" formatCode="#\ ##0.0">
                  <c:v>0.70000000000000107</c:v>
                </c:pt>
              </c:numCache>
            </c:numRef>
          </c:val>
          <c:extLst xmlns:c16r2="http://schemas.microsoft.com/office/drawing/2015/06/chart">
            <c:ext xmlns:c16="http://schemas.microsoft.com/office/drawing/2014/chart" uri="{C3380CC4-5D6E-409C-BE32-E72D297353CC}">
              <c16:uniqueId val="{0000004E-14BD-4A5D-91E7-19108B0DC941}"/>
            </c:ext>
          </c:extLst>
        </c:ser>
        <c:dLbls>
          <c:showLegendKey val="0"/>
          <c:showVal val="0"/>
          <c:showCatName val="0"/>
          <c:showSerName val="0"/>
          <c:showPercent val="0"/>
          <c:showBubbleSize val="0"/>
        </c:dLbls>
        <c:gapWidth val="150"/>
        <c:overlap val="100"/>
        <c:axId val="246555008"/>
        <c:axId val="246556544"/>
      </c:barChart>
      <c:catAx>
        <c:axId val="246555008"/>
        <c:scaling>
          <c:orientation val="maxMin"/>
        </c:scaling>
        <c:delete val="0"/>
        <c:axPos val="l"/>
        <c:numFmt formatCode="General" sourceLinked="0"/>
        <c:majorTickMark val="out"/>
        <c:minorTickMark val="none"/>
        <c:tickLblPos val="nextTo"/>
        <c:spPr>
          <a:ln>
            <a:solidFill>
              <a:srgbClr val="000000"/>
            </a:solidFill>
            <a:prstDash val="solid"/>
          </a:ln>
        </c:spPr>
        <c:txPr>
          <a:bodyPr rot="0" vert="horz"/>
          <a:lstStyle/>
          <a:p>
            <a:pPr>
              <a:defRPr/>
            </a:pPr>
            <a:endParaRPr lang="en-US"/>
          </a:p>
        </c:txPr>
        <c:crossAx val="246556544"/>
        <c:crosses val="autoZero"/>
        <c:auto val="1"/>
        <c:lblAlgn val="ctr"/>
        <c:lblOffset val="100"/>
        <c:tickMarkSkip val="1"/>
        <c:noMultiLvlLbl val="0"/>
      </c:catAx>
      <c:valAx>
        <c:axId val="246556544"/>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6555008"/>
        <c:crosses val="max"/>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Share of foreign citizens, 2019</a:t>
            </a:r>
          </a:p>
          <a:p>
            <a:pPr algn="l">
              <a:defRPr sz="1800" b="1">
                <a:latin typeface="Arial"/>
                <a:ea typeface="Arial"/>
                <a:cs typeface="Arial"/>
              </a:defRPr>
            </a:pPr>
            <a:r>
              <a:rPr lang="en-US" sz="1600" b="0"/>
              <a:t>(%)</a:t>
            </a:r>
          </a:p>
        </c:rich>
      </c:tx>
      <c:layout>
        <c:manualLayout>
          <c:xMode val="edge"/>
          <c:yMode val="edge"/>
          <c:x val="5.3333333333333332E-3"/>
          <c:y val="8.0141983829619401E-3"/>
        </c:manualLayout>
      </c:layout>
      <c:overlay val="0"/>
    </c:title>
    <c:autoTitleDeleted val="0"/>
    <c:plotArea>
      <c:layout>
        <c:manualLayout>
          <c:layoutTarget val="inner"/>
          <c:xMode val="edge"/>
          <c:yMode val="edge"/>
          <c:x val="4.8235695538057746E-2"/>
          <c:y val="0.12182591204890555"/>
          <c:w val="0.93709763779527555"/>
          <c:h val="0.57227254001883232"/>
        </c:manualLayout>
      </c:layout>
      <c:barChart>
        <c:barDir val="col"/>
        <c:grouping val="clustered"/>
        <c:varyColors val="0"/>
        <c:ser>
          <c:idx val="1"/>
          <c:order val="0"/>
          <c:tx>
            <c:strRef>
              <c:f>'Figure 15'!$D$10:$D$11</c:f>
              <c:strCache>
                <c:ptCount val="1"/>
                <c:pt idx="0">
                  <c:v>Total population</c:v>
                </c:pt>
              </c:strCache>
            </c:strRef>
          </c:tx>
          <c:spPr>
            <a:solidFill>
              <a:schemeClr val="accent1"/>
            </a:solidFill>
          </c:spPr>
          <c:invertIfNegative val="0"/>
          <c:cat>
            <c:strRef>
              <c:f>'Figure 15'!$C$12:$C$47</c:f>
              <c:strCache>
                <c:ptCount val="36"/>
                <c:pt idx="0">
                  <c:v>EU-27 (¹)</c:v>
                </c:pt>
                <c:pt idx="2">
                  <c:v>Luxembourg</c:v>
                </c:pt>
                <c:pt idx="3">
                  <c:v>Latvia</c:v>
                </c:pt>
                <c:pt idx="4">
                  <c:v>Estonia</c:v>
                </c:pt>
                <c:pt idx="5">
                  <c:v>Cyprus</c:v>
                </c:pt>
                <c:pt idx="6">
                  <c:v>Austria</c:v>
                </c:pt>
                <c:pt idx="7">
                  <c:v>Belgium</c:v>
                </c:pt>
                <c:pt idx="8">
                  <c:v>Malta</c:v>
                </c:pt>
                <c:pt idx="9">
                  <c:v>Ireland (¹)</c:v>
                </c:pt>
                <c:pt idx="10">
                  <c:v>Germany</c:v>
                </c:pt>
                <c:pt idx="11">
                  <c:v>France (¹)</c:v>
                </c:pt>
                <c:pt idx="12">
                  <c:v>Spain</c:v>
                </c:pt>
                <c:pt idx="13">
                  <c:v>Sweden</c:v>
                </c:pt>
                <c:pt idx="14">
                  <c:v>Denmark</c:v>
                </c:pt>
                <c:pt idx="15">
                  <c:v>Italy (¹)</c:v>
                </c:pt>
                <c:pt idx="16">
                  <c:v>Greece</c:v>
                </c:pt>
                <c:pt idx="17">
                  <c:v>Slovenia</c:v>
                </c:pt>
                <c:pt idx="18">
                  <c:v>Portugal</c:v>
                </c:pt>
                <c:pt idx="19">
                  <c:v>Czechia</c:v>
                </c:pt>
                <c:pt idx="20">
                  <c:v>Netherlands</c:v>
                </c:pt>
                <c:pt idx="21">
                  <c:v>Finland</c:v>
                </c:pt>
                <c:pt idx="22">
                  <c:v>Bulgaria</c:v>
                </c:pt>
                <c:pt idx="23">
                  <c:v>Slovakia</c:v>
                </c:pt>
                <c:pt idx="24">
                  <c:v>Croatia</c:v>
                </c:pt>
                <c:pt idx="25">
                  <c:v>Lithuania</c:v>
                </c:pt>
                <c:pt idx="26">
                  <c:v>Hungary</c:v>
                </c:pt>
                <c:pt idx="27">
                  <c:v>Romania</c:v>
                </c:pt>
                <c:pt idx="28">
                  <c:v>Poland</c:v>
                </c:pt>
                <c:pt idx="30">
                  <c:v>United Kingdom</c:v>
                </c:pt>
                <c:pt idx="32">
                  <c:v>Liechtenstein</c:v>
                </c:pt>
                <c:pt idx="33">
                  <c:v>Switzerland</c:v>
                </c:pt>
                <c:pt idx="34">
                  <c:v>Norway</c:v>
                </c:pt>
                <c:pt idx="35">
                  <c:v>Iceland</c:v>
                </c:pt>
              </c:strCache>
            </c:strRef>
          </c:cat>
          <c:val>
            <c:numRef>
              <c:f>'Figure 15'!$D$12:$D$47</c:f>
              <c:numCache>
                <c:formatCode>0.0</c:formatCode>
                <c:ptCount val="36"/>
                <c:pt idx="0">
                  <c:v>7.8891929495621902</c:v>
                </c:pt>
                <c:pt idx="2">
                  <c:v>47.477903351392911</c:v>
                </c:pt>
                <c:pt idx="3">
                  <c:v>13.886950199169986</c:v>
                </c:pt>
                <c:pt idx="4">
                  <c:v>15.060913935478027</c:v>
                </c:pt>
                <c:pt idx="5">
                  <c:v>17.76574696397644</c:v>
                </c:pt>
                <c:pt idx="6">
                  <c:v>16.242911689257262</c:v>
                </c:pt>
                <c:pt idx="7">
                  <c:v>12.341212999603075</c:v>
                </c:pt>
                <c:pt idx="8">
                  <c:v>16.870728727467231</c:v>
                </c:pt>
                <c:pt idx="9">
                  <c:v>12.47922206091056</c:v>
                </c:pt>
                <c:pt idx="10">
                  <c:v>12.152960303297503</c:v>
                </c:pt>
                <c:pt idx="11">
                  <c:v>7.2860825880301254</c:v>
                </c:pt>
                <c:pt idx="12">
                  <c:v>10.312122233476064</c:v>
                </c:pt>
                <c:pt idx="13">
                  <c:v>9.112894830347642</c:v>
                </c:pt>
                <c:pt idx="14">
                  <c:v>9.0577103557459857</c:v>
                </c:pt>
                <c:pt idx="15">
                  <c:v>8.7069955761430027</c:v>
                </c:pt>
                <c:pt idx="16">
                  <c:v>7.7549939163226531</c:v>
                </c:pt>
                <c:pt idx="17">
                  <c:v>6.6409951809498544</c:v>
                </c:pt>
                <c:pt idx="18">
                  <c:v>4.6737170413181692</c:v>
                </c:pt>
                <c:pt idx="19">
                  <c:v>5.2344457172904653</c:v>
                </c:pt>
                <c:pt idx="20">
                  <c:v>6.4277775877938428</c:v>
                </c:pt>
                <c:pt idx="21">
                  <c:v>4.6679191919997383</c:v>
                </c:pt>
                <c:pt idx="22">
                  <c:v>1.4850345833787499</c:v>
                </c:pt>
                <c:pt idx="23">
                  <c:v>1.3965159755549159</c:v>
                </c:pt>
                <c:pt idx="24">
                  <c:v>1.6869197786394639</c:v>
                </c:pt>
                <c:pt idx="25">
                  <c:v>1.6887220025596024</c:v>
                </c:pt>
                <c:pt idx="26">
                  <c:v>1.8497647951099976</c:v>
                </c:pt>
                <c:pt idx="27">
                  <c:v>0.62466848160273136</c:v>
                </c:pt>
                <c:pt idx="28">
                  <c:v>0.76304857275252613</c:v>
                </c:pt>
                <c:pt idx="30">
                  <c:v>9.3030002560350997</c:v>
                </c:pt>
                <c:pt idx="32">
                  <c:v>34.0220959924957</c:v>
                </c:pt>
                <c:pt idx="33">
                  <c:v>25.142117287475362</c:v>
                </c:pt>
                <c:pt idx="34">
                  <c:v>10.964897793105829</c:v>
                </c:pt>
                <c:pt idx="35">
                  <c:v>12.400872851136304</c:v>
                </c:pt>
              </c:numCache>
            </c:numRef>
          </c:val>
          <c:extLst xmlns:c16r2="http://schemas.microsoft.com/office/drawing/2015/06/chart">
            <c:ext xmlns:c16="http://schemas.microsoft.com/office/drawing/2014/chart" uri="{C3380CC4-5D6E-409C-BE32-E72D297353CC}">
              <c16:uniqueId val="{00000001-60B8-4A26-9BA3-C780CCD90F48}"/>
            </c:ext>
          </c:extLst>
        </c:ser>
        <c:ser>
          <c:idx val="0"/>
          <c:order val="1"/>
          <c:tx>
            <c:strRef>
              <c:f>'Figure 15'!$E$10:$E$11</c:f>
              <c:strCache>
                <c:ptCount val="1"/>
                <c:pt idx="0">
                  <c:v>People aged ≥65 years</c:v>
                </c:pt>
              </c:strCache>
            </c:strRef>
          </c:tx>
          <c:spPr>
            <a:solidFill>
              <a:schemeClr val="accent2"/>
            </a:solidFill>
          </c:spPr>
          <c:invertIfNegative val="0"/>
          <c:cat>
            <c:strRef>
              <c:f>'Figure 15'!$C$12:$C$47</c:f>
              <c:strCache>
                <c:ptCount val="36"/>
                <c:pt idx="0">
                  <c:v>EU-27 (¹)</c:v>
                </c:pt>
                <c:pt idx="2">
                  <c:v>Luxembourg</c:v>
                </c:pt>
                <c:pt idx="3">
                  <c:v>Latvia</c:v>
                </c:pt>
                <c:pt idx="4">
                  <c:v>Estonia</c:v>
                </c:pt>
                <c:pt idx="5">
                  <c:v>Cyprus</c:v>
                </c:pt>
                <c:pt idx="6">
                  <c:v>Austria</c:v>
                </c:pt>
                <c:pt idx="7">
                  <c:v>Belgium</c:v>
                </c:pt>
                <c:pt idx="8">
                  <c:v>Malta</c:v>
                </c:pt>
                <c:pt idx="9">
                  <c:v>Ireland (¹)</c:v>
                </c:pt>
                <c:pt idx="10">
                  <c:v>Germany</c:v>
                </c:pt>
                <c:pt idx="11">
                  <c:v>France (¹)</c:v>
                </c:pt>
                <c:pt idx="12">
                  <c:v>Spain</c:v>
                </c:pt>
                <c:pt idx="13">
                  <c:v>Sweden</c:v>
                </c:pt>
                <c:pt idx="14">
                  <c:v>Denmark</c:v>
                </c:pt>
                <c:pt idx="15">
                  <c:v>Italy (¹)</c:v>
                </c:pt>
                <c:pt idx="16">
                  <c:v>Greece</c:v>
                </c:pt>
                <c:pt idx="17">
                  <c:v>Slovenia</c:v>
                </c:pt>
                <c:pt idx="18">
                  <c:v>Portugal</c:v>
                </c:pt>
                <c:pt idx="19">
                  <c:v>Czechia</c:v>
                </c:pt>
                <c:pt idx="20">
                  <c:v>Netherlands</c:v>
                </c:pt>
                <c:pt idx="21">
                  <c:v>Finland</c:v>
                </c:pt>
                <c:pt idx="22">
                  <c:v>Bulgaria</c:v>
                </c:pt>
                <c:pt idx="23">
                  <c:v>Slovakia</c:v>
                </c:pt>
                <c:pt idx="24">
                  <c:v>Croatia</c:v>
                </c:pt>
                <c:pt idx="25">
                  <c:v>Lithuania</c:v>
                </c:pt>
                <c:pt idx="26">
                  <c:v>Hungary</c:v>
                </c:pt>
                <c:pt idx="27">
                  <c:v>Romania</c:v>
                </c:pt>
                <c:pt idx="28">
                  <c:v>Poland</c:v>
                </c:pt>
                <c:pt idx="30">
                  <c:v>United Kingdom</c:v>
                </c:pt>
                <c:pt idx="32">
                  <c:v>Liechtenstein</c:v>
                </c:pt>
                <c:pt idx="33">
                  <c:v>Switzerland</c:v>
                </c:pt>
                <c:pt idx="34">
                  <c:v>Norway</c:v>
                </c:pt>
                <c:pt idx="35">
                  <c:v>Iceland</c:v>
                </c:pt>
              </c:strCache>
            </c:strRef>
          </c:cat>
          <c:val>
            <c:numRef>
              <c:f>'Figure 15'!$E$12:$E$47</c:f>
              <c:numCache>
                <c:formatCode>0.0</c:formatCode>
                <c:ptCount val="36"/>
                <c:pt idx="0">
                  <c:v>4.1144748108383151</c:v>
                </c:pt>
                <c:pt idx="2">
                  <c:v>34.680672114139078</c:v>
                </c:pt>
                <c:pt idx="3">
                  <c:v>24.6256017790543</c:v>
                </c:pt>
                <c:pt idx="4">
                  <c:v>21.38851845305998</c:v>
                </c:pt>
                <c:pt idx="5">
                  <c:v>9.3105596170868452</c:v>
                </c:pt>
                <c:pt idx="6">
                  <c:v>7.6105582931095279</c:v>
                </c:pt>
                <c:pt idx="7">
                  <c:v>7.4314958950847636</c:v>
                </c:pt>
                <c:pt idx="8">
                  <c:v>6.5626625065002591</c:v>
                </c:pt>
                <c:pt idx="9">
                  <c:v>6.3098162659489674</c:v>
                </c:pt>
                <c:pt idx="10">
                  <c:v>5.8113741867402844</c:v>
                </c:pt>
                <c:pt idx="11">
                  <c:v>5.4175831950618623</c:v>
                </c:pt>
                <c:pt idx="12">
                  <c:v>5.3894424042876583</c:v>
                </c:pt>
                <c:pt idx="13">
                  <c:v>3.7965224717977439</c:v>
                </c:pt>
                <c:pt idx="14">
                  <c:v>3.4220011887524402</c:v>
                </c:pt>
                <c:pt idx="15">
                  <c:v>3.199697093285689</c:v>
                </c:pt>
                <c:pt idx="16">
                  <c:v>3.0278158284941878</c:v>
                </c:pt>
                <c:pt idx="17">
                  <c:v>2.9663494538459583</c:v>
                </c:pt>
                <c:pt idx="18">
                  <c:v>2.6144747395396433</c:v>
                </c:pt>
                <c:pt idx="19">
                  <c:v>2.5826334262875896</c:v>
                </c:pt>
                <c:pt idx="20">
                  <c:v>2.1968940384146749</c:v>
                </c:pt>
                <c:pt idx="21">
                  <c:v>1.615597187687116</c:v>
                </c:pt>
                <c:pt idx="22">
                  <c:v>1.4570296212098341</c:v>
                </c:pt>
                <c:pt idx="23">
                  <c:v>1.2277722778480933</c:v>
                </c:pt>
                <c:pt idx="24">
                  <c:v>1.1919828940856008</c:v>
                </c:pt>
                <c:pt idx="25">
                  <c:v>1.0066852547162066</c:v>
                </c:pt>
                <c:pt idx="26">
                  <c:v>0.92851675206476592</c:v>
                </c:pt>
                <c:pt idx="27">
                  <c:v>0.35630409263972496</c:v>
                </c:pt>
                <c:pt idx="28">
                  <c:v>0.21465055390920673</c:v>
                </c:pt>
                <c:pt idx="30">
                  <c:v>3.5394214859009008</c:v>
                </c:pt>
                <c:pt idx="32">
                  <c:v>33.06115914185078</c:v>
                </c:pt>
                <c:pt idx="33">
                  <c:v>14.145169236302191</c:v>
                </c:pt>
                <c:pt idx="34">
                  <c:v>3.9134293191688347</c:v>
                </c:pt>
                <c:pt idx="35">
                  <c:v>3.7399359362825728</c:v>
                </c:pt>
              </c:numCache>
            </c:numRef>
          </c:val>
          <c:extLst xmlns:c16r2="http://schemas.microsoft.com/office/drawing/2015/06/chart">
            <c:ext xmlns:c16="http://schemas.microsoft.com/office/drawing/2014/chart" uri="{C3380CC4-5D6E-409C-BE32-E72D297353CC}">
              <c16:uniqueId val="{00000003-60B8-4A26-9BA3-C780CCD90F48}"/>
            </c:ext>
          </c:extLst>
        </c:ser>
        <c:dLbls>
          <c:showLegendKey val="0"/>
          <c:showVal val="0"/>
          <c:showCatName val="0"/>
          <c:showSerName val="0"/>
          <c:showPercent val="0"/>
          <c:showBubbleSize val="0"/>
        </c:dLbls>
        <c:gapWidth val="150"/>
        <c:axId val="251810560"/>
        <c:axId val="251812096"/>
      </c:barChart>
      <c:catAx>
        <c:axId val="251810560"/>
        <c:scaling>
          <c:orientation val="minMax"/>
        </c:scaling>
        <c:delete val="0"/>
        <c:axPos val="b"/>
        <c:numFmt formatCode="General" sourceLinked="0"/>
        <c:majorTickMark val="out"/>
        <c:minorTickMark val="none"/>
        <c:tickLblPos val="nextTo"/>
        <c:spPr>
          <a:ln>
            <a:noFill/>
            <a:prstDash val="solid"/>
          </a:ln>
        </c:spPr>
        <c:txPr>
          <a:bodyPr rot="-5400000" vert="horz"/>
          <a:lstStyle/>
          <a:p>
            <a:pPr>
              <a:defRPr/>
            </a:pPr>
            <a:endParaRPr lang="en-US"/>
          </a:p>
        </c:txPr>
        <c:crossAx val="251812096"/>
        <c:crosses val="autoZero"/>
        <c:auto val="1"/>
        <c:lblAlgn val="ctr"/>
        <c:lblOffset val="100"/>
        <c:noMultiLvlLbl val="0"/>
      </c:catAx>
      <c:valAx>
        <c:axId val="251812096"/>
        <c:scaling>
          <c:orientation val="minMax"/>
          <c:max val="50"/>
        </c:scaling>
        <c:delete val="0"/>
        <c:axPos val="l"/>
        <c:majorGridlines>
          <c:spPr>
            <a:ln w="3175">
              <a:solidFill>
                <a:srgbClr val="C0C0C0"/>
              </a:solidFill>
              <a:prstDash val="sysDash"/>
            </a:ln>
          </c:spPr>
        </c:majorGridlines>
        <c:numFmt formatCode="#,##0" sourceLinked="0"/>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51810560"/>
        <c:crosses val="autoZero"/>
        <c:crossBetween val="between"/>
        <c:majorUnit val="5"/>
      </c:valAx>
    </c:plotArea>
    <c:legend>
      <c:legendPos val="b"/>
      <c:layout>
        <c:manualLayout>
          <c:xMode val="edge"/>
          <c:yMode val="edge"/>
          <c:x val="0.30933333333333335"/>
          <c:y val="0.88618923611111111"/>
          <c:w val="0.39380545931758532"/>
          <c:h val="3.6017537664783425E-2"/>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People aged ≥55 years, by age class, 2019 and 2050</a:t>
            </a:r>
          </a:p>
          <a:p>
            <a:pPr algn="l">
              <a:defRPr sz="1800" b="1">
                <a:latin typeface="Arial"/>
                <a:ea typeface="Arial"/>
                <a:cs typeface="Arial"/>
              </a:defRPr>
            </a:pPr>
            <a:r>
              <a:rPr lang="en-US" sz="1600" b="0"/>
              <a:t>(% share of total population)</a:t>
            </a:r>
          </a:p>
        </c:rich>
      </c:tx>
      <c:layout>
        <c:manualLayout>
          <c:xMode val="edge"/>
          <c:yMode val="edge"/>
          <c:x val="5.3333333333333332E-3"/>
          <c:y val="7.6053278016051436E-3"/>
        </c:manualLayout>
      </c:layout>
      <c:overlay val="0"/>
    </c:title>
    <c:autoTitleDeleted val="0"/>
    <c:plotArea>
      <c:layout>
        <c:manualLayout>
          <c:layoutTarget val="inner"/>
          <c:xMode val="edge"/>
          <c:yMode val="edge"/>
          <c:x val="4.0235695538057746E-2"/>
          <c:y val="0.10536522939944259"/>
          <c:w val="0.83699989501312333"/>
          <c:h val="0.52371630767419952"/>
        </c:manualLayout>
      </c:layout>
      <c:barChart>
        <c:barDir val="col"/>
        <c:grouping val="clustered"/>
        <c:varyColors val="0"/>
        <c:ser>
          <c:idx val="4"/>
          <c:order val="0"/>
          <c:tx>
            <c:strRef>
              <c:f>'Figure 2'!$H$10</c:f>
              <c:strCache>
                <c:ptCount val="1"/>
                <c:pt idx="0">
                  <c:v>2050:
≥55 years</c:v>
                </c:pt>
              </c:strCache>
            </c:strRef>
          </c:tx>
          <c:spPr>
            <a:noFill/>
            <a:ln>
              <a:noFill/>
              <a:prstDash val="sysDash"/>
            </a:ln>
          </c:spPr>
          <c:invertIfNegative val="0"/>
          <c:errBars>
            <c:errBarType val="plus"/>
            <c:errValType val="fixedVal"/>
            <c:noEndCap val="0"/>
            <c:val val="0"/>
            <c:spPr>
              <a:ln w="31750">
                <a:solidFill>
                  <a:schemeClr val="accent1"/>
                </a:solidFill>
              </a:ln>
            </c:spPr>
          </c:errBars>
          <c:cat>
            <c:strRef>
              <c:f>'Figure 2'!$C$11:$C$46</c:f>
              <c:strCache>
                <c:ptCount val="36"/>
                <c:pt idx="0">
                  <c:v>EU-27 (¹)</c:v>
                </c:pt>
                <c:pt idx="2">
                  <c:v>Italy</c:v>
                </c:pt>
                <c:pt idx="3">
                  <c:v>Lithuania</c:v>
                </c:pt>
                <c:pt idx="4">
                  <c:v>Portugal</c:v>
                </c:pt>
                <c:pt idx="5">
                  <c:v>Greece</c:v>
                </c:pt>
                <c:pt idx="6">
                  <c:v>Latvia</c:v>
                </c:pt>
                <c:pt idx="7">
                  <c:v>Poland</c:v>
                </c:pt>
                <c:pt idx="8">
                  <c:v>Bulgaria</c:v>
                </c:pt>
                <c:pt idx="9">
                  <c:v>Spain</c:v>
                </c:pt>
                <c:pt idx="10">
                  <c:v>Romania</c:v>
                </c:pt>
                <c:pt idx="11">
                  <c:v>Slovakia</c:v>
                </c:pt>
                <c:pt idx="12">
                  <c:v>Croatia</c:v>
                </c:pt>
                <c:pt idx="13">
                  <c:v>Slovenia</c:v>
                </c:pt>
                <c:pt idx="14">
                  <c:v>Estonia</c:v>
                </c:pt>
                <c:pt idx="15">
                  <c:v>Finland</c:v>
                </c:pt>
                <c:pt idx="16">
                  <c:v>Czechia</c:v>
                </c:pt>
                <c:pt idx="17">
                  <c:v>Hungary</c:v>
                </c:pt>
                <c:pt idx="18">
                  <c:v>Malta</c:v>
                </c:pt>
                <c:pt idx="19">
                  <c:v>Germany</c:v>
                </c:pt>
                <c:pt idx="20">
                  <c:v>Austria</c:v>
                </c:pt>
                <c:pt idx="21">
                  <c:v>Luxembourg</c:v>
                </c:pt>
                <c:pt idx="22">
                  <c:v>France (¹)</c:v>
                </c:pt>
                <c:pt idx="23">
                  <c:v>Netherlands</c:v>
                </c:pt>
                <c:pt idx="24">
                  <c:v>Belgium</c:v>
                </c:pt>
                <c:pt idx="25">
                  <c:v>Denmark</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2'!$H$11:$H$46</c:f>
              <c:numCache>
                <c:formatCode>0.0</c:formatCode>
                <c:ptCount val="36"/>
                <c:pt idx="0">
                  <c:v>40.556941694936519</c:v>
                </c:pt>
                <c:pt idx="2">
                  <c:v>45.894830647147003</c:v>
                </c:pt>
                <c:pt idx="3">
                  <c:v>45.735121535272988</c:v>
                </c:pt>
                <c:pt idx="4">
                  <c:v>45.503691756689115</c:v>
                </c:pt>
                <c:pt idx="5">
                  <c:v>45.316799407184604</c:v>
                </c:pt>
                <c:pt idx="6">
                  <c:v>45.272067662624487</c:v>
                </c:pt>
                <c:pt idx="7">
                  <c:v>44.93153287101326</c:v>
                </c:pt>
                <c:pt idx="8">
                  <c:v>44.653181081749224</c:v>
                </c:pt>
                <c:pt idx="9">
                  <c:v>44.373157619892631</c:v>
                </c:pt>
                <c:pt idx="10">
                  <c:v>43.815302966805362</c:v>
                </c:pt>
                <c:pt idx="11">
                  <c:v>43.69065601495177</c:v>
                </c:pt>
                <c:pt idx="12">
                  <c:v>43.477445786499217</c:v>
                </c:pt>
                <c:pt idx="13">
                  <c:v>43.392810572325104</c:v>
                </c:pt>
                <c:pt idx="14">
                  <c:v>42.276331511204617</c:v>
                </c:pt>
                <c:pt idx="15">
                  <c:v>41.586770317551014</c:v>
                </c:pt>
                <c:pt idx="16">
                  <c:v>41.178420153517706</c:v>
                </c:pt>
                <c:pt idx="17">
                  <c:v>40.986124367230069</c:v>
                </c:pt>
                <c:pt idx="18">
                  <c:v>40.948093355057729</c:v>
                </c:pt>
                <c:pt idx="19">
                  <c:v>40.657835025553005</c:v>
                </c:pt>
                <c:pt idx="20">
                  <c:v>40.636223924062811</c:v>
                </c:pt>
                <c:pt idx="21">
                  <c:v>39.275311814087026</c:v>
                </c:pt>
                <c:pt idx="22">
                  <c:v>39.268292254422143</c:v>
                </c:pt>
                <c:pt idx="23">
                  <c:v>38.574144876512847</c:v>
                </c:pt>
                <c:pt idx="24">
                  <c:v>38.427307751739818</c:v>
                </c:pt>
                <c:pt idx="25">
                  <c:v>37.762827986664895</c:v>
                </c:pt>
                <c:pt idx="26">
                  <c:v>36.16003435271827</c:v>
                </c:pt>
                <c:pt idx="27">
                  <c:v>35.972335381959816</c:v>
                </c:pt>
                <c:pt idx="28">
                  <c:v>34.744159683584414</c:v>
                </c:pt>
                <c:pt idx="32">
                  <c:v>42.856157929814074</c:v>
                </c:pt>
                <c:pt idx="33">
                  <c:v>39.40907785150948</c:v>
                </c:pt>
                <c:pt idx="34">
                  <c:v>36.85090769044006</c:v>
                </c:pt>
                <c:pt idx="35">
                  <c:v>34.638934645678951</c:v>
                </c:pt>
              </c:numCache>
            </c:numRef>
          </c:val>
          <c:extLst xmlns:c16r2="http://schemas.microsoft.com/office/drawing/2015/06/chart">
            <c:ext xmlns:c16="http://schemas.microsoft.com/office/drawing/2014/chart" uri="{C3380CC4-5D6E-409C-BE32-E72D297353CC}">
              <c16:uniqueId val="{00000000-73BD-4413-8C34-2B64D647E897}"/>
            </c:ext>
          </c:extLst>
        </c:ser>
        <c:dLbls>
          <c:showLegendKey val="0"/>
          <c:showVal val="0"/>
          <c:showCatName val="0"/>
          <c:showSerName val="0"/>
          <c:showPercent val="0"/>
          <c:showBubbleSize val="0"/>
        </c:dLbls>
        <c:gapWidth val="150"/>
        <c:axId val="245303168"/>
        <c:axId val="245304704"/>
      </c:barChart>
      <c:barChart>
        <c:barDir val="col"/>
        <c:grouping val="stacked"/>
        <c:varyColors val="0"/>
        <c:ser>
          <c:idx val="0"/>
          <c:order val="1"/>
          <c:tx>
            <c:strRef>
              <c:f>'Figure 2'!$D$10</c:f>
              <c:strCache>
                <c:ptCount val="1"/>
                <c:pt idx="0">
                  <c:v>2019:
55-64 years</c:v>
                </c:pt>
              </c:strCache>
            </c:strRef>
          </c:tx>
          <c:spPr>
            <a:solidFill>
              <a:schemeClr val="accent4"/>
            </a:solidFill>
          </c:spPr>
          <c:invertIfNegative val="0"/>
          <c:cat>
            <c:strRef>
              <c:f>'Figure 2'!$C$11:$C$46</c:f>
              <c:strCache>
                <c:ptCount val="36"/>
                <c:pt idx="0">
                  <c:v>EU-27 (¹)</c:v>
                </c:pt>
                <c:pt idx="2">
                  <c:v>Italy</c:v>
                </c:pt>
                <c:pt idx="3">
                  <c:v>Lithuania</c:v>
                </c:pt>
                <c:pt idx="4">
                  <c:v>Portugal</c:v>
                </c:pt>
                <c:pt idx="5">
                  <c:v>Greece</c:v>
                </c:pt>
                <c:pt idx="6">
                  <c:v>Latvia</c:v>
                </c:pt>
                <c:pt idx="7">
                  <c:v>Poland</c:v>
                </c:pt>
                <c:pt idx="8">
                  <c:v>Bulgaria</c:v>
                </c:pt>
                <c:pt idx="9">
                  <c:v>Spain</c:v>
                </c:pt>
                <c:pt idx="10">
                  <c:v>Romania</c:v>
                </c:pt>
                <c:pt idx="11">
                  <c:v>Slovakia</c:v>
                </c:pt>
                <c:pt idx="12">
                  <c:v>Croatia</c:v>
                </c:pt>
                <c:pt idx="13">
                  <c:v>Slovenia</c:v>
                </c:pt>
                <c:pt idx="14">
                  <c:v>Estonia</c:v>
                </c:pt>
                <c:pt idx="15">
                  <c:v>Finland</c:v>
                </c:pt>
                <c:pt idx="16">
                  <c:v>Czechia</c:v>
                </c:pt>
                <c:pt idx="17">
                  <c:v>Hungary</c:v>
                </c:pt>
                <c:pt idx="18">
                  <c:v>Malta</c:v>
                </c:pt>
                <c:pt idx="19">
                  <c:v>Germany</c:v>
                </c:pt>
                <c:pt idx="20">
                  <c:v>Austria</c:v>
                </c:pt>
                <c:pt idx="21">
                  <c:v>Luxembourg</c:v>
                </c:pt>
                <c:pt idx="22">
                  <c:v>France (¹)</c:v>
                </c:pt>
                <c:pt idx="23">
                  <c:v>Netherlands</c:v>
                </c:pt>
                <c:pt idx="24">
                  <c:v>Belgium</c:v>
                </c:pt>
                <c:pt idx="25">
                  <c:v>Denmark</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2'!$D$11:$D$46</c:f>
              <c:numCache>
                <c:formatCode>0.0</c:formatCode>
                <c:ptCount val="36"/>
                <c:pt idx="0">
                  <c:v>13.37308080493086</c:v>
                </c:pt>
                <c:pt idx="2">
                  <c:v>13.691507885099069</c:v>
                </c:pt>
                <c:pt idx="3">
                  <c:v>14.669542163293469</c:v>
                </c:pt>
                <c:pt idx="4">
                  <c:v>13.600701475981833</c:v>
                </c:pt>
                <c:pt idx="5">
                  <c:v>12.965417168511381</c:v>
                </c:pt>
                <c:pt idx="6">
                  <c:v>14.122474957915966</c:v>
                </c:pt>
                <c:pt idx="7">
                  <c:v>13.767142133166224</c:v>
                </c:pt>
                <c:pt idx="8">
                  <c:v>13.684138045516603</c:v>
                </c:pt>
                <c:pt idx="9">
                  <c:v>12.95542157945129</c:v>
                </c:pt>
                <c:pt idx="10">
                  <c:v>12.652107001905488</c:v>
                </c:pt>
                <c:pt idx="11">
                  <c:v>13.240463443099165</c:v>
                </c:pt>
                <c:pt idx="12">
                  <c:v>14.569483784835361</c:v>
                </c:pt>
                <c:pt idx="13">
                  <c:v>14.175927047231305</c:v>
                </c:pt>
                <c:pt idx="14">
                  <c:v>13.120650352500718</c:v>
                </c:pt>
                <c:pt idx="15">
                  <c:v>13.244014636677342</c:v>
                </c:pt>
                <c:pt idx="16">
                  <c:v>12.274099044113504</c:v>
                </c:pt>
                <c:pt idx="17">
                  <c:v>13.050689078904663</c:v>
                </c:pt>
                <c:pt idx="18">
                  <c:v>12.492933975472029</c:v>
                </c:pt>
                <c:pt idx="19">
                  <c:v>14.56546209369631</c:v>
                </c:pt>
                <c:pt idx="20">
                  <c:v>13.660195681682852</c:v>
                </c:pt>
                <c:pt idx="21">
                  <c:v>12.145582136329725</c:v>
                </c:pt>
                <c:pt idx="22">
                  <c:v>12.549215350129019</c:v>
                </c:pt>
                <c:pt idx="23">
                  <c:v>13.472682788606956</c:v>
                </c:pt>
                <c:pt idx="24">
                  <c:v>13.109227089580141</c:v>
                </c:pt>
                <c:pt idx="25">
                  <c:v>12.395004478924768</c:v>
                </c:pt>
                <c:pt idx="26">
                  <c:v>10.917960784953427</c:v>
                </c:pt>
                <c:pt idx="27">
                  <c:v>11.378415932849698</c:v>
                </c:pt>
                <c:pt idx="28">
                  <c:v>11.749299862198724</c:v>
                </c:pt>
                <c:pt idx="30">
                  <c:v>12.106029440555503</c:v>
                </c:pt>
                <c:pt idx="32">
                  <c:v>14.672468601803116</c:v>
                </c:pt>
                <c:pt idx="33">
                  <c:v>13.040639932438625</c:v>
                </c:pt>
                <c:pt idx="34">
                  <c:v>11.813400067414735</c:v>
                </c:pt>
                <c:pt idx="35">
                  <c:v>11.672283054754882</c:v>
                </c:pt>
              </c:numCache>
            </c:numRef>
          </c:val>
          <c:extLst xmlns:c16r2="http://schemas.microsoft.com/office/drawing/2015/06/chart">
            <c:ext xmlns:c16="http://schemas.microsoft.com/office/drawing/2014/chart" uri="{C3380CC4-5D6E-409C-BE32-E72D297353CC}">
              <c16:uniqueId val="{00000001-73BD-4413-8C34-2B64D647E897}"/>
            </c:ext>
          </c:extLst>
        </c:ser>
        <c:ser>
          <c:idx val="1"/>
          <c:order val="2"/>
          <c:tx>
            <c:strRef>
              <c:f>'Figure 2'!$E$10</c:f>
              <c:strCache>
                <c:ptCount val="1"/>
                <c:pt idx="0">
                  <c:v>2019:
65-74 years</c:v>
                </c:pt>
              </c:strCache>
            </c:strRef>
          </c:tx>
          <c:spPr>
            <a:solidFill>
              <a:schemeClr val="accent2">
                <a:lumMod val="60000"/>
                <a:lumOff val="40000"/>
              </a:schemeClr>
            </a:solidFill>
          </c:spPr>
          <c:invertIfNegative val="0"/>
          <c:cat>
            <c:strRef>
              <c:f>'Figure 2'!$C$11:$C$46</c:f>
              <c:strCache>
                <c:ptCount val="36"/>
                <c:pt idx="0">
                  <c:v>EU-27 (¹)</c:v>
                </c:pt>
                <c:pt idx="2">
                  <c:v>Italy</c:v>
                </c:pt>
                <c:pt idx="3">
                  <c:v>Lithuania</c:v>
                </c:pt>
                <c:pt idx="4">
                  <c:v>Portugal</c:v>
                </c:pt>
                <c:pt idx="5">
                  <c:v>Greece</c:v>
                </c:pt>
                <c:pt idx="6">
                  <c:v>Latvia</c:v>
                </c:pt>
                <c:pt idx="7">
                  <c:v>Poland</c:v>
                </c:pt>
                <c:pt idx="8">
                  <c:v>Bulgaria</c:v>
                </c:pt>
                <c:pt idx="9">
                  <c:v>Spain</c:v>
                </c:pt>
                <c:pt idx="10">
                  <c:v>Romania</c:v>
                </c:pt>
                <c:pt idx="11">
                  <c:v>Slovakia</c:v>
                </c:pt>
                <c:pt idx="12">
                  <c:v>Croatia</c:v>
                </c:pt>
                <c:pt idx="13">
                  <c:v>Slovenia</c:v>
                </c:pt>
                <c:pt idx="14">
                  <c:v>Estonia</c:v>
                </c:pt>
                <c:pt idx="15">
                  <c:v>Finland</c:v>
                </c:pt>
                <c:pt idx="16">
                  <c:v>Czechia</c:v>
                </c:pt>
                <c:pt idx="17">
                  <c:v>Hungary</c:v>
                </c:pt>
                <c:pt idx="18">
                  <c:v>Malta</c:v>
                </c:pt>
                <c:pt idx="19">
                  <c:v>Germany</c:v>
                </c:pt>
                <c:pt idx="20">
                  <c:v>Austria</c:v>
                </c:pt>
                <c:pt idx="21">
                  <c:v>Luxembourg</c:v>
                </c:pt>
                <c:pt idx="22">
                  <c:v>France (¹)</c:v>
                </c:pt>
                <c:pt idx="23">
                  <c:v>Netherlands</c:v>
                </c:pt>
                <c:pt idx="24">
                  <c:v>Belgium</c:v>
                </c:pt>
                <c:pt idx="25">
                  <c:v>Denmark</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2'!$E$11:$E$46</c:f>
              <c:numCache>
                <c:formatCode>0.0</c:formatCode>
                <c:ptCount val="36"/>
                <c:pt idx="0">
                  <c:v>10.5737067311277</c:v>
                </c:pt>
                <c:pt idx="2">
                  <c:v>11.141278299210535</c:v>
                </c:pt>
                <c:pt idx="3">
                  <c:v>9.8459514477214096</c:v>
                </c:pt>
                <c:pt idx="4">
                  <c:v>11.254803015428132</c:v>
                </c:pt>
                <c:pt idx="5">
                  <c:v>10.855837127336883</c:v>
                </c:pt>
                <c:pt idx="6">
                  <c:v>10.245014500241671</c:v>
                </c:pt>
                <c:pt idx="7">
                  <c:v>10.510003841696001</c:v>
                </c:pt>
                <c:pt idx="8">
                  <c:v>12.501516062981935</c:v>
                </c:pt>
                <c:pt idx="9">
                  <c:v>9.7880842984200545</c:v>
                </c:pt>
                <c:pt idx="10">
                  <c:v>10.49057357151047</c:v>
                </c:pt>
                <c:pt idx="11">
                  <c:v>9.9086107293363224</c:v>
                </c:pt>
                <c:pt idx="12">
                  <c:v>11.116257458455648</c:v>
                </c:pt>
                <c:pt idx="13">
                  <c:v>10.665632502734383</c:v>
                </c:pt>
                <c:pt idx="14">
                  <c:v>10.223879470418623</c:v>
                </c:pt>
                <c:pt idx="15">
                  <c:v>12.556690302992848</c:v>
                </c:pt>
                <c:pt idx="16">
                  <c:v>11.923369452947473</c:v>
                </c:pt>
                <c:pt idx="17">
                  <c:v>11.179241556834121</c:v>
                </c:pt>
                <c:pt idx="18">
                  <c:v>11.506830996902092</c:v>
                </c:pt>
                <c:pt idx="19">
                  <c:v>10.124213054151694</c:v>
                </c:pt>
                <c:pt idx="20">
                  <c:v>9.4084114338607758</c:v>
                </c:pt>
                <c:pt idx="21">
                  <c:v>7.7840799877503279</c:v>
                </c:pt>
                <c:pt idx="22">
                  <c:v>10.720535631932146</c:v>
                </c:pt>
                <c:pt idx="23">
                  <c:v>11.031362220110989</c:v>
                </c:pt>
                <c:pt idx="24">
                  <c:v>10.014125069322482</c:v>
                </c:pt>
                <c:pt idx="25">
                  <c:v>11.169737383960024</c:v>
                </c:pt>
                <c:pt idx="26">
                  <c:v>8.1878129944700913</c:v>
                </c:pt>
                <c:pt idx="27">
                  <c:v>10.879167874285752</c:v>
                </c:pt>
                <c:pt idx="28">
                  <c:v>9.3352087398204588</c:v>
                </c:pt>
                <c:pt idx="30">
                  <c:v>10.009317432989445</c:v>
                </c:pt>
                <c:pt idx="32">
                  <c:v>10.477356819010891</c:v>
                </c:pt>
                <c:pt idx="33">
                  <c:v>9.6683175089738729</c:v>
                </c:pt>
                <c:pt idx="34">
                  <c:v>9.9244361898513045</c:v>
                </c:pt>
                <c:pt idx="35">
                  <c:v>8.2800406732942857</c:v>
                </c:pt>
              </c:numCache>
            </c:numRef>
          </c:val>
          <c:extLst xmlns:c16r2="http://schemas.microsoft.com/office/drawing/2015/06/chart">
            <c:ext xmlns:c16="http://schemas.microsoft.com/office/drawing/2014/chart" uri="{C3380CC4-5D6E-409C-BE32-E72D297353CC}">
              <c16:uniqueId val="{00000002-73BD-4413-8C34-2B64D647E897}"/>
            </c:ext>
          </c:extLst>
        </c:ser>
        <c:ser>
          <c:idx val="2"/>
          <c:order val="3"/>
          <c:tx>
            <c:strRef>
              <c:f>'Figure 2'!$F$10</c:f>
              <c:strCache>
                <c:ptCount val="1"/>
                <c:pt idx="0">
                  <c:v>2019:
75-84 years</c:v>
                </c:pt>
              </c:strCache>
            </c:strRef>
          </c:tx>
          <c:spPr>
            <a:solidFill>
              <a:schemeClr val="accent2"/>
            </a:solidFill>
          </c:spPr>
          <c:invertIfNegative val="0"/>
          <c:cat>
            <c:strRef>
              <c:f>'Figure 2'!$C$11:$C$46</c:f>
              <c:strCache>
                <c:ptCount val="36"/>
                <c:pt idx="0">
                  <c:v>EU-27 (¹)</c:v>
                </c:pt>
                <c:pt idx="2">
                  <c:v>Italy</c:v>
                </c:pt>
                <c:pt idx="3">
                  <c:v>Lithuania</c:v>
                </c:pt>
                <c:pt idx="4">
                  <c:v>Portugal</c:v>
                </c:pt>
                <c:pt idx="5">
                  <c:v>Greece</c:v>
                </c:pt>
                <c:pt idx="6">
                  <c:v>Latvia</c:v>
                </c:pt>
                <c:pt idx="7">
                  <c:v>Poland</c:v>
                </c:pt>
                <c:pt idx="8">
                  <c:v>Bulgaria</c:v>
                </c:pt>
                <c:pt idx="9">
                  <c:v>Spain</c:v>
                </c:pt>
                <c:pt idx="10">
                  <c:v>Romania</c:v>
                </c:pt>
                <c:pt idx="11">
                  <c:v>Slovakia</c:v>
                </c:pt>
                <c:pt idx="12">
                  <c:v>Croatia</c:v>
                </c:pt>
                <c:pt idx="13">
                  <c:v>Slovenia</c:v>
                </c:pt>
                <c:pt idx="14">
                  <c:v>Estonia</c:v>
                </c:pt>
                <c:pt idx="15">
                  <c:v>Finland</c:v>
                </c:pt>
                <c:pt idx="16">
                  <c:v>Czechia</c:v>
                </c:pt>
                <c:pt idx="17">
                  <c:v>Hungary</c:v>
                </c:pt>
                <c:pt idx="18">
                  <c:v>Malta</c:v>
                </c:pt>
                <c:pt idx="19">
                  <c:v>Germany</c:v>
                </c:pt>
                <c:pt idx="20">
                  <c:v>Austria</c:v>
                </c:pt>
                <c:pt idx="21">
                  <c:v>Luxembourg</c:v>
                </c:pt>
                <c:pt idx="22">
                  <c:v>France (¹)</c:v>
                </c:pt>
                <c:pt idx="23">
                  <c:v>Netherlands</c:v>
                </c:pt>
                <c:pt idx="24">
                  <c:v>Belgium</c:v>
                </c:pt>
                <c:pt idx="25">
                  <c:v>Denmark</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2'!$F$11:$F$46</c:f>
              <c:numCache>
                <c:formatCode>0.0</c:formatCode>
                <c:ptCount val="36"/>
                <c:pt idx="0">
                  <c:v>6.8759214410602549</c:v>
                </c:pt>
                <c:pt idx="2">
                  <c:v>8.1267393893254276</c:v>
                </c:pt>
                <c:pt idx="3">
                  <c:v>7.3434319286059893</c:v>
                </c:pt>
                <c:pt idx="4">
                  <c:v>7.5641429470418133</c:v>
                </c:pt>
                <c:pt idx="5">
                  <c:v>7.7692322109199603</c:v>
                </c:pt>
                <c:pt idx="6">
                  <c:v>7.5789804830080509</c:v>
                </c:pt>
                <c:pt idx="7">
                  <c:v>5.0792524925465088</c:v>
                </c:pt>
                <c:pt idx="8">
                  <c:v>6.819876289260673</c:v>
                </c:pt>
                <c:pt idx="9">
                  <c:v>6.3777343531955344</c:v>
                </c:pt>
                <c:pt idx="10">
                  <c:v>6.0387830553909874</c:v>
                </c:pt>
                <c:pt idx="11">
                  <c:v>4.6427789706519915</c:v>
                </c:pt>
                <c:pt idx="12">
                  <c:v>7.2668577902315024</c:v>
                </c:pt>
                <c:pt idx="13">
                  <c:v>6.671895153461854</c:v>
                </c:pt>
                <c:pt idx="14">
                  <c:v>6.9614740115638352</c:v>
                </c:pt>
                <c:pt idx="15">
                  <c:v>6.6029965282201495</c:v>
                </c:pt>
                <c:pt idx="16">
                  <c:v>5.7565681984638211</c:v>
                </c:pt>
                <c:pt idx="17">
                  <c:v>6.1419828756596395</c:v>
                </c:pt>
                <c:pt idx="18">
                  <c:v>5.3085851944752305</c:v>
                </c:pt>
                <c:pt idx="19">
                  <c:v>8.6738728780770291</c:v>
                </c:pt>
                <c:pt idx="20">
                  <c:v>6.8762441759724107</c:v>
                </c:pt>
                <c:pt idx="21">
                  <c:v>4.6473821213434245</c:v>
                </c:pt>
                <c:pt idx="22">
                  <c:v>6.0487160356912266</c:v>
                </c:pt>
                <c:pt idx="23">
                  <c:v>5.9647626283816439</c:v>
                </c:pt>
                <c:pt idx="24">
                  <c:v>6.0294518301615145</c:v>
                </c:pt>
                <c:pt idx="25">
                  <c:v>6.3016861115096399</c:v>
                </c:pt>
                <c:pt idx="26">
                  <c:v>4.346402296788086</c:v>
                </c:pt>
                <c:pt idx="27">
                  <c:v>6.4724733716936695</c:v>
                </c:pt>
                <c:pt idx="28">
                  <c:v>5.22240577966181</c:v>
                </c:pt>
                <c:pt idx="30">
                  <c:v>5.9667071545425703</c:v>
                </c:pt>
                <c:pt idx="32">
                  <c:v>5.6594924175308776</c:v>
                </c:pt>
                <c:pt idx="33">
                  <c:v>6.1837126853247701</c:v>
                </c:pt>
                <c:pt idx="34">
                  <c:v>5.1284933857736892</c:v>
                </c:pt>
                <c:pt idx="35">
                  <c:v>4.1412808726270409</c:v>
                </c:pt>
              </c:numCache>
            </c:numRef>
          </c:val>
          <c:extLst xmlns:c16r2="http://schemas.microsoft.com/office/drawing/2015/06/chart">
            <c:ext xmlns:c16="http://schemas.microsoft.com/office/drawing/2014/chart" uri="{C3380CC4-5D6E-409C-BE32-E72D297353CC}">
              <c16:uniqueId val="{00000003-73BD-4413-8C34-2B64D647E897}"/>
            </c:ext>
          </c:extLst>
        </c:ser>
        <c:ser>
          <c:idx val="3"/>
          <c:order val="4"/>
          <c:tx>
            <c:strRef>
              <c:f>'Figure 2'!$G$10</c:f>
              <c:strCache>
                <c:ptCount val="1"/>
                <c:pt idx="0">
                  <c:v>2019:
≥85 years</c:v>
                </c:pt>
              </c:strCache>
            </c:strRef>
          </c:tx>
          <c:spPr>
            <a:solidFill>
              <a:schemeClr val="accent2">
                <a:lumMod val="75000"/>
              </a:schemeClr>
            </a:solidFill>
          </c:spPr>
          <c:invertIfNegative val="0"/>
          <c:cat>
            <c:strRef>
              <c:f>'Figure 2'!$C$11:$C$46</c:f>
              <c:strCache>
                <c:ptCount val="36"/>
                <c:pt idx="0">
                  <c:v>EU-27 (¹)</c:v>
                </c:pt>
                <c:pt idx="2">
                  <c:v>Italy</c:v>
                </c:pt>
                <c:pt idx="3">
                  <c:v>Lithuania</c:v>
                </c:pt>
                <c:pt idx="4">
                  <c:v>Portugal</c:v>
                </c:pt>
                <c:pt idx="5">
                  <c:v>Greece</c:v>
                </c:pt>
                <c:pt idx="6">
                  <c:v>Latvia</c:v>
                </c:pt>
                <c:pt idx="7">
                  <c:v>Poland</c:v>
                </c:pt>
                <c:pt idx="8">
                  <c:v>Bulgaria</c:v>
                </c:pt>
                <c:pt idx="9">
                  <c:v>Spain</c:v>
                </c:pt>
                <c:pt idx="10">
                  <c:v>Romania</c:v>
                </c:pt>
                <c:pt idx="11">
                  <c:v>Slovakia</c:v>
                </c:pt>
                <c:pt idx="12">
                  <c:v>Croatia</c:v>
                </c:pt>
                <c:pt idx="13">
                  <c:v>Slovenia</c:v>
                </c:pt>
                <c:pt idx="14">
                  <c:v>Estonia</c:v>
                </c:pt>
                <c:pt idx="15">
                  <c:v>Finland</c:v>
                </c:pt>
                <c:pt idx="16">
                  <c:v>Czechia</c:v>
                </c:pt>
                <c:pt idx="17">
                  <c:v>Hungary</c:v>
                </c:pt>
                <c:pt idx="18">
                  <c:v>Malta</c:v>
                </c:pt>
                <c:pt idx="19">
                  <c:v>Germany</c:v>
                </c:pt>
                <c:pt idx="20">
                  <c:v>Austria</c:v>
                </c:pt>
                <c:pt idx="21">
                  <c:v>Luxembourg</c:v>
                </c:pt>
                <c:pt idx="22">
                  <c:v>France (¹)</c:v>
                </c:pt>
                <c:pt idx="23">
                  <c:v>Netherlands</c:v>
                </c:pt>
                <c:pt idx="24">
                  <c:v>Belgium</c:v>
                </c:pt>
                <c:pt idx="25">
                  <c:v>Denmark</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2'!$G$11:$G$46</c:f>
              <c:numCache>
                <c:formatCode>0.0</c:formatCode>
                <c:ptCount val="36"/>
                <c:pt idx="0">
                  <c:v>2.8019929987555474</c:v>
                </c:pt>
                <c:pt idx="2">
                  <c:v>3.5677736873633874</c:v>
                </c:pt>
                <c:pt idx="3">
                  <c:v>2.579286117163365</c:v>
                </c:pt>
                <c:pt idx="4">
                  <c:v>3.0192231548572845</c:v>
                </c:pt>
                <c:pt idx="5">
                  <c:v>3.4109340591662214</c:v>
                </c:pt>
                <c:pt idx="6">
                  <c:v>2.4356655944265735</c:v>
                </c:pt>
                <c:pt idx="7">
                  <c:v>2.0708632270899505</c:v>
                </c:pt>
                <c:pt idx="8">
                  <c:v>2.0087602369072517</c:v>
                </c:pt>
                <c:pt idx="9">
                  <c:v>3.2337240551495983</c:v>
                </c:pt>
                <c:pt idx="10">
                  <c:v>1.9947608117620383</c:v>
                </c:pt>
                <c:pt idx="11">
                  <c:v>1.4899216042210317</c:v>
                </c:pt>
                <c:pt idx="12">
                  <c:v>2.1897108270698089</c:v>
                </c:pt>
                <c:pt idx="13">
                  <c:v>2.512172570820046</c:v>
                </c:pt>
                <c:pt idx="14">
                  <c:v>2.579444754759137</c:v>
                </c:pt>
                <c:pt idx="15">
                  <c:v>2.6753020477466234</c:v>
                </c:pt>
                <c:pt idx="16">
                  <c:v>1.9130781798719225</c:v>
                </c:pt>
                <c:pt idx="17">
                  <c:v>2.017834068506366</c:v>
                </c:pt>
                <c:pt idx="18">
                  <c:v>1.8611756649154407</c:v>
                </c:pt>
                <c:pt idx="19">
                  <c:v>2.7433517106455829</c:v>
                </c:pt>
                <c:pt idx="20">
                  <c:v>2.5504429224130876</c:v>
                </c:pt>
                <c:pt idx="21">
                  <c:v>1.9566895913626783</c:v>
                </c:pt>
                <c:pt idx="22">
                  <c:v>3.3314698608027355</c:v>
                </c:pt>
                <c:pt idx="23">
                  <c:v>2.1797387283061731</c:v>
                </c:pt>
                <c:pt idx="24">
                  <c:v>2.8596172726875144</c:v>
                </c:pt>
                <c:pt idx="25">
                  <c:v>2.0953548529550314</c:v>
                </c:pt>
                <c:pt idx="26">
                  <c:v>1.5645849305906727</c:v>
                </c:pt>
                <c:pt idx="27">
                  <c:v>2.5474221629423122</c:v>
                </c:pt>
                <c:pt idx="28">
                  <c:v>1.5529187725982105</c:v>
                </c:pt>
                <c:pt idx="30">
                  <c:v>2.4379435976160528</c:v>
                </c:pt>
                <c:pt idx="32">
                  <c:v>1.7405805409349107</c:v>
                </c:pt>
                <c:pt idx="33">
                  <c:v>2.607751137072889</c:v>
                </c:pt>
                <c:pt idx="34">
                  <c:v>2.1918985205543624</c:v>
                </c:pt>
                <c:pt idx="35">
                  <c:v>1.7916418060959518</c:v>
                </c:pt>
              </c:numCache>
            </c:numRef>
          </c:val>
          <c:extLst xmlns:c16r2="http://schemas.microsoft.com/office/drawing/2015/06/chart">
            <c:ext xmlns:c16="http://schemas.microsoft.com/office/drawing/2014/chart" uri="{C3380CC4-5D6E-409C-BE32-E72D297353CC}">
              <c16:uniqueId val="{00000004-73BD-4413-8C34-2B64D647E897}"/>
            </c:ext>
          </c:extLst>
        </c:ser>
        <c:dLbls>
          <c:showLegendKey val="0"/>
          <c:showVal val="0"/>
          <c:showCatName val="0"/>
          <c:showSerName val="0"/>
          <c:showPercent val="0"/>
          <c:showBubbleSize val="0"/>
        </c:dLbls>
        <c:gapWidth val="150"/>
        <c:overlap val="100"/>
        <c:axId val="245312128"/>
        <c:axId val="245310592"/>
      </c:barChart>
      <c:catAx>
        <c:axId val="245303168"/>
        <c:scaling>
          <c:orientation val="minMax"/>
        </c:scaling>
        <c:delete val="0"/>
        <c:axPos val="b"/>
        <c:numFmt formatCode="General" sourceLinked="0"/>
        <c:majorTickMark val="out"/>
        <c:minorTickMark val="none"/>
        <c:tickLblPos val="nextTo"/>
        <c:spPr>
          <a:ln>
            <a:solidFill>
              <a:srgbClr val="000000"/>
            </a:solidFill>
            <a:prstDash val="solid"/>
          </a:ln>
        </c:spPr>
        <c:txPr>
          <a:bodyPr rot="-5400000" vert="horz"/>
          <a:lstStyle/>
          <a:p>
            <a:pPr>
              <a:defRPr/>
            </a:pPr>
            <a:endParaRPr lang="en-US"/>
          </a:p>
        </c:txPr>
        <c:crossAx val="245304704"/>
        <c:crosses val="autoZero"/>
        <c:auto val="1"/>
        <c:lblAlgn val="ctr"/>
        <c:lblOffset val="100"/>
        <c:tickMarkSkip val="1"/>
        <c:noMultiLvlLbl val="0"/>
      </c:catAx>
      <c:valAx>
        <c:axId val="245304704"/>
        <c:scaling>
          <c:orientation val="minMax"/>
          <c:max val="50"/>
          <c:min val="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5303168"/>
        <c:crosses val="autoZero"/>
        <c:crossBetween val="between"/>
      </c:valAx>
      <c:valAx>
        <c:axId val="245310592"/>
        <c:scaling>
          <c:orientation val="minMax"/>
          <c:max val="50"/>
        </c:scaling>
        <c:delete val="1"/>
        <c:axPos val="r"/>
        <c:numFmt formatCode="0.0" sourceLinked="1"/>
        <c:majorTickMark val="out"/>
        <c:minorTickMark val="none"/>
        <c:tickLblPos val="nextTo"/>
        <c:crossAx val="245312128"/>
        <c:crosses val="max"/>
        <c:crossBetween val="between"/>
      </c:valAx>
      <c:catAx>
        <c:axId val="245312128"/>
        <c:scaling>
          <c:orientation val="minMax"/>
        </c:scaling>
        <c:delete val="1"/>
        <c:axPos val="b"/>
        <c:numFmt formatCode="General" sourceLinked="1"/>
        <c:majorTickMark val="out"/>
        <c:minorTickMark val="none"/>
        <c:tickLblPos val="nextTo"/>
        <c:crossAx val="245310592"/>
        <c:crosses val="autoZero"/>
        <c:auto val="1"/>
        <c:lblAlgn val="ctr"/>
        <c:lblOffset val="100"/>
        <c:noMultiLvlLbl val="0"/>
      </c:catAx>
    </c:plotArea>
    <c:legend>
      <c:legendPos val="r"/>
      <c:layout>
        <c:manualLayout>
          <c:xMode val="edge"/>
          <c:yMode val="edge"/>
          <c:x val="0.87666666666666671"/>
          <c:y val="0.29827389359698681"/>
          <c:w val="0.11659254593175852"/>
          <c:h val="0.34754590395480228"/>
        </c:manualLayout>
      </c:layout>
      <c:overlay val="0"/>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Population pyramids, EU-27, 2019 and 2050</a:t>
            </a:r>
          </a:p>
          <a:p>
            <a:pPr algn="l">
              <a:defRPr sz="1800" b="1">
                <a:latin typeface="Arial"/>
                <a:ea typeface="Arial"/>
                <a:cs typeface="Arial"/>
              </a:defRPr>
            </a:pPr>
            <a:r>
              <a:rPr lang="en-US" sz="1600" b="0"/>
              <a:t>(% share of total population)</a:t>
            </a:r>
          </a:p>
        </c:rich>
      </c:tx>
      <c:layout>
        <c:manualLayout>
          <c:xMode val="edge"/>
          <c:yMode val="edge"/>
          <c:x val="0"/>
          <c:y val="6.7798081450094159E-3"/>
        </c:manualLayout>
      </c:layout>
      <c:overlay val="0"/>
    </c:title>
    <c:autoTitleDeleted val="0"/>
    <c:plotArea>
      <c:layout>
        <c:manualLayout>
          <c:layoutTarget val="inner"/>
          <c:xMode val="edge"/>
          <c:yMode val="edge"/>
          <c:x val="9.6695853018372704E-2"/>
          <c:y val="0.10494364995291902"/>
          <c:w val="0.88952083989501307"/>
          <c:h val="0.60900467867231634"/>
        </c:manualLayout>
      </c:layout>
      <c:barChart>
        <c:barDir val="bar"/>
        <c:grouping val="clustered"/>
        <c:varyColors val="0"/>
        <c:ser>
          <c:idx val="0"/>
          <c:order val="0"/>
          <c:tx>
            <c:strRef>
              <c:f>'Figure 3 '!$E$11</c:f>
              <c:strCache>
                <c:ptCount val="1"/>
                <c:pt idx="0">
                  <c:v>Women</c:v>
                </c:pt>
              </c:strCache>
            </c:strRef>
          </c:tx>
          <c:spPr>
            <a:solidFill>
              <a:schemeClr val="accent4"/>
            </a:solidFill>
            <a:ln w="38100">
              <a:noFill/>
              <a:prstDash val="solid"/>
            </a:ln>
          </c:spPr>
          <c:invertIfNegative val="0"/>
          <c:cat>
            <c:strRef>
              <c:f>'Figure 3 '!$C$12:$C$29</c:f>
              <c:strCache>
                <c:ptCount val="18"/>
                <c:pt idx="0">
                  <c:v>&lt; 5</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'Figure 3 '!$E$12:$E$29</c:f>
              <c:numCache>
                <c:formatCode>0.0</c:formatCode>
                <c:ptCount val="18"/>
                <c:pt idx="0">
                  <c:v>2.3658222603894266</c:v>
                </c:pt>
                <c:pt idx="1">
                  <c:v>2.4882273482171406</c:v>
                </c:pt>
                <c:pt idx="2">
                  <c:v>2.5340007941013738</c:v>
                </c:pt>
                <c:pt idx="3">
                  <c:v>2.5126937739260011</c:v>
                </c:pt>
                <c:pt idx="4">
                  <c:v>2.6245857870965215</c:v>
                </c:pt>
                <c:pt idx="5">
                  <c:v>2.942161210277598</c:v>
                </c:pt>
                <c:pt idx="6">
                  <c:v>3.1561091614470862</c:v>
                </c:pt>
                <c:pt idx="7">
                  <c:v>3.3444331856383798</c:v>
                </c:pt>
                <c:pt idx="8">
                  <c:v>3.4793161013412863</c:v>
                </c:pt>
                <c:pt idx="9">
                  <c:v>3.5836606333039471</c:v>
                </c:pt>
                <c:pt idx="10">
                  <c:v>3.6813085772965692</c:v>
                </c:pt>
                <c:pt idx="11">
                  <c:v>3.5366882828760509</c:v>
                </c:pt>
                <c:pt idx="12">
                  <c:v>3.3390093567013475</c:v>
                </c:pt>
                <c:pt idx="13">
                  <c:v>3.0762950624173833</c:v>
                </c:pt>
                <c:pt idx="14">
                  <c:v>2.5980747110402822</c:v>
                </c:pt>
                <c:pt idx="15">
                  <c:v>2.1899252611367177</c:v>
                </c:pt>
                <c:pt idx="16">
                  <c:v>1.8105358683906196</c:v>
                </c:pt>
                <c:pt idx="17">
                  <c:v>1.8951919125019276</c:v>
                </c:pt>
              </c:numCache>
            </c:numRef>
          </c:val>
          <c:extLst xmlns:c16r2="http://schemas.microsoft.com/office/drawing/2015/06/chart">
            <c:ext xmlns:c16="http://schemas.microsoft.com/office/drawing/2014/chart" uri="{C3380CC4-5D6E-409C-BE32-E72D297353CC}">
              <c16:uniqueId val="{00000000-35FD-4132-9D2D-D885293E3AC5}"/>
            </c:ext>
          </c:extLst>
        </c:ser>
        <c:ser>
          <c:idx val="3"/>
          <c:order val="1"/>
          <c:tx>
            <c:strRef>
              <c:f>'Figure 3 '!$G$11</c:f>
              <c:strCache>
                <c:ptCount val="1"/>
                <c:pt idx="0">
                  <c:v>Women</c:v>
                </c:pt>
              </c:strCache>
            </c:strRef>
          </c:tx>
          <c:spPr>
            <a:noFill/>
            <a:ln w="38100">
              <a:solidFill>
                <a:srgbClr val="FAA519">
                  <a:lumMod val="60000"/>
                  <a:lumOff val="40000"/>
                </a:srgbClr>
              </a:solidFill>
              <a:round/>
            </a:ln>
            <a:effectLst/>
          </c:spPr>
          <c:invertIfNegative val="0"/>
          <c:cat>
            <c:strRef>
              <c:f>'Figure 3 '!$C$12:$C$29</c:f>
              <c:strCache>
                <c:ptCount val="18"/>
                <c:pt idx="0">
                  <c:v>&lt; 5</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'Figure 3 '!$G$12:$G$29</c:f>
              <c:numCache>
                <c:formatCode>#\ ##0.0</c:formatCode>
                <c:ptCount val="18"/>
                <c:pt idx="0">
                  <c:v>2.1628437548324002</c:v>
                </c:pt>
                <c:pt idx="1">
                  <c:v>2.2443215248787785</c:v>
                </c:pt>
                <c:pt idx="2">
                  <c:v>2.2836367468045111</c:v>
                </c:pt>
                <c:pt idx="3">
                  <c:v>2.3104838394112468</c:v>
                </c:pt>
                <c:pt idx="4">
                  <c:v>2.4051556789025716</c:v>
                </c:pt>
                <c:pt idx="5">
                  <c:v>2.5612717887172183</c:v>
                </c:pt>
                <c:pt idx="6">
                  <c:v>2.7739826712357849</c:v>
                </c:pt>
                <c:pt idx="7">
                  <c:v>2.8894044315360619</c:v>
                </c:pt>
                <c:pt idx="8">
                  <c:v>2.9642963857286011</c:v>
                </c:pt>
                <c:pt idx="9">
                  <c:v>2.9042564004569131</c:v>
                </c:pt>
                <c:pt idx="10">
                  <c:v>2.9312399326377423</c:v>
                </c:pt>
                <c:pt idx="11">
                  <c:v>3.08181029504625</c:v>
                </c:pt>
                <c:pt idx="12">
                  <c:v>3.2083931298087176</c:v>
                </c:pt>
                <c:pt idx="13">
                  <c:v>3.2428957970562058</c:v>
                </c:pt>
                <c:pt idx="14">
                  <c:v>3.2293628951141331</c:v>
                </c:pt>
                <c:pt idx="15">
                  <c:v>3.1202830819272886</c:v>
                </c:pt>
                <c:pt idx="16">
                  <c:v>2.860986244032953</c:v>
                </c:pt>
                <c:pt idx="17">
                  <c:v>3.8925174726683034</c:v>
                </c:pt>
              </c:numCache>
            </c:numRef>
          </c:val>
          <c:extLst xmlns:c16r2="http://schemas.microsoft.com/office/drawing/2015/06/chart">
            <c:ext xmlns:c16="http://schemas.microsoft.com/office/drawing/2014/chart" uri="{C3380CC4-5D6E-409C-BE32-E72D297353CC}">
              <c16:uniqueId val="{00000001-35FD-4132-9D2D-D885293E3AC5}"/>
            </c:ext>
          </c:extLst>
        </c:ser>
        <c:ser>
          <c:idx val="1"/>
          <c:order val="2"/>
          <c:tx>
            <c:strRef>
              <c:f>'Figure 3 '!$D$11</c:f>
              <c:strCache>
                <c:ptCount val="1"/>
                <c:pt idx="0">
                  <c:v>Men</c:v>
                </c:pt>
              </c:strCache>
            </c:strRef>
          </c:tx>
          <c:spPr>
            <a:solidFill>
              <a:schemeClr val="accent1"/>
            </a:solidFill>
            <a:ln w="38100">
              <a:noFill/>
              <a:prstDash val="solid"/>
            </a:ln>
          </c:spPr>
          <c:invertIfNegative val="0"/>
          <c:cat>
            <c:strRef>
              <c:f>'Figure 3 '!$C$12:$C$29</c:f>
              <c:strCache>
                <c:ptCount val="18"/>
                <c:pt idx="0">
                  <c:v>&lt; 5</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'Figure 3 '!$D$12:$D$29</c:f>
              <c:numCache>
                <c:formatCode>0.0</c:formatCode>
                <c:ptCount val="18"/>
                <c:pt idx="0">
                  <c:v>-2.4900155220651659</c:v>
                </c:pt>
                <c:pt idx="1">
                  <c:v>-2.6236341831914149</c:v>
                </c:pt>
                <c:pt idx="2">
                  <c:v>-2.6737887669040505</c:v>
                </c:pt>
                <c:pt idx="3">
                  <c:v>-2.6749082219212998</c:v>
                </c:pt>
                <c:pt idx="4">
                  <c:v>-2.7849185122239608</c:v>
                </c:pt>
                <c:pt idx="5">
                  <c:v>-3.0605553279295536</c:v>
                </c:pt>
                <c:pt idx="6">
                  <c:v>-3.2238241047105904</c:v>
                </c:pt>
                <c:pt idx="7">
                  <c:v>-3.3777133613451027</c:v>
                </c:pt>
                <c:pt idx="8">
                  <c:v>-3.5088214174366654</c:v>
                </c:pt>
                <c:pt idx="9">
                  <c:v>-3.5941551324380634</c:v>
                </c:pt>
                <c:pt idx="10">
                  <c:v>-3.6506446409244413</c:v>
                </c:pt>
                <c:pt idx="11">
                  <c:v>-3.4102930384104848</c:v>
                </c:pt>
                <c:pt idx="12">
                  <c:v>-3.087090126942976</c:v>
                </c:pt>
                <c:pt idx="13">
                  <c:v>-2.7176039498132876</c:v>
                </c:pt>
                <c:pt idx="14">
                  <c:v>-2.1817330078567481</c:v>
                </c:pt>
                <c:pt idx="15">
                  <c:v>-1.6759203954597266</c:v>
                </c:pt>
                <c:pt idx="16">
                  <c:v>-1.1995399160731905</c:v>
                </c:pt>
                <c:pt idx="17">
                  <c:v>-0.90680108625361966</c:v>
                </c:pt>
              </c:numCache>
            </c:numRef>
          </c:val>
          <c:extLst xmlns:c16r2="http://schemas.microsoft.com/office/drawing/2015/06/chart">
            <c:ext xmlns:c16="http://schemas.microsoft.com/office/drawing/2014/chart" uri="{C3380CC4-5D6E-409C-BE32-E72D297353CC}">
              <c16:uniqueId val="{00000002-35FD-4132-9D2D-D885293E3AC5}"/>
            </c:ext>
          </c:extLst>
        </c:ser>
        <c:ser>
          <c:idx val="2"/>
          <c:order val="3"/>
          <c:tx>
            <c:strRef>
              <c:f>'Figure 3 '!$F$11</c:f>
              <c:strCache>
                <c:ptCount val="1"/>
                <c:pt idx="0">
                  <c:v>Men</c:v>
                </c:pt>
              </c:strCache>
            </c:strRef>
          </c:tx>
          <c:spPr>
            <a:noFill/>
            <a:ln w="38100">
              <a:solidFill>
                <a:srgbClr val="286EB4">
                  <a:lumMod val="40000"/>
                  <a:lumOff val="60000"/>
                </a:srgbClr>
              </a:solidFill>
              <a:round/>
            </a:ln>
            <a:effectLst/>
          </c:spPr>
          <c:invertIfNegative val="0"/>
          <c:cat>
            <c:strRef>
              <c:f>'Figure 3 '!$C$12:$C$29</c:f>
              <c:strCache>
                <c:ptCount val="18"/>
                <c:pt idx="0">
                  <c:v>&lt; 5</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'Figure 3 '!$F$12:$F$29</c:f>
              <c:numCache>
                <c:formatCode>#\ ##0.0</c:formatCode>
                <c:ptCount val="18"/>
                <c:pt idx="0">
                  <c:v>-2.2861008183153837</c:v>
                </c:pt>
                <c:pt idx="1">
                  <c:v>-2.3579691174282176</c:v>
                </c:pt>
                <c:pt idx="2">
                  <c:v>-2.390631436932118</c:v>
                </c:pt>
                <c:pt idx="3">
                  <c:v>-2.4342955002992257</c:v>
                </c:pt>
                <c:pt idx="4">
                  <c:v>-2.5352356276654771</c:v>
                </c:pt>
                <c:pt idx="5">
                  <c:v>-2.6749066892132531</c:v>
                </c:pt>
                <c:pt idx="6">
                  <c:v>-2.8679070394391348</c:v>
                </c:pt>
                <c:pt idx="7">
                  <c:v>-2.9864748424769423</c:v>
                </c:pt>
                <c:pt idx="8">
                  <c:v>-3.060622951682479</c:v>
                </c:pt>
                <c:pt idx="9">
                  <c:v>-2.9911389454591211</c:v>
                </c:pt>
                <c:pt idx="10">
                  <c:v>-2.9971638178812632</c:v>
                </c:pt>
                <c:pt idx="11">
                  <c:v>-3.0851109088627364</c:v>
                </c:pt>
                <c:pt idx="12">
                  <c:v>-3.1104413010876879</c:v>
                </c:pt>
                <c:pt idx="13">
                  <c:v>-3.0338424923561145</c:v>
                </c:pt>
                <c:pt idx="14">
                  <c:v>-2.9059142999328174</c:v>
                </c:pt>
                <c:pt idx="15">
                  <c:v>-2.6522833306643379</c:v>
                </c:pt>
                <c:pt idx="16">
                  <c:v>-2.2284068231291485</c:v>
                </c:pt>
                <c:pt idx="17">
                  <c:v>-2.334411986378861</c:v>
                </c:pt>
              </c:numCache>
            </c:numRef>
          </c:val>
          <c:extLst xmlns:c16r2="http://schemas.microsoft.com/office/drawing/2015/06/chart">
            <c:ext xmlns:c16="http://schemas.microsoft.com/office/drawing/2014/chart" uri="{C3380CC4-5D6E-409C-BE32-E72D297353CC}">
              <c16:uniqueId val="{00000003-35FD-4132-9D2D-D885293E3AC5}"/>
            </c:ext>
          </c:extLst>
        </c:ser>
        <c:dLbls>
          <c:showLegendKey val="0"/>
          <c:showVal val="0"/>
          <c:showCatName val="0"/>
          <c:showSerName val="0"/>
          <c:showPercent val="0"/>
          <c:showBubbleSize val="0"/>
        </c:dLbls>
        <c:gapWidth val="0"/>
        <c:overlap val="100"/>
        <c:axId val="245101696"/>
        <c:axId val="245103616"/>
      </c:barChart>
      <c:catAx>
        <c:axId val="245101696"/>
        <c:scaling>
          <c:orientation val="minMax"/>
        </c:scaling>
        <c:delete val="0"/>
        <c:axPos val="l"/>
        <c:majorGridlines>
          <c:spPr>
            <a:ln w="3175">
              <a:solidFill>
                <a:srgbClr val="C0C0C0"/>
              </a:solidFill>
              <a:prstDash val="sysDash"/>
            </a:ln>
          </c:spPr>
        </c:majorGridlines>
        <c:title>
          <c:tx>
            <c:rich>
              <a:bodyPr/>
              <a:lstStyle/>
              <a:p>
                <a:pPr>
                  <a:defRPr sz="1200"/>
                </a:pPr>
                <a:r>
                  <a:rPr lang="en-GB" sz="1200"/>
                  <a:t>Age class (years)</a:t>
                </a:r>
              </a:p>
            </c:rich>
          </c:tx>
          <c:layout>
            <c:manualLayout>
              <c:xMode val="edge"/>
              <c:yMode val="edge"/>
              <c:x val="4.1007874015747998E-4"/>
              <c:y val="0.3957972991883569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245103616"/>
        <c:crosses val="autoZero"/>
        <c:auto val="1"/>
        <c:lblAlgn val="ctr"/>
        <c:lblOffset val="100"/>
        <c:tickMarkSkip val="1"/>
        <c:noMultiLvlLbl val="0"/>
      </c:catAx>
      <c:valAx>
        <c:axId val="245103616"/>
        <c:scaling>
          <c:orientation val="minMax"/>
          <c:max val="5"/>
        </c:scaling>
        <c:delete val="0"/>
        <c:axPos val="t"/>
        <c:numFmt formatCode="0;0" sourceLinked="0"/>
        <c:majorTickMark val="out"/>
        <c:minorTickMark val="none"/>
        <c:tickLblPos val="low"/>
        <c:spPr>
          <a:no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rot="0" vert="horz"/>
          <a:lstStyle/>
          <a:p>
            <a:pPr>
              <a:defRPr/>
            </a:pPr>
            <a:endParaRPr lang="en-US"/>
          </a:p>
        </c:txPr>
        <c:crossAx val="245101696"/>
        <c:crosses val="max"/>
        <c:crossBetween val="between"/>
      </c:valAx>
      <c:spPr>
        <a:noFill/>
        <a:ln w="25400">
          <a:noFill/>
        </a:ln>
      </c:spPr>
    </c:plotArea>
    <c:legend>
      <c:legendPos val="r"/>
      <c:legendEntry>
        <c:idx val="0"/>
        <c:delete val="1"/>
      </c:legendEntry>
      <c:legendEntry>
        <c:idx val="2"/>
        <c:delete val="1"/>
      </c:legendEntry>
      <c:layout>
        <c:manualLayout>
          <c:xMode val="edge"/>
          <c:yMode val="edge"/>
          <c:x val="0.43160388451443571"/>
          <c:y val="0.81828404543314504"/>
          <c:w val="0.21655233595800527"/>
          <c:h val="4.6280455508474573E-2"/>
        </c:manualLayout>
      </c:layout>
      <c:overlay val="0"/>
      <c:txPr>
        <a:bodyPr/>
        <a:lstStyle/>
        <a:p>
          <a:pPr>
            <a:defRPr b="1"/>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People aged ≥65 years, by sex, 2019 and 2050</a:t>
            </a:r>
          </a:p>
          <a:p>
            <a:pPr algn="l">
              <a:defRPr sz="1800" b="1">
                <a:latin typeface="Arial"/>
                <a:ea typeface="Arial"/>
                <a:cs typeface="Arial"/>
              </a:defRPr>
            </a:pPr>
            <a:r>
              <a:rPr lang="en-US" sz="1600" b="0"/>
              <a:t>(% share of total population)</a:t>
            </a:r>
          </a:p>
        </c:rich>
      </c:tx>
      <c:layout>
        <c:manualLayout>
          <c:xMode val="edge"/>
          <c:yMode val="edge"/>
          <c:x val="5.3333333333333332E-3"/>
          <c:y val="8.1215651215229157E-3"/>
        </c:manualLayout>
      </c:layout>
      <c:overlay val="0"/>
    </c:title>
    <c:autoTitleDeleted val="0"/>
    <c:plotArea>
      <c:layout>
        <c:manualLayout>
          <c:layoutTarget val="inner"/>
          <c:xMode val="edge"/>
          <c:yMode val="edge"/>
          <c:x val="4.3349081364829394E-2"/>
          <c:y val="0.11712559904536438"/>
          <c:w val="0.9504466141732284"/>
          <c:h val="0.51890816266478346"/>
        </c:manualLayout>
      </c:layout>
      <c:barChart>
        <c:barDir val="col"/>
        <c:grouping val="stacked"/>
        <c:varyColors val="0"/>
        <c:ser>
          <c:idx val="3"/>
          <c:order val="0"/>
          <c:tx>
            <c:strRef>
              <c:f>'Figure 4'!$F$10</c:f>
              <c:strCache>
                <c:ptCount val="1"/>
                <c:pt idx="0">
                  <c:v>2050: women</c:v>
                </c:pt>
              </c:strCache>
            </c:strRef>
          </c:tx>
          <c:spPr>
            <a:solidFill>
              <a:schemeClr val="accent4"/>
            </a:solidFill>
          </c:spPr>
          <c:invertIfNegative val="0"/>
          <c:val>
            <c:numRef>
              <c:f>'Figure 4'!$F$11:$F$119</c:f>
              <c:numCache>
                <c:formatCode>General</c:formatCode>
                <c:ptCount val="109"/>
                <c:pt idx="2" formatCode="0.0">
                  <c:v>16.346045490798883</c:v>
                </c:pt>
                <c:pt idx="8" formatCode="0.0">
                  <c:v>18.768401179948452</c:v>
                </c:pt>
                <c:pt idx="11" formatCode="0.0">
                  <c:v>18.606620293989685</c:v>
                </c:pt>
                <c:pt idx="14" formatCode="0.0">
                  <c:v>19.697489596918384</c:v>
                </c:pt>
                <c:pt idx="17" formatCode="0.0">
                  <c:v>18.044241642050938</c:v>
                </c:pt>
                <c:pt idx="20" formatCode="0.0">
                  <c:v>18.4991713982485</c:v>
                </c:pt>
                <c:pt idx="23" formatCode="0.0">
                  <c:v>18.663850974775613</c:v>
                </c:pt>
                <c:pt idx="26" formatCode="0.0">
                  <c:v>16.110573156906099</c:v>
                </c:pt>
                <c:pt idx="29" formatCode="0.0">
                  <c:v>17.281512056708493</c:v>
                </c:pt>
                <c:pt idx="32" formatCode="0.0">
                  <c:v>17.254906311664119</c:v>
                </c:pt>
                <c:pt idx="35" formatCode="0.0">
                  <c:v>16.74883178155487</c:v>
                </c:pt>
                <c:pt idx="38" formatCode="0.0">
                  <c:v>17.021304546767709</c:v>
                </c:pt>
                <c:pt idx="41" formatCode="0.0">
                  <c:v>16.241190624444481</c:v>
                </c:pt>
                <c:pt idx="44" formatCode="0.0">
                  <c:v>16.029001220324734</c:v>
                </c:pt>
                <c:pt idx="47" formatCode="0.0">
                  <c:v>15.268123799664657</c:v>
                </c:pt>
                <c:pt idx="50" formatCode="0.0">
                  <c:v>15.212571856074467</c:v>
                </c:pt>
                <c:pt idx="53" formatCode="0.0">
                  <c:v>15.480616579777138</c:v>
                </c:pt>
                <c:pt idx="56" formatCode="0.0">
                  <c:v>15.275316935501387</c:v>
                </c:pt>
                <c:pt idx="59" formatCode="0.0">
                  <c:v>15.569422094155822</c:v>
                </c:pt>
                <c:pt idx="62" formatCode="0.0">
                  <c:v>15.70746180943291</c:v>
                </c:pt>
                <c:pt idx="65" formatCode="0.0">
                  <c:v>14.137888421154285</c:v>
                </c:pt>
                <c:pt idx="68" formatCode="0.0">
                  <c:v>14.249374129442749</c:v>
                </c:pt>
                <c:pt idx="71" formatCode="0.0">
                  <c:v>13.636374071650771</c:v>
                </c:pt>
                <c:pt idx="74" formatCode="0.0">
                  <c:v>13.28421632979996</c:v>
                </c:pt>
                <c:pt idx="77" formatCode="0.0">
                  <c:v>12.5835424231679</c:v>
                </c:pt>
                <c:pt idx="80" formatCode="0.0">
                  <c:v>13.253672710206398</c:v>
                </c:pt>
                <c:pt idx="83" formatCode="0.0">
                  <c:v>12.242028440523894</c:v>
                </c:pt>
                <c:pt idx="86" formatCode="0.0">
                  <c:v>12.155867939695227</c:v>
                </c:pt>
                <c:pt idx="98" formatCode="0.0">
                  <c:v>15.756210787580724</c:v>
                </c:pt>
                <c:pt idx="101" formatCode="0.0">
                  <c:v>14.070530272809068</c:v>
                </c:pt>
                <c:pt idx="104" formatCode="0.0">
                  <c:v>12.642669740560681</c:v>
                </c:pt>
                <c:pt idx="107" formatCode="0.0">
                  <c:v>10.769218192445566</c:v>
                </c:pt>
              </c:numCache>
            </c:numRef>
          </c:val>
          <c:extLst xmlns:c16r2="http://schemas.microsoft.com/office/drawing/2015/06/chart">
            <c:ext xmlns:c16="http://schemas.microsoft.com/office/drawing/2014/chart" uri="{C3380CC4-5D6E-409C-BE32-E72D297353CC}">
              <c16:uniqueId val="{00000000-3A48-440D-B353-EBEA85EF43AA}"/>
            </c:ext>
          </c:extLst>
        </c:ser>
        <c:ser>
          <c:idx val="1"/>
          <c:order val="1"/>
          <c:tx>
            <c:strRef>
              <c:f>'Figure 4'!$D$10</c:f>
              <c:strCache>
                <c:ptCount val="1"/>
                <c:pt idx="0">
                  <c:v>2019: women</c:v>
                </c:pt>
              </c:strCache>
            </c:strRef>
          </c:tx>
          <c:spPr>
            <a:solidFill>
              <a:schemeClr val="accent4">
                <a:lumMod val="60000"/>
                <a:lumOff val="40000"/>
              </a:schemeClr>
            </a:solidFill>
          </c:spPr>
          <c:invertIfNegative val="0"/>
          <c:val>
            <c:numRef>
              <c:f>'Figure 4'!$D$11:$D$119</c:f>
              <c:numCache>
                <c:formatCode>0.0</c:formatCode>
                <c:ptCount val="109"/>
                <c:pt idx="1">
                  <c:v>11.570022815486929</c:v>
                </c:pt>
                <c:pt idx="7">
                  <c:v>12.252747165651602</c:v>
                </c:pt>
                <c:pt idx="10">
                  <c:v>12.903834631228008</c:v>
                </c:pt>
                <c:pt idx="13">
                  <c:v>12.719681973162958</c:v>
                </c:pt>
                <c:pt idx="16">
                  <c:v>10.982441166958475</c:v>
                </c:pt>
                <c:pt idx="19">
                  <c:v>13.100461530092506</c:v>
                </c:pt>
                <c:pt idx="22">
                  <c:v>13.573924148735811</c:v>
                </c:pt>
                <c:pt idx="25">
                  <c:v>11.399927339411448</c:v>
                </c:pt>
                <c:pt idx="28">
                  <c:v>12.758143204630718</c:v>
                </c:pt>
                <c:pt idx="31">
                  <c:v>11.041508343936256</c:v>
                </c:pt>
                <c:pt idx="34">
                  <c:v>12.22539071488816</c:v>
                </c:pt>
                <c:pt idx="37">
                  <c:v>10.662115305024027</c:v>
                </c:pt>
                <c:pt idx="40">
                  <c:v>9.6944621342094486</c:v>
                </c:pt>
                <c:pt idx="43">
                  <c:v>12.957760299512385</c:v>
                </c:pt>
                <c:pt idx="46">
                  <c:v>12.252173328387023</c:v>
                </c:pt>
                <c:pt idx="49">
                  <c:v>11.359405810437755</c:v>
                </c:pt>
                <c:pt idx="52">
                  <c:v>12.121753069376844</c:v>
                </c:pt>
                <c:pt idx="55">
                  <c:v>10.67562953117107</c:v>
                </c:pt>
                <c:pt idx="58">
                  <c:v>11.454012506819025</c:v>
                </c:pt>
                <c:pt idx="61">
                  <c:v>12.001404721452168</c:v>
                </c:pt>
                <c:pt idx="64">
                  <c:v>10.321011322483187</c:v>
                </c:pt>
                <c:pt idx="67">
                  <c:v>10.587551729432775</c:v>
                </c:pt>
                <c:pt idx="70">
                  <c:v>10.567248372869754</c:v>
                </c:pt>
                <c:pt idx="73">
                  <c:v>7.892241983143669</c:v>
                </c:pt>
                <c:pt idx="76">
                  <c:v>10.171023119829647</c:v>
                </c:pt>
                <c:pt idx="79">
                  <c:v>7.4810572076407356</c:v>
                </c:pt>
                <c:pt idx="82">
                  <c:v>10.655682179745527</c:v>
                </c:pt>
                <c:pt idx="85">
                  <c:v>8.6831929252116975</c:v>
                </c:pt>
                <c:pt idx="91">
                  <c:v>10.0088643000765</c:v>
                </c:pt>
                <c:pt idx="97">
                  <c:v>9.6200948460055233</c:v>
                </c:pt>
                <c:pt idx="100">
                  <c:v>10.231695680755646</c:v>
                </c:pt>
                <c:pt idx="103">
                  <c:v>9.2546242529388838</c:v>
                </c:pt>
                <c:pt idx="106">
                  <c:v>7.4200750158967601</c:v>
                </c:pt>
              </c:numCache>
            </c:numRef>
          </c:val>
          <c:extLst xmlns:c16r2="http://schemas.microsoft.com/office/drawing/2015/06/chart">
            <c:ext xmlns:c16="http://schemas.microsoft.com/office/drawing/2014/chart" uri="{C3380CC4-5D6E-409C-BE32-E72D297353CC}">
              <c16:uniqueId val="{00000001-3A48-440D-B353-EBEA85EF43AA}"/>
            </c:ext>
          </c:extLst>
        </c:ser>
        <c:ser>
          <c:idx val="2"/>
          <c:order val="2"/>
          <c:tx>
            <c:strRef>
              <c:f>'Figure 4'!$G$10</c:f>
              <c:strCache>
                <c:ptCount val="1"/>
                <c:pt idx="0">
                  <c:v>2050: men</c:v>
                </c:pt>
              </c:strCache>
            </c:strRef>
          </c:tx>
          <c:spPr>
            <a:solidFill>
              <a:schemeClr val="accent1"/>
            </a:solidFill>
          </c:spPr>
          <c:invertIfNegative val="0"/>
          <c:val>
            <c:numRef>
              <c:f>'Figure 4'!$G$11:$G$119</c:f>
              <c:numCache>
                <c:formatCode>General</c:formatCode>
                <c:ptCount val="109"/>
                <c:pt idx="2" formatCode="0.0">
                  <c:v>13.154858932461281</c:v>
                </c:pt>
                <c:pt idx="8" formatCode="0.0">
                  <c:v>14.997200395196234</c:v>
                </c:pt>
                <c:pt idx="11" formatCode="0.0">
                  <c:v>15.090479434058635</c:v>
                </c:pt>
                <c:pt idx="14" formatCode="0.0">
                  <c:v>13.997540571031664</c:v>
                </c:pt>
                <c:pt idx="17" formatCode="0.0">
                  <c:v>14.622636175788822</c:v>
                </c:pt>
                <c:pt idx="20" formatCode="0.0">
                  <c:v>12.97511294756305</c:v>
                </c:pt>
                <c:pt idx="23" formatCode="0.0">
                  <c:v>12.525527960150217</c:v>
                </c:pt>
                <c:pt idx="26" formatCode="0.0">
                  <c:v>14.578194701800756</c:v>
                </c:pt>
                <c:pt idx="29" formatCode="0.0">
                  <c:v>13.396737698465047</c:v>
                </c:pt>
                <c:pt idx="32" formatCode="0.0">
                  <c:v>13.312002183858349</c:v>
                </c:pt>
                <c:pt idx="35" formatCode="0.0">
                  <c:v>13.407401315644032</c:v>
                </c:pt>
                <c:pt idx="38" formatCode="0.0">
                  <c:v>13.088397453724692</c:v>
                </c:pt>
                <c:pt idx="41" formatCode="0.0">
                  <c:v>13.114859200557971</c:v>
                </c:pt>
                <c:pt idx="44" formatCode="0.0">
                  <c:v>12.219964130572357</c:v>
                </c:pt>
                <c:pt idx="47" formatCode="0.0">
                  <c:v>12.977391120925381</c:v>
                </c:pt>
                <c:pt idx="50" formatCode="0.0">
                  <c:v>13.022851971904565</c:v>
                </c:pt>
                <c:pt idx="53" formatCode="0.0">
                  <c:v>12.565151421093409</c:v>
                </c:pt>
                <c:pt idx="56" formatCode="0.0">
                  <c:v>12.464148445258308</c:v>
                </c:pt>
                <c:pt idx="59" formatCode="0.0">
                  <c:v>12.157772054447005</c:v>
                </c:pt>
                <c:pt idx="62" formatCode="0.0">
                  <c:v>12.009112491089875</c:v>
                </c:pt>
                <c:pt idx="65" formatCode="0.0">
                  <c:v>12.275257172577755</c:v>
                </c:pt>
                <c:pt idx="68" formatCode="0.0">
                  <c:v>12.063054986141932</c:v>
                </c:pt>
                <c:pt idx="71" formatCode="0.0">
                  <c:v>11.925374578358497</c:v>
                </c:pt>
                <c:pt idx="74" formatCode="0.0">
                  <c:v>12.237857714993082</c:v>
                </c:pt>
                <c:pt idx="77" formatCode="0.0">
                  <c:v>12.772508763819005</c:v>
                </c:pt>
                <c:pt idx="80" formatCode="0.0">
                  <c:v>11.40523444394354</c:v>
                </c:pt>
                <c:pt idx="83" formatCode="0.0">
                  <c:v>11.230510955385903</c:v>
                </c:pt>
                <c:pt idx="86" formatCode="0.0">
                  <c:v>10.138317120985185</c:v>
                </c:pt>
                <c:pt idx="98" formatCode="0.0">
                  <c:v>13.800473421736035</c:v>
                </c:pt>
                <c:pt idx="101" formatCode="0.0">
                  <c:v>12.474778809088876</c:v>
                </c:pt>
                <c:pt idx="104" formatCode="0.0">
                  <c:v>11.76531253783782</c:v>
                </c:pt>
                <c:pt idx="107" formatCode="0.0">
                  <c:v>11.114403783348525</c:v>
                </c:pt>
              </c:numCache>
            </c:numRef>
          </c:val>
          <c:extLst xmlns:c16r2="http://schemas.microsoft.com/office/drawing/2015/06/chart">
            <c:ext xmlns:c16="http://schemas.microsoft.com/office/drawing/2014/chart" uri="{C3380CC4-5D6E-409C-BE32-E72D297353CC}">
              <c16:uniqueId val="{00000002-3A48-440D-B353-EBEA85EF43AA}"/>
            </c:ext>
          </c:extLst>
        </c:ser>
        <c:ser>
          <c:idx val="0"/>
          <c:order val="3"/>
          <c:tx>
            <c:strRef>
              <c:f>'Figure 4'!$E$10</c:f>
              <c:strCache>
                <c:ptCount val="1"/>
                <c:pt idx="0">
                  <c:v>2019: men</c:v>
                </c:pt>
              </c:strCache>
            </c:strRef>
          </c:tx>
          <c:spPr>
            <a:solidFill>
              <a:schemeClr val="accent1">
                <a:lumMod val="60000"/>
                <a:lumOff val="40000"/>
              </a:schemeClr>
            </a:solidFill>
          </c:spPr>
          <c:invertIfNegative val="0"/>
          <c:val>
            <c:numRef>
              <c:f>'Figure 4'!$E$11:$E$119</c:f>
              <c:numCache>
                <c:formatCode>0.0</c:formatCode>
                <c:ptCount val="109"/>
                <c:pt idx="1">
                  <c:v>8.6815983554565719</c:v>
                </c:pt>
                <c:pt idx="7">
                  <c:v>9.7832562317714622</c:v>
                </c:pt>
                <c:pt idx="10">
                  <c:v>9.9319567446713393</c:v>
                </c:pt>
                <c:pt idx="13">
                  <c:v>9.1184871441642716</c:v>
                </c:pt>
                <c:pt idx="16">
                  <c:v>8.4171015398067102</c:v>
                </c:pt>
                <c:pt idx="19">
                  <c:v>6.6682079633982578</c:v>
                </c:pt>
                <c:pt idx="22">
                  <c:v>6.6857364289404826</c:v>
                </c:pt>
                <c:pt idx="25">
                  <c:v>8.4497728876048335</c:v>
                </c:pt>
                <c:pt idx="28">
                  <c:v>8.5720093845191432</c:v>
                </c:pt>
                <c:pt idx="31">
                  <c:v>7.4826090947272386</c:v>
                </c:pt>
                <c:pt idx="34">
                  <c:v>8.3474353608687988</c:v>
                </c:pt>
                <c:pt idx="37">
                  <c:v>6.9980042563084348</c:v>
                </c:pt>
                <c:pt idx="40">
                  <c:v>6.3468491699998948</c:v>
                </c:pt>
                <c:pt idx="43">
                  <c:v>6.8070379372292082</c:v>
                </c:pt>
                <c:pt idx="46">
                  <c:v>9.5828155505725992</c:v>
                </c:pt>
                <c:pt idx="49">
                  <c:v>8.2336100208454628</c:v>
                </c:pt>
                <c:pt idx="52">
                  <c:v>9.419684573497463</c:v>
                </c:pt>
                <c:pt idx="55">
                  <c:v>8.1594690010752053</c:v>
                </c:pt>
                <c:pt idx="58">
                  <c:v>8.6467090216070837</c:v>
                </c:pt>
                <c:pt idx="61">
                  <c:v>7.3376537795479591</c:v>
                </c:pt>
                <c:pt idx="64">
                  <c:v>8.8548522543156203</c:v>
                </c:pt>
                <c:pt idx="67">
                  <c:v>8.315642442738735</c:v>
                </c:pt>
                <c:pt idx="70">
                  <c:v>8.9995299755549407</c:v>
                </c:pt>
                <c:pt idx="73">
                  <c:v>6.4959097173127605</c:v>
                </c:pt>
                <c:pt idx="76">
                  <c:v>8.5055687364631183</c:v>
                </c:pt>
                <c:pt idx="79">
                  <c:v>6.6177430142081137</c:v>
                </c:pt>
                <c:pt idx="82">
                  <c:v>9.2433812291762081</c:v>
                </c:pt>
                <c:pt idx="85">
                  <c:v>7.4273403668687825</c:v>
                </c:pt>
                <c:pt idx="91">
                  <c:v>8.4051038850715685</c:v>
                </c:pt>
                <c:pt idx="97">
                  <c:v>8.2573349314711546</c:v>
                </c:pt>
                <c:pt idx="100">
                  <c:v>8.2280856506158848</c:v>
                </c:pt>
                <c:pt idx="103">
                  <c:v>7.9902038432404714</c:v>
                </c:pt>
                <c:pt idx="106">
                  <c:v>6.7928883361205186</c:v>
                </c:pt>
              </c:numCache>
            </c:numRef>
          </c:val>
          <c:extLst xmlns:c16r2="http://schemas.microsoft.com/office/drawing/2015/06/chart">
            <c:ext xmlns:c16="http://schemas.microsoft.com/office/drawing/2014/chart" uri="{C3380CC4-5D6E-409C-BE32-E72D297353CC}">
              <c16:uniqueId val="{00000003-3A48-440D-B353-EBEA85EF43AA}"/>
            </c:ext>
          </c:extLst>
        </c:ser>
        <c:dLbls>
          <c:showLegendKey val="0"/>
          <c:showVal val="0"/>
          <c:showCatName val="0"/>
          <c:showSerName val="0"/>
          <c:showPercent val="0"/>
          <c:showBubbleSize val="0"/>
        </c:dLbls>
        <c:gapWidth val="0"/>
        <c:overlap val="100"/>
        <c:axId val="245560832"/>
        <c:axId val="245562368"/>
      </c:barChart>
      <c:lineChart>
        <c:grouping val="standard"/>
        <c:varyColors val="0"/>
        <c:ser>
          <c:idx val="4"/>
          <c:order val="4"/>
          <c:tx>
            <c:strRef>
              <c:f>'Figure 4'!$T$10</c:f>
              <c:strCache>
                <c:ptCount val="1"/>
              </c:strCache>
            </c:strRef>
          </c:tx>
          <c:marker>
            <c:symbol val="none"/>
          </c:marker>
          <c:cat>
            <c:strRef>
              <c:f>'Figure 4'!$I$11:$I$46</c:f>
              <c:strCache>
                <c:ptCount val="36"/>
                <c:pt idx="0">
                  <c:v>EU-27 (¹)</c:v>
                </c:pt>
                <c:pt idx="2">
                  <c:v>Greece</c:v>
                </c:pt>
                <c:pt idx="3">
                  <c:v>Italy</c:v>
                </c:pt>
                <c:pt idx="4">
                  <c:v>Portugal</c:v>
                </c:pt>
                <c:pt idx="5">
                  <c:v>Spain</c:v>
                </c:pt>
                <c:pt idx="6">
                  <c:v>Lithuania</c:v>
                </c:pt>
                <c:pt idx="7">
                  <c:v>Latvia</c:v>
                </c:pt>
                <c:pt idx="8">
                  <c:v>Slovenia</c:v>
                </c:pt>
                <c:pt idx="9">
                  <c:v>Bulgaria</c:v>
                </c:pt>
                <c:pt idx="10">
                  <c:v>Romania</c:v>
                </c:pt>
                <c:pt idx="11">
                  <c:v>Croatia</c:v>
                </c:pt>
                <c:pt idx="12">
                  <c:v>Poland</c:v>
                </c:pt>
                <c:pt idx="13">
                  <c:v>Slovakia</c:v>
                </c:pt>
                <c:pt idx="14">
                  <c:v>Estonia</c:v>
                </c:pt>
                <c:pt idx="15">
                  <c:v>Finland</c:v>
                </c:pt>
                <c:pt idx="16">
                  <c:v>Czechia</c:v>
                </c:pt>
                <c:pt idx="17">
                  <c:v>Germany</c:v>
                </c:pt>
                <c:pt idx="18">
                  <c:v>Austria</c:v>
                </c:pt>
                <c:pt idx="19">
                  <c:v>France (¹)</c:v>
                </c:pt>
                <c:pt idx="20">
                  <c:v>Hungary</c:v>
                </c:pt>
                <c:pt idx="21">
                  <c:v>Netherlands</c:v>
                </c:pt>
                <c:pt idx="22">
                  <c:v>Belgium</c:v>
                </c:pt>
                <c:pt idx="23">
                  <c:v>Denmark</c:v>
                </c:pt>
                <c:pt idx="24">
                  <c:v>Luxembourg</c:v>
                </c:pt>
                <c:pt idx="25">
                  <c:v>Malta</c:v>
                </c:pt>
                <c:pt idx="26">
                  <c:v>Ireland (¹)</c:v>
                </c:pt>
                <c:pt idx="27">
                  <c:v>Sweden</c:v>
                </c:pt>
                <c:pt idx="28">
                  <c:v>Cyprus</c:v>
                </c:pt>
                <c:pt idx="30">
                  <c:v>United Kingdom (²)</c:v>
                </c:pt>
                <c:pt idx="32">
                  <c:v>Liechtenstein</c:v>
                </c:pt>
                <c:pt idx="33">
                  <c:v>Switzerland</c:v>
                </c:pt>
                <c:pt idx="34">
                  <c:v>Norway</c:v>
                </c:pt>
                <c:pt idx="35">
                  <c:v>Iceland</c:v>
                </c:pt>
              </c:strCache>
            </c:strRef>
          </c:cat>
          <c:val>
            <c:numRef>
              <c:f>'Figure 4'!$T$11:$T$46</c:f>
              <c:numCache>
                <c:formatCode>General</c:formatCode>
                <c:ptCount val="36"/>
              </c:numCache>
            </c:numRef>
          </c:val>
          <c:smooth val="0"/>
          <c:extLst xmlns:c16r2="http://schemas.microsoft.com/office/drawing/2015/06/chart">
            <c:ext xmlns:c16="http://schemas.microsoft.com/office/drawing/2014/chart" uri="{C3380CC4-5D6E-409C-BE32-E72D297353CC}">
              <c16:uniqueId val="{00000004-3A48-440D-B353-EBEA85EF43AA}"/>
            </c:ext>
          </c:extLst>
        </c:ser>
        <c:dLbls>
          <c:showLegendKey val="0"/>
          <c:showVal val="0"/>
          <c:showCatName val="0"/>
          <c:showSerName val="0"/>
          <c:showPercent val="0"/>
          <c:showBubbleSize val="0"/>
        </c:dLbls>
        <c:marker val="1"/>
        <c:smooth val="0"/>
        <c:axId val="245647616"/>
        <c:axId val="245646080"/>
      </c:lineChart>
      <c:catAx>
        <c:axId val="245560832"/>
        <c:scaling>
          <c:orientation val="minMax"/>
        </c:scaling>
        <c:delete val="0"/>
        <c:axPos val="t"/>
        <c:majorTickMark val="none"/>
        <c:minorTickMark val="none"/>
        <c:tickLblPos val="none"/>
        <c:spPr>
          <a:ln>
            <a:noFill/>
            <a:prstDash val="solid"/>
          </a:ln>
        </c:spPr>
        <c:txPr>
          <a:bodyPr rot="-5400000" vert="horz"/>
          <a:lstStyle/>
          <a:p>
            <a:pPr>
              <a:defRPr/>
            </a:pPr>
            <a:endParaRPr lang="en-US"/>
          </a:p>
        </c:txPr>
        <c:crossAx val="245562368"/>
        <c:crosses val="max"/>
        <c:auto val="1"/>
        <c:lblAlgn val="ctr"/>
        <c:lblOffset val="100"/>
        <c:tickMarkSkip val="1"/>
        <c:noMultiLvlLbl val="0"/>
      </c:catAx>
      <c:valAx>
        <c:axId val="245562368"/>
        <c:scaling>
          <c:orientation val="minMax"/>
          <c:max val="35"/>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5560832"/>
        <c:crosses val="autoZero"/>
        <c:crossBetween val="midCat"/>
        <c:majorUnit val="5"/>
      </c:valAx>
      <c:valAx>
        <c:axId val="245646080"/>
        <c:scaling>
          <c:orientation val="minMax"/>
        </c:scaling>
        <c:delete val="1"/>
        <c:axPos val="r"/>
        <c:numFmt formatCode="General" sourceLinked="1"/>
        <c:majorTickMark val="out"/>
        <c:minorTickMark val="none"/>
        <c:tickLblPos val="nextTo"/>
        <c:crossAx val="245647616"/>
        <c:crosses val="max"/>
        <c:crossBetween val="between"/>
      </c:valAx>
      <c:catAx>
        <c:axId val="24564761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45646080"/>
        <c:crosses val="autoZero"/>
        <c:auto val="1"/>
        <c:lblAlgn val="ctr"/>
        <c:lblOffset val="100"/>
        <c:noMultiLvlLbl val="0"/>
      </c:catAx>
    </c:plotArea>
    <c:legend>
      <c:legendPos val="r"/>
      <c:legendEntry>
        <c:idx val="4"/>
        <c:delete val="1"/>
      </c:legendEntry>
      <c:layout>
        <c:manualLayout>
          <c:xMode val="edge"/>
          <c:yMode val="edge"/>
          <c:x val="0.36996671916010493"/>
          <c:y val="0.84175626765536726"/>
          <c:w val="0.30540724409448816"/>
          <c:h val="7.5036487758945392E-2"/>
        </c:manualLayout>
      </c:layout>
      <c:overlay val="0"/>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Gender imbalance for people aged ≥65 years, by age class, 2019</a:t>
            </a:r>
          </a:p>
          <a:p>
            <a:pPr algn="l">
              <a:defRPr sz="1800" b="1">
                <a:latin typeface="Arial"/>
                <a:ea typeface="Arial"/>
                <a:cs typeface="Arial"/>
              </a:defRPr>
            </a:pPr>
            <a:r>
              <a:rPr lang="en-US" sz="1600" b="0"/>
              <a:t>(ratio of women to men)</a:t>
            </a:r>
          </a:p>
        </c:rich>
      </c:tx>
      <c:layout>
        <c:manualLayout>
          <c:xMode val="edge"/>
          <c:yMode val="edge"/>
          <c:x val="5.3333333333333332E-3"/>
          <c:y val="8.0117172942538173E-3"/>
        </c:manualLayout>
      </c:layout>
      <c:overlay val="0"/>
    </c:title>
    <c:autoTitleDeleted val="0"/>
    <c:plotArea>
      <c:layout>
        <c:manualLayout>
          <c:layoutTarget val="inner"/>
          <c:xMode val="edge"/>
          <c:yMode val="edge"/>
          <c:x val="4.734908136482939E-2"/>
          <c:y val="0.11783517090270447"/>
          <c:w val="0.82833322834645673"/>
          <c:h val="0.59660575564971752"/>
        </c:manualLayout>
      </c:layout>
      <c:lineChart>
        <c:grouping val="standard"/>
        <c:varyColors val="0"/>
        <c:ser>
          <c:idx val="3"/>
          <c:order val="0"/>
          <c:tx>
            <c:strRef>
              <c:f>'Figure 5'!$F$10</c:f>
              <c:strCache>
                <c:ptCount val="1"/>
                <c:pt idx="0">
                  <c:v>≥85 years</c:v>
                </c:pt>
              </c:strCache>
            </c:strRef>
          </c:tx>
          <c:spPr>
            <a:ln>
              <a:noFill/>
            </a:ln>
          </c:spPr>
          <c:marker>
            <c:symbol val="star"/>
            <c:size val="7"/>
            <c:spPr>
              <a:noFill/>
              <a:ln w="15875">
                <a:solidFill>
                  <a:schemeClr val="accent2">
                    <a:lumMod val="75000"/>
                  </a:schemeClr>
                </a:solidFill>
              </a:ln>
            </c:spPr>
          </c:marker>
          <c:cat>
            <c:strRef>
              <c:f>'Figure 5'!$C$11:$C$46</c:f>
              <c:strCache>
                <c:ptCount val="36"/>
                <c:pt idx="0">
                  <c:v>EU-27 (¹)</c:v>
                </c:pt>
                <c:pt idx="2">
                  <c:v>Latvia</c:v>
                </c:pt>
                <c:pt idx="3">
                  <c:v>Lithuania</c:v>
                </c:pt>
                <c:pt idx="4">
                  <c:v>Estonia</c:v>
                </c:pt>
                <c:pt idx="5">
                  <c:v>Hungary</c:v>
                </c:pt>
                <c:pt idx="6">
                  <c:v>Slovakia</c:v>
                </c:pt>
                <c:pt idx="7">
                  <c:v>Poland</c:v>
                </c:pt>
                <c:pt idx="8">
                  <c:v>Bulgaria</c:v>
                </c:pt>
                <c:pt idx="9">
                  <c:v>Romania</c:v>
                </c:pt>
                <c:pt idx="10">
                  <c:v>Croatia</c:v>
                </c:pt>
                <c:pt idx="11">
                  <c:v>Portugal</c:v>
                </c:pt>
                <c:pt idx="12">
                  <c:v>Czechia</c:v>
                </c:pt>
                <c:pt idx="13">
                  <c:v>Slovenia</c:v>
                </c:pt>
                <c:pt idx="14">
                  <c:v>France (¹)</c:v>
                </c:pt>
                <c:pt idx="15">
                  <c:v>Austria</c:v>
                </c:pt>
                <c:pt idx="16">
                  <c:v>Spain</c:v>
                </c:pt>
                <c:pt idx="17">
                  <c:v>Italy</c:v>
                </c:pt>
                <c:pt idx="18">
                  <c:v>Germany</c:v>
                </c:pt>
                <c:pt idx="19">
                  <c:v>Finland</c:v>
                </c:pt>
                <c:pt idx="20">
                  <c:v>Belgium</c:v>
                </c:pt>
                <c:pt idx="21">
                  <c:v>Greece</c:v>
                </c:pt>
                <c:pt idx="22">
                  <c:v>Luxembourg</c:v>
                </c:pt>
                <c:pt idx="23">
                  <c:v>Malta</c:v>
                </c:pt>
                <c:pt idx="24">
                  <c:v>Denmark</c:v>
                </c:pt>
                <c:pt idx="25">
                  <c:v>Cyprus</c:v>
                </c:pt>
                <c:pt idx="26">
                  <c:v>Netherlands</c:v>
                </c:pt>
                <c:pt idx="27">
                  <c:v>Sweden</c:v>
                </c:pt>
                <c:pt idx="28">
                  <c:v>Ireland (¹)</c:v>
                </c:pt>
                <c:pt idx="30">
                  <c:v>United Kingdom</c:v>
                </c:pt>
                <c:pt idx="32">
                  <c:v>Switzerland</c:v>
                </c:pt>
                <c:pt idx="33">
                  <c:v>Liechtenstein</c:v>
                </c:pt>
                <c:pt idx="34">
                  <c:v>Norway</c:v>
                </c:pt>
                <c:pt idx="35">
                  <c:v>Iceland</c:v>
                </c:pt>
              </c:strCache>
            </c:strRef>
          </c:cat>
          <c:val>
            <c:numRef>
              <c:f>'Figure 5'!$F$11:$F$46</c:f>
              <c:numCache>
                <c:formatCode>0.00</c:formatCode>
                <c:ptCount val="36"/>
                <c:pt idx="0">
                  <c:v>2.0899753443522773</c:v>
                </c:pt>
                <c:pt idx="2">
                  <c:v>3.6054756746109908</c:v>
                </c:pt>
                <c:pt idx="3">
                  <c:v>3.1348250143430865</c:v>
                </c:pt>
                <c:pt idx="4">
                  <c:v>3.4964473684210526</c:v>
                </c:pt>
                <c:pt idx="5">
                  <c:v>2.6878050604978214</c:v>
                </c:pt>
                <c:pt idx="6">
                  <c:v>2.5526730247615714</c:v>
                </c:pt>
                <c:pt idx="7">
                  <c:v>2.577980607792373</c:v>
                </c:pt>
                <c:pt idx="8">
                  <c:v>1.9818266641219755</c:v>
                </c:pt>
                <c:pt idx="9">
                  <c:v>1.9559137815228675</c:v>
                </c:pt>
                <c:pt idx="10">
                  <c:v>2.4604171512754904</c:v>
                </c:pt>
                <c:pt idx="11">
                  <c:v>2.0996713253878658</c:v>
                </c:pt>
                <c:pt idx="12">
                  <c:v>2.3078271881544983</c:v>
                </c:pt>
                <c:pt idx="13">
                  <c:v>2.6490297361440738</c:v>
                </c:pt>
                <c:pt idx="14">
                  <c:v>2.1667404267874062</c:v>
                </c:pt>
                <c:pt idx="15">
                  <c:v>2.0873438823754475</c:v>
                </c:pt>
                <c:pt idx="16">
                  <c:v>1.9445035055114321</c:v>
                </c:pt>
                <c:pt idx="17">
                  <c:v>2.0553093201822836</c:v>
                </c:pt>
                <c:pt idx="18">
                  <c:v>2.0865030566762388</c:v>
                </c:pt>
                <c:pt idx="19">
                  <c:v>2.2226030387705205</c:v>
                </c:pt>
                <c:pt idx="20">
                  <c:v>2.0434427143334943</c:v>
                </c:pt>
                <c:pt idx="21">
                  <c:v>1.4569242858773985</c:v>
                </c:pt>
                <c:pt idx="22">
                  <c:v>2.0105263157894737</c:v>
                </c:pt>
                <c:pt idx="23">
                  <c:v>2.0078585461689586</c:v>
                </c:pt>
                <c:pt idx="24">
                  <c:v>1.8887780785487012</c:v>
                </c:pt>
                <c:pt idx="25">
                  <c:v>1.5429052159282108</c:v>
                </c:pt>
                <c:pt idx="26">
                  <c:v>1.9705395303357673</c:v>
                </c:pt>
                <c:pt idx="27">
                  <c:v>1.8180323968943966</c:v>
                </c:pt>
                <c:pt idx="28">
                  <c:v>1.7378505673303362</c:v>
                </c:pt>
                <c:pt idx="30">
                  <c:v>1.7324322869894828</c:v>
                </c:pt>
                <c:pt idx="32">
                  <c:v>1.9549372728960561</c:v>
                </c:pt>
                <c:pt idx="33">
                  <c:v>2.0363636363636362</c:v>
                </c:pt>
                <c:pt idx="34">
                  <c:v>1.8921053934921499</c:v>
                </c:pt>
                <c:pt idx="35">
                  <c:v>1.5821558336697619</c:v>
                </c:pt>
              </c:numCache>
            </c:numRef>
          </c:val>
          <c:smooth val="0"/>
          <c:extLst xmlns:c16r2="http://schemas.microsoft.com/office/drawing/2015/06/chart">
            <c:ext xmlns:c16="http://schemas.microsoft.com/office/drawing/2014/chart" uri="{C3380CC4-5D6E-409C-BE32-E72D297353CC}">
              <c16:uniqueId val="{00000000-70E9-4FA6-B71F-21FC6FA4754D}"/>
            </c:ext>
          </c:extLst>
        </c:ser>
        <c:ser>
          <c:idx val="2"/>
          <c:order val="1"/>
          <c:tx>
            <c:strRef>
              <c:f>'Figure 5'!$E$10</c:f>
              <c:strCache>
                <c:ptCount val="1"/>
                <c:pt idx="0">
                  <c:v>75-84 years</c:v>
                </c:pt>
              </c:strCache>
            </c:strRef>
          </c:tx>
          <c:spPr>
            <a:ln>
              <a:noFill/>
            </a:ln>
          </c:spPr>
          <c:marker>
            <c:symbol val="x"/>
            <c:size val="7"/>
            <c:spPr>
              <a:noFill/>
              <a:ln w="15875">
                <a:solidFill>
                  <a:schemeClr val="accent2"/>
                </a:solidFill>
              </a:ln>
            </c:spPr>
          </c:marker>
          <c:cat>
            <c:strRef>
              <c:f>'Figure 5'!$C$11:$C$46</c:f>
              <c:strCache>
                <c:ptCount val="36"/>
                <c:pt idx="0">
                  <c:v>EU-27 (¹)</c:v>
                </c:pt>
                <c:pt idx="2">
                  <c:v>Latvia</c:v>
                </c:pt>
                <c:pt idx="3">
                  <c:v>Lithuania</c:v>
                </c:pt>
                <c:pt idx="4">
                  <c:v>Estonia</c:v>
                </c:pt>
                <c:pt idx="5">
                  <c:v>Hungary</c:v>
                </c:pt>
                <c:pt idx="6">
                  <c:v>Slovakia</c:v>
                </c:pt>
                <c:pt idx="7">
                  <c:v>Poland</c:v>
                </c:pt>
                <c:pt idx="8">
                  <c:v>Bulgaria</c:v>
                </c:pt>
                <c:pt idx="9">
                  <c:v>Romania</c:v>
                </c:pt>
                <c:pt idx="10">
                  <c:v>Croatia</c:v>
                </c:pt>
                <c:pt idx="11">
                  <c:v>Portugal</c:v>
                </c:pt>
                <c:pt idx="12">
                  <c:v>Czechia</c:v>
                </c:pt>
                <c:pt idx="13">
                  <c:v>Slovenia</c:v>
                </c:pt>
                <c:pt idx="14">
                  <c:v>France (¹)</c:v>
                </c:pt>
                <c:pt idx="15">
                  <c:v>Austria</c:v>
                </c:pt>
                <c:pt idx="16">
                  <c:v>Spain</c:v>
                </c:pt>
                <c:pt idx="17">
                  <c:v>Italy</c:v>
                </c:pt>
                <c:pt idx="18">
                  <c:v>Germany</c:v>
                </c:pt>
                <c:pt idx="19">
                  <c:v>Finland</c:v>
                </c:pt>
                <c:pt idx="20">
                  <c:v>Belgium</c:v>
                </c:pt>
                <c:pt idx="21">
                  <c:v>Greece</c:v>
                </c:pt>
                <c:pt idx="22">
                  <c:v>Luxembourg</c:v>
                </c:pt>
                <c:pt idx="23">
                  <c:v>Malta</c:v>
                </c:pt>
                <c:pt idx="24">
                  <c:v>Denmark</c:v>
                </c:pt>
                <c:pt idx="25">
                  <c:v>Cyprus</c:v>
                </c:pt>
                <c:pt idx="26">
                  <c:v>Netherlands</c:v>
                </c:pt>
                <c:pt idx="27">
                  <c:v>Sweden</c:v>
                </c:pt>
                <c:pt idx="28">
                  <c:v>Ireland (¹)</c:v>
                </c:pt>
                <c:pt idx="30">
                  <c:v>United Kingdom</c:v>
                </c:pt>
                <c:pt idx="32">
                  <c:v>Switzerland</c:v>
                </c:pt>
                <c:pt idx="33">
                  <c:v>Liechtenstein</c:v>
                </c:pt>
                <c:pt idx="34">
                  <c:v>Norway</c:v>
                </c:pt>
                <c:pt idx="35">
                  <c:v>Iceland</c:v>
                </c:pt>
              </c:strCache>
            </c:strRef>
          </c:cat>
          <c:val>
            <c:numRef>
              <c:f>'Figure 5'!$E$11:$E$46</c:f>
              <c:numCache>
                <c:formatCode>0.00</c:formatCode>
                <c:ptCount val="36"/>
                <c:pt idx="0">
                  <c:v>1.3912419912325893</c:v>
                </c:pt>
                <c:pt idx="2">
                  <c:v>2.3506954038868932</c:v>
                </c:pt>
                <c:pt idx="3">
                  <c:v>2.2249237733002234</c:v>
                </c:pt>
                <c:pt idx="4">
                  <c:v>2.2053313870642617</c:v>
                </c:pt>
                <c:pt idx="5">
                  <c:v>1.9030949075977346</c:v>
                </c:pt>
                <c:pt idx="6">
                  <c:v>1.8418327811780559</c:v>
                </c:pt>
                <c:pt idx="7">
                  <c:v>1.7706335696380731</c:v>
                </c:pt>
                <c:pt idx="8">
                  <c:v>1.6800765745788118</c:v>
                </c:pt>
                <c:pt idx="9">
                  <c:v>1.6770171869327251</c:v>
                </c:pt>
                <c:pt idx="10">
                  <c:v>1.6468328076273533</c:v>
                </c:pt>
                <c:pt idx="11">
                  <c:v>1.4603274579125112</c:v>
                </c:pt>
                <c:pt idx="12">
                  <c:v>1.545287342959869</c:v>
                </c:pt>
                <c:pt idx="13">
                  <c:v>1.478683139327287</c:v>
                </c:pt>
                <c:pt idx="14">
                  <c:v>1.3481215521141627</c:v>
                </c:pt>
                <c:pt idx="15">
                  <c:v>1.331687394018733</c:v>
                </c:pt>
                <c:pt idx="16">
                  <c:v>1.347178465856967</c:v>
                </c:pt>
                <c:pt idx="17">
                  <c:v>1.3181542149156364</c:v>
                </c:pt>
                <c:pt idx="18">
                  <c:v>1.3148808882788152</c:v>
                </c:pt>
                <c:pt idx="19">
                  <c:v>1.3631339992216889</c:v>
                </c:pt>
                <c:pt idx="20">
                  <c:v>1.330038625668359</c:v>
                </c:pt>
                <c:pt idx="21">
                  <c:v>1.3214680749695613</c:v>
                </c:pt>
                <c:pt idx="22">
                  <c:v>1.3118061745401508</c:v>
                </c:pt>
                <c:pt idx="23">
                  <c:v>1.3052085166285412</c:v>
                </c:pt>
                <c:pt idx="24">
                  <c:v>1.209319598087049</c:v>
                </c:pt>
                <c:pt idx="25">
                  <c:v>1.2217203361018019</c:v>
                </c:pt>
                <c:pt idx="26">
                  <c:v>1.2117517819058776</c:v>
                </c:pt>
                <c:pt idx="27">
                  <c:v>1.162865066325214</c:v>
                </c:pt>
                <c:pt idx="28">
                  <c:v>1.1658876605430011</c:v>
                </c:pt>
                <c:pt idx="30">
                  <c:v>1.2133355448295515</c:v>
                </c:pt>
                <c:pt idx="32">
                  <c:v>1.2751382214643725</c:v>
                </c:pt>
                <c:pt idx="33">
                  <c:v>1.2461220268872804</c:v>
                </c:pt>
                <c:pt idx="34">
                  <c:v>1.2067464547598281</c:v>
                </c:pt>
                <c:pt idx="35">
                  <c:v>1.1401273885350318</c:v>
                </c:pt>
              </c:numCache>
            </c:numRef>
          </c:val>
          <c:smooth val="0"/>
          <c:extLst xmlns:c16r2="http://schemas.microsoft.com/office/drawing/2015/06/chart">
            <c:ext xmlns:c16="http://schemas.microsoft.com/office/drawing/2014/chart" uri="{C3380CC4-5D6E-409C-BE32-E72D297353CC}">
              <c16:uniqueId val="{00000001-70E9-4FA6-B71F-21FC6FA4754D}"/>
            </c:ext>
          </c:extLst>
        </c:ser>
        <c:ser>
          <c:idx val="1"/>
          <c:order val="2"/>
          <c:tx>
            <c:strRef>
              <c:f>'Figure 5'!$D$10</c:f>
              <c:strCache>
                <c:ptCount val="1"/>
                <c:pt idx="0">
                  <c:v>65-74 years</c:v>
                </c:pt>
              </c:strCache>
            </c:strRef>
          </c:tx>
          <c:spPr>
            <a:ln>
              <a:noFill/>
            </a:ln>
          </c:spPr>
          <c:marker>
            <c:symbol val="diamond"/>
            <c:size val="7"/>
            <c:spPr>
              <a:noFill/>
              <a:ln w="15875">
                <a:solidFill>
                  <a:schemeClr val="accent2">
                    <a:lumMod val="60000"/>
                    <a:lumOff val="40000"/>
                  </a:schemeClr>
                </a:solidFill>
              </a:ln>
            </c:spPr>
          </c:marker>
          <c:cat>
            <c:strRef>
              <c:f>'Figure 5'!$C$11:$C$46</c:f>
              <c:strCache>
                <c:ptCount val="36"/>
                <c:pt idx="0">
                  <c:v>EU-27 (¹)</c:v>
                </c:pt>
                <c:pt idx="2">
                  <c:v>Latvia</c:v>
                </c:pt>
                <c:pt idx="3">
                  <c:v>Lithuania</c:v>
                </c:pt>
                <c:pt idx="4">
                  <c:v>Estonia</c:v>
                </c:pt>
                <c:pt idx="5">
                  <c:v>Hungary</c:v>
                </c:pt>
                <c:pt idx="6">
                  <c:v>Slovakia</c:v>
                </c:pt>
                <c:pt idx="7">
                  <c:v>Poland</c:v>
                </c:pt>
                <c:pt idx="8">
                  <c:v>Bulgaria</c:v>
                </c:pt>
                <c:pt idx="9">
                  <c:v>Romania</c:v>
                </c:pt>
                <c:pt idx="10">
                  <c:v>Croatia</c:v>
                </c:pt>
                <c:pt idx="11">
                  <c:v>Portugal</c:v>
                </c:pt>
                <c:pt idx="12">
                  <c:v>Czechia</c:v>
                </c:pt>
                <c:pt idx="13">
                  <c:v>Slovenia</c:v>
                </c:pt>
                <c:pt idx="14">
                  <c:v>France (¹)</c:v>
                </c:pt>
                <c:pt idx="15">
                  <c:v>Austria</c:v>
                </c:pt>
                <c:pt idx="16">
                  <c:v>Spain</c:v>
                </c:pt>
                <c:pt idx="17">
                  <c:v>Italy</c:v>
                </c:pt>
                <c:pt idx="18">
                  <c:v>Germany</c:v>
                </c:pt>
                <c:pt idx="19">
                  <c:v>Finland</c:v>
                </c:pt>
                <c:pt idx="20">
                  <c:v>Belgium</c:v>
                </c:pt>
                <c:pt idx="21">
                  <c:v>Greece</c:v>
                </c:pt>
                <c:pt idx="22">
                  <c:v>Luxembourg</c:v>
                </c:pt>
                <c:pt idx="23">
                  <c:v>Malta</c:v>
                </c:pt>
                <c:pt idx="24">
                  <c:v>Denmark</c:v>
                </c:pt>
                <c:pt idx="25">
                  <c:v>Cyprus</c:v>
                </c:pt>
                <c:pt idx="26">
                  <c:v>Netherlands</c:v>
                </c:pt>
                <c:pt idx="27">
                  <c:v>Sweden</c:v>
                </c:pt>
                <c:pt idx="28">
                  <c:v>Ireland (¹)</c:v>
                </c:pt>
                <c:pt idx="30">
                  <c:v>United Kingdom</c:v>
                </c:pt>
                <c:pt idx="32">
                  <c:v>Switzerland</c:v>
                </c:pt>
                <c:pt idx="33">
                  <c:v>Liechtenstein</c:v>
                </c:pt>
                <c:pt idx="34">
                  <c:v>Norway</c:v>
                </c:pt>
                <c:pt idx="35">
                  <c:v>Iceland</c:v>
                </c:pt>
              </c:strCache>
            </c:strRef>
          </c:cat>
          <c:val>
            <c:numRef>
              <c:f>'Figure 5'!$D$11:$D$46</c:f>
              <c:numCache>
                <c:formatCode>0.00</c:formatCode>
                <c:ptCount val="36"/>
                <c:pt idx="0">
                  <c:v>1.1581913680328306</c:v>
                </c:pt>
                <c:pt idx="2">
                  <c:v>1.630325479393437</c:v>
                </c:pt>
                <c:pt idx="3">
                  <c:v>1.6135124351642505</c:v>
                </c:pt>
                <c:pt idx="4">
                  <c:v>1.5172465060957478</c:v>
                </c:pt>
                <c:pt idx="5">
                  <c:v>1.3913723927951513</c:v>
                </c:pt>
                <c:pt idx="6">
                  <c:v>1.3076867199083866</c:v>
                </c:pt>
                <c:pt idx="7">
                  <c:v>1.2917690971474511</c:v>
                </c:pt>
                <c:pt idx="8">
                  <c:v>1.3351238125733802</c:v>
                </c:pt>
                <c:pt idx="9">
                  <c:v>1.3046157084129661</c:v>
                </c:pt>
                <c:pt idx="10">
                  <c:v>1.2370516649798819</c:v>
                </c:pt>
                <c:pt idx="11">
                  <c:v>1.2198843047537158</c:v>
                </c:pt>
                <c:pt idx="12">
                  <c:v>1.2106499213102881</c:v>
                </c:pt>
                <c:pt idx="13">
                  <c:v>1.1038352892107608</c:v>
                </c:pt>
                <c:pt idx="14">
                  <c:v>1.1361139539876224</c:v>
                </c:pt>
                <c:pt idx="15">
                  <c:v>1.1459173322210723</c:v>
                </c:pt>
                <c:pt idx="16">
                  <c:v>1.1270649142366114</c:v>
                </c:pt>
                <c:pt idx="17">
                  <c:v>1.118704409256758</c:v>
                </c:pt>
                <c:pt idx="18">
                  <c:v>1.1163287607767303</c:v>
                </c:pt>
                <c:pt idx="19">
                  <c:v>1.1073653219134751</c:v>
                </c:pt>
                <c:pt idx="20">
                  <c:v>1.0913570658980656</c:v>
                </c:pt>
                <c:pt idx="21">
                  <c:v>1.1504062562914776</c:v>
                </c:pt>
                <c:pt idx="22">
                  <c:v>1.0293880324457467</c:v>
                </c:pt>
                <c:pt idx="23">
                  <c:v>1.0607039187227867</c:v>
                </c:pt>
                <c:pt idx="24">
                  <c:v>1.0601274468071589</c:v>
                </c:pt>
                <c:pt idx="25">
                  <c:v>1.0902653509893143</c:v>
                </c:pt>
                <c:pt idx="26">
                  <c:v>1.0337244058705684</c:v>
                </c:pt>
                <c:pt idx="27">
                  <c:v>1.0346822817069292</c:v>
                </c:pt>
                <c:pt idx="28">
                  <c:v>1.0269247077351749</c:v>
                </c:pt>
                <c:pt idx="30">
                  <c:v>1.0778804807433238</c:v>
                </c:pt>
                <c:pt idx="32">
                  <c:v>1.0892594756315612</c:v>
                </c:pt>
                <c:pt idx="33">
                  <c:v>1.0287588294651866</c:v>
                </c:pt>
                <c:pt idx="34">
                  <c:v>1.0219673071408086</c:v>
                </c:pt>
                <c:pt idx="35">
                  <c:v>0.98849646821392534</c:v>
                </c:pt>
              </c:numCache>
            </c:numRef>
          </c:val>
          <c:smooth val="0"/>
          <c:extLst xmlns:c16r2="http://schemas.microsoft.com/office/drawing/2015/06/chart">
            <c:ext xmlns:c16="http://schemas.microsoft.com/office/drawing/2014/chart" uri="{C3380CC4-5D6E-409C-BE32-E72D297353CC}">
              <c16:uniqueId val="{00000002-70E9-4FA6-B71F-21FC6FA4754D}"/>
            </c:ext>
          </c:extLst>
        </c:ser>
        <c:dLbls>
          <c:showLegendKey val="0"/>
          <c:showVal val="0"/>
          <c:showCatName val="0"/>
          <c:showSerName val="0"/>
          <c:showPercent val="0"/>
          <c:showBubbleSize val="0"/>
        </c:dLbls>
        <c:hiLowLines>
          <c:spPr>
            <a:ln>
              <a:solidFill>
                <a:schemeClr val="bg1">
                  <a:lumMod val="75000"/>
                </a:schemeClr>
              </a:solidFill>
              <a:prstDash val="sysDash"/>
            </a:ln>
          </c:spPr>
        </c:hiLowLines>
        <c:marker val="1"/>
        <c:smooth val="0"/>
        <c:axId val="245730304"/>
        <c:axId val="245744384"/>
      </c:lineChart>
      <c:catAx>
        <c:axId val="245730304"/>
        <c:scaling>
          <c:orientation val="minMax"/>
        </c:scaling>
        <c:delete val="0"/>
        <c:axPos val="b"/>
        <c:numFmt formatCode="General" sourceLinked="0"/>
        <c:majorTickMark val="out"/>
        <c:minorTickMark val="none"/>
        <c:tickLblPos val="low"/>
        <c:spPr>
          <a:ln>
            <a:solidFill>
              <a:srgbClr val="000000"/>
            </a:solidFill>
            <a:prstDash val="solid"/>
          </a:ln>
        </c:spPr>
        <c:txPr>
          <a:bodyPr rot="-5400000" vert="horz"/>
          <a:lstStyle/>
          <a:p>
            <a:pPr>
              <a:defRPr/>
            </a:pPr>
            <a:endParaRPr lang="en-US"/>
          </a:p>
        </c:txPr>
        <c:crossAx val="245744384"/>
        <c:crossesAt val="1"/>
        <c:auto val="1"/>
        <c:lblAlgn val="ctr"/>
        <c:lblOffset val="100"/>
        <c:tickMarkSkip val="1"/>
        <c:noMultiLvlLbl val="0"/>
      </c:catAx>
      <c:valAx>
        <c:axId val="245744384"/>
        <c:scaling>
          <c:orientation val="minMax"/>
          <c:min val="0"/>
        </c:scaling>
        <c:delete val="0"/>
        <c:axPos val="l"/>
        <c:majorGridlines>
          <c:spPr>
            <a:ln w="3175">
              <a:solidFill>
                <a:srgbClr val="C0C0C0"/>
              </a:solidFill>
              <a:prstDash val="sysDash"/>
            </a:ln>
          </c:spPr>
        </c:majorGridlines>
        <c:numFmt formatCode="0.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5730304"/>
        <c:crosses val="autoZero"/>
        <c:crossBetween val="between"/>
      </c:valAx>
    </c:plotArea>
    <c:legend>
      <c:legendPos val="b"/>
      <c:layout>
        <c:manualLayout>
          <c:xMode val="edge"/>
          <c:yMode val="edge"/>
          <c:x val="0.88801501312335962"/>
          <c:y val="0.57115291771620491"/>
          <c:w val="0.11063664041994753"/>
          <c:h val="0.1627898944487788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Median age of the population, 1990, 2019 and 2050</a:t>
            </a:r>
          </a:p>
          <a:p>
            <a:pPr algn="l">
              <a:defRPr sz="1800" b="1">
                <a:latin typeface="Arial"/>
                <a:ea typeface="Arial"/>
                <a:cs typeface="Arial"/>
              </a:defRPr>
            </a:pPr>
            <a:r>
              <a:rPr lang="en-US" sz="1600" b="0"/>
              <a:t>(years)</a:t>
            </a:r>
          </a:p>
        </c:rich>
      </c:tx>
      <c:layout>
        <c:manualLayout>
          <c:xMode val="edge"/>
          <c:yMode val="edge"/>
          <c:x val="5.3333333333333332E-3"/>
          <c:y val="6.8973832305605125E-3"/>
        </c:manualLayout>
      </c:layout>
      <c:overlay val="0"/>
    </c:title>
    <c:autoTitleDeleted val="0"/>
    <c:plotArea>
      <c:layout>
        <c:manualLayout>
          <c:layoutTarget val="inner"/>
          <c:xMode val="edge"/>
          <c:yMode val="edge"/>
          <c:x val="3.8902362204724407E-2"/>
          <c:y val="0.10853725282485875"/>
          <c:w val="0.88366656167979007"/>
          <c:h val="0.50796095221280591"/>
        </c:manualLayout>
      </c:layout>
      <c:lineChart>
        <c:grouping val="standard"/>
        <c:varyColors val="0"/>
        <c:ser>
          <c:idx val="2"/>
          <c:order val="0"/>
          <c:tx>
            <c:strRef>
              <c:f>'Figure 6'!$F$10</c:f>
              <c:strCache>
                <c:ptCount val="1"/>
                <c:pt idx="0">
                  <c:v>2050</c:v>
                </c:pt>
              </c:strCache>
            </c:strRef>
          </c:tx>
          <c:spPr>
            <a:ln w="28575">
              <a:noFill/>
            </a:ln>
          </c:spPr>
          <c:marker>
            <c:symbol val="star"/>
            <c:size val="7"/>
            <c:spPr>
              <a:noFill/>
              <a:ln w="15875">
                <a:solidFill>
                  <a:schemeClr val="accent2">
                    <a:lumMod val="75000"/>
                  </a:schemeClr>
                </a:solidFill>
              </a:ln>
            </c:spPr>
          </c:marker>
          <c:cat>
            <c:strRef>
              <c:f>'Figure 6'!$C$11:$C$46</c:f>
              <c:strCache>
                <c:ptCount val="36"/>
                <c:pt idx="0">
                  <c:v>EU-27 (¹)(²)</c:v>
                </c:pt>
                <c:pt idx="2">
                  <c:v>Italy</c:v>
                </c:pt>
                <c:pt idx="3">
                  <c:v>Lithuania</c:v>
                </c:pt>
                <c:pt idx="4">
                  <c:v>Portugal</c:v>
                </c:pt>
                <c:pt idx="5">
                  <c:v>Greece</c:v>
                </c:pt>
                <c:pt idx="6">
                  <c:v>Poland</c:v>
                </c:pt>
                <c:pt idx="7">
                  <c:v>Latvia</c:v>
                </c:pt>
                <c:pt idx="8">
                  <c:v>Spain</c:v>
                </c:pt>
                <c:pt idx="9">
                  <c:v>Croatia (¹)</c:v>
                </c:pt>
                <c:pt idx="10">
                  <c:v>Bulgaria</c:v>
                </c:pt>
                <c:pt idx="11">
                  <c:v>Romania</c:v>
                </c:pt>
                <c:pt idx="12">
                  <c:v>Slovakia</c:v>
                </c:pt>
                <c:pt idx="13">
                  <c:v>Slovenia</c:v>
                </c:pt>
                <c:pt idx="14">
                  <c:v>Malta</c:v>
                </c:pt>
                <c:pt idx="15">
                  <c:v>Finland</c:v>
                </c:pt>
                <c:pt idx="16">
                  <c:v>Estonia</c:v>
                </c:pt>
                <c:pt idx="17">
                  <c:v>Hungary</c:v>
                </c:pt>
                <c:pt idx="18">
                  <c:v>Austria</c:v>
                </c:pt>
                <c:pt idx="19">
                  <c:v>Germany</c:v>
                </c:pt>
                <c:pt idx="20">
                  <c:v>Luxembourg</c:v>
                </c:pt>
                <c:pt idx="21">
                  <c:v>Czechia</c:v>
                </c:pt>
                <c:pt idx="22">
                  <c:v>Netherlands</c:v>
                </c:pt>
                <c:pt idx="23">
                  <c:v>France (²)(³)</c:v>
                </c:pt>
                <c:pt idx="24">
                  <c:v>Belgium</c:v>
                </c:pt>
                <c:pt idx="25">
                  <c:v>Denmark</c:v>
                </c:pt>
                <c:pt idx="26">
                  <c:v>Ireland (²)</c:v>
                </c:pt>
                <c:pt idx="27">
                  <c:v>Cyprus</c:v>
                </c:pt>
                <c:pt idx="28">
                  <c:v>Sweden</c:v>
                </c:pt>
                <c:pt idx="30">
                  <c:v>United Kingdom (⁴)</c:v>
                </c:pt>
                <c:pt idx="32">
                  <c:v>Liechtenstein</c:v>
                </c:pt>
                <c:pt idx="33">
                  <c:v>Switzerland</c:v>
                </c:pt>
                <c:pt idx="34">
                  <c:v>Norway</c:v>
                </c:pt>
                <c:pt idx="35">
                  <c:v>Iceland</c:v>
                </c:pt>
              </c:strCache>
            </c:strRef>
          </c:cat>
          <c:val>
            <c:numRef>
              <c:f>'Figure 6'!$F$11:$F$46</c:f>
              <c:numCache>
                <c:formatCode>#\ ##0.0</c:formatCode>
                <c:ptCount val="36"/>
                <c:pt idx="0">
                  <c:v>48.2</c:v>
                </c:pt>
                <c:pt idx="2">
                  <c:v>51.6</c:v>
                </c:pt>
                <c:pt idx="3">
                  <c:v>51.5</c:v>
                </c:pt>
                <c:pt idx="4">
                  <c:v>51.2</c:v>
                </c:pt>
                <c:pt idx="5">
                  <c:v>50.9</c:v>
                </c:pt>
                <c:pt idx="6">
                  <c:v>50.9</c:v>
                </c:pt>
                <c:pt idx="7">
                  <c:v>50.3</c:v>
                </c:pt>
                <c:pt idx="8">
                  <c:v>50.1</c:v>
                </c:pt>
                <c:pt idx="9">
                  <c:v>50.1</c:v>
                </c:pt>
                <c:pt idx="10">
                  <c:v>49.8</c:v>
                </c:pt>
                <c:pt idx="11">
                  <c:v>49.6</c:v>
                </c:pt>
                <c:pt idx="12">
                  <c:v>49.4</c:v>
                </c:pt>
                <c:pt idx="13">
                  <c:v>49.2</c:v>
                </c:pt>
                <c:pt idx="14">
                  <c:v>48.7</c:v>
                </c:pt>
                <c:pt idx="15">
                  <c:v>48.4</c:v>
                </c:pt>
                <c:pt idx="16">
                  <c:v>48</c:v>
                </c:pt>
                <c:pt idx="17">
                  <c:v>47.8</c:v>
                </c:pt>
                <c:pt idx="18">
                  <c:v>47.4</c:v>
                </c:pt>
                <c:pt idx="19">
                  <c:v>47.2</c:v>
                </c:pt>
                <c:pt idx="20">
                  <c:v>46.9</c:v>
                </c:pt>
                <c:pt idx="21">
                  <c:v>46.6</c:v>
                </c:pt>
                <c:pt idx="22">
                  <c:v>46</c:v>
                </c:pt>
                <c:pt idx="23">
                  <c:v>45.6</c:v>
                </c:pt>
                <c:pt idx="24">
                  <c:v>45.3</c:v>
                </c:pt>
                <c:pt idx="25">
                  <c:v>45</c:v>
                </c:pt>
                <c:pt idx="26">
                  <c:v>43.7</c:v>
                </c:pt>
                <c:pt idx="27">
                  <c:v>43.2</c:v>
                </c:pt>
                <c:pt idx="28">
                  <c:v>43.1</c:v>
                </c:pt>
                <c:pt idx="32">
                  <c:v>49.5</c:v>
                </c:pt>
                <c:pt idx="33">
                  <c:v>46.7</c:v>
                </c:pt>
                <c:pt idx="34">
                  <c:v>44.8</c:v>
                </c:pt>
                <c:pt idx="35" formatCode="General">
                  <c:v>43.1</c:v>
                </c:pt>
              </c:numCache>
            </c:numRef>
          </c:val>
          <c:smooth val="0"/>
          <c:extLst xmlns:c16r2="http://schemas.microsoft.com/office/drawing/2015/06/chart">
            <c:ext xmlns:c16="http://schemas.microsoft.com/office/drawing/2014/chart" uri="{C3380CC4-5D6E-409C-BE32-E72D297353CC}">
              <c16:uniqueId val="{00000000-CBD5-485D-82B5-DA4A78C2ED14}"/>
            </c:ext>
          </c:extLst>
        </c:ser>
        <c:ser>
          <c:idx val="0"/>
          <c:order val="1"/>
          <c:tx>
            <c:strRef>
              <c:f>'Figure 6'!$E$10</c:f>
              <c:strCache>
                <c:ptCount val="1"/>
                <c:pt idx="0">
                  <c:v>2019</c:v>
                </c:pt>
              </c:strCache>
            </c:strRef>
          </c:tx>
          <c:spPr>
            <a:ln>
              <a:noFill/>
            </a:ln>
          </c:spPr>
          <c:marker>
            <c:symbol val="diamond"/>
            <c:size val="7"/>
            <c:spPr>
              <a:noFill/>
              <a:ln w="15875">
                <a:solidFill>
                  <a:schemeClr val="accent2"/>
                </a:solidFill>
              </a:ln>
            </c:spPr>
          </c:marker>
          <c:cat>
            <c:strRef>
              <c:f>'Figure 6'!$C$11:$C$46</c:f>
              <c:strCache>
                <c:ptCount val="36"/>
                <c:pt idx="0">
                  <c:v>EU-27 (¹)(²)</c:v>
                </c:pt>
                <c:pt idx="2">
                  <c:v>Italy</c:v>
                </c:pt>
                <c:pt idx="3">
                  <c:v>Lithuania</c:v>
                </c:pt>
                <c:pt idx="4">
                  <c:v>Portugal</c:v>
                </c:pt>
                <c:pt idx="5">
                  <c:v>Greece</c:v>
                </c:pt>
                <c:pt idx="6">
                  <c:v>Poland</c:v>
                </c:pt>
                <c:pt idx="7">
                  <c:v>Latvia</c:v>
                </c:pt>
                <c:pt idx="8">
                  <c:v>Spain</c:v>
                </c:pt>
                <c:pt idx="9">
                  <c:v>Croatia (¹)</c:v>
                </c:pt>
                <c:pt idx="10">
                  <c:v>Bulgaria</c:v>
                </c:pt>
                <c:pt idx="11">
                  <c:v>Romania</c:v>
                </c:pt>
                <c:pt idx="12">
                  <c:v>Slovakia</c:v>
                </c:pt>
                <c:pt idx="13">
                  <c:v>Slovenia</c:v>
                </c:pt>
                <c:pt idx="14">
                  <c:v>Malta</c:v>
                </c:pt>
                <c:pt idx="15">
                  <c:v>Finland</c:v>
                </c:pt>
                <c:pt idx="16">
                  <c:v>Estonia</c:v>
                </c:pt>
                <c:pt idx="17">
                  <c:v>Hungary</c:v>
                </c:pt>
                <c:pt idx="18">
                  <c:v>Austria</c:v>
                </c:pt>
                <c:pt idx="19">
                  <c:v>Germany</c:v>
                </c:pt>
                <c:pt idx="20">
                  <c:v>Luxembourg</c:v>
                </c:pt>
                <c:pt idx="21">
                  <c:v>Czechia</c:v>
                </c:pt>
                <c:pt idx="22">
                  <c:v>Netherlands</c:v>
                </c:pt>
                <c:pt idx="23">
                  <c:v>France (²)(³)</c:v>
                </c:pt>
                <c:pt idx="24">
                  <c:v>Belgium</c:v>
                </c:pt>
                <c:pt idx="25">
                  <c:v>Denmark</c:v>
                </c:pt>
                <c:pt idx="26">
                  <c:v>Ireland (²)</c:v>
                </c:pt>
                <c:pt idx="27">
                  <c:v>Cyprus</c:v>
                </c:pt>
                <c:pt idx="28">
                  <c:v>Sweden</c:v>
                </c:pt>
                <c:pt idx="30">
                  <c:v>United Kingdom (⁴)</c:v>
                </c:pt>
                <c:pt idx="32">
                  <c:v>Liechtenstein</c:v>
                </c:pt>
                <c:pt idx="33">
                  <c:v>Switzerland</c:v>
                </c:pt>
                <c:pt idx="34">
                  <c:v>Norway</c:v>
                </c:pt>
                <c:pt idx="35">
                  <c:v>Iceland</c:v>
                </c:pt>
              </c:strCache>
            </c:strRef>
          </c:cat>
          <c:val>
            <c:numRef>
              <c:f>'Figure 6'!$E$11:$E$46</c:f>
              <c:numCache>
                <c:formatCode>#\ ##0.0</c:formatCode>
                <c:ptCount val="36"/>
                <c:pt idx="0">
                  <c:v>43.7</c:v>
                </c:pt>
                <c:pt idx="2">
                  <c:v>46.7</c:v>
                </c:pt>
                <c:pt idx="3">
                  <c:v>44.1</c:v>
                </c:pt>
                <c:pt idx="4">
                  <c:v>45.2</c:v>
                </c:pt>
                <c:pt idx="5">
                  <c:v>44.9</c:v>
                </c:pt>
                <c:pt idx="6">
                  <c:v>41</c:v>
                </c:pt>
                <c:pt idx="7">
                  <c:v>43.5</c:v>
                </c:pt>
                <c:pt idx="8">
                  <c:v>44</c:v>
                </c:pt>
                <c:pt idx="9">
                  <c:v>44</c:v>
                </c:pt>
                <c:pt idx="10">
                  <c:v>44.5</c:v>
                </c:pt>
                <c:pt idx="11">
                  <c:v>42.5</c:v>
                </c:pt>
                <c:pt idx="12">
                  <c:v>40.6</c:v>
                </c:pt>
                <c:pt idx="13">
                  <c:v>44</c:v>
                </c:pt>
                <c:pt idx="14">
                  <c:v>40</c:v>
                </c:pt>
                <c:pt idx="15">
                  <c:v>42.9</c:v>
                </c:pt>
                <c:pt idx="16">
                  <c:v>42.1</c:v>
                </c:pt>
                <c:pt idx="17">
                  <c:v>43</c:v>
                </c:pt>
                <c:pt idx="18">
                  <c:v>43.4</c:v>
                </c:pt>
                <c:pt idx="19">
                  <c:v>46</c:v>
                </c:pt>
                <c:pt idx="20">
                  <c:v>39.5</c:v>
                </c:pt>
                <c:pt idx="21">
                  <c:v>42.6</c:v>
                </c:pt>
                <c:pt idx="22">
                  <c:v>42.7</c:v>
                </c:pt>
                <c:pt idx="23">
                  <c:v>41.8</c:v>
                </c:pt>
                <c:pt idx="24">
                  <c:v>41.7</c:v>
                </c:pt>
                <c:pt idx="25">
                  <c:v>41.9</c:v>
                </c:pt>
                <c:pt idx="26">
                  <c:v>37.700000000000003</c:v>
                </c:pt>
                <c:pt idx="27">
                  <c:v>37.700000000000003</c:v>
                </c:pt>
                <c:pt idx="28">
                  <c:v>40.5</c:v>
                </c:pt>
                <c:pt idx="30">
                  <c:v>40.200000000000003</c:v>
                </c:pt>
                <c:pt idx="32">
                  <c:v>44.2</c:v>
                </c:pt>
                <c:pt idx="33">
                  <c:v>42.5</c:v>
                </c:pt>
                <c:pt idx="34">
                  <c:v>39.700000000000003</c:v>
                </c:pt>
                <c:pt idx="35">
                  <c:v>36.4</c:v>
                </c:pt>
              </c:numCache>
            </c:numRef>
          </c:val>
          <c:smooth val="0"/>
          <c:extLst xmlns:c16r2="http://schemas.microsoft.com/office/drawing/2015/06/chart">
            <c:ext xmlns:c16="http://schemas.microsoft.com/office/drawing/2014/chart" uri="{C3380CC4-5D6E-409C-BE32-E72D297353CC}">
              <c16:uniqueId val="{00000001-CBD5-485D-82B5-DA4A78C2ED14}"/>
            </c:ext>
          </c:extLst>
        </c:ser>
        <c:ser>
          <c:idx val="1"/>
          <c:order val="2"/>
          <c:tx>
            <c:strRef>
              <c:f>'Figure 6'!$D$10</c:f>
              <c:strCache>
                <c:ptCount val="1"/>
                <c:pt idx="0">
                  <c:v>1990</c:v>
                </c:pt>
              </c:strCache>
            </c:strRef>
          </c:tx>
          <c:spPr>
            <a:ln>
              <a:noFill/>
            </a:ln>
          </c:spPr>
          <c:marker>
            <c:symbol val="x"/>
            <c:size val="7"/>
            <c:spPr>
              <a:noFill/>
              <a:ln w="15875">
                <a:solidFill>
                  <a:schemeClr val="accent4"/>
                </a:solidFill>
              </a:ln>
            </c:spPr>
          </c:marker>
          <c:cat>
            <c:strRef>
              <c:f>'Figure 6'!$C$11:$C$46</c:f>
              <c:strCache>
                <c:ptCount val="36"/>
                <c:pt idx="0">
                  <c:v>EU-27 (¹)(²)</c:v>
                </c:pt>
                <c:pt idx="2">
                  <c:v>Italy</c:v>
                </c:pt>
                <c:pt idx="3">
                  <c:v>Lithuania</c:v>
                </c:pt>
                <c:pt idx="4">
                  <c:v>Portugal</c:v>
                </c:pt>
                <c:pt idx="5">
                  <c:v>Greece</c:v>
                </c:pt>
                <c:pt idx="6">
                  <c:v>Poland</c:v>
                </c:pt>
                <c:pt idx="7">
                  <c:v>Latvia</c:v>
                </c:pt>
                <c:pt idx="8">
                  <c:v>Spain</c:v>
                </c:pt>
                <c:pt idx="9">
                  <c:v>Croatia (¹)</c:v>
                </c:pt>
                <c:pt idx="10">
                  <c:v>Bulgaria</c:v>
                </c:pt>
                <c:pt idx="11">
                  <c:v>Romania</c:v>
                </c:pt>
                <c:pt idx="12">
                  <c:v>Slovakia</c:v>
                </c:pt>
                <c:pt idx="13">
                  <c:v>Slovenia</c:v>
                </c:pt>
                <c:pt idx="14">
                  <c:v>Malta</c:v>
                </c:pt>
                <c:pt idx="15">
                  <c:v>Finland</c:v>
                </c:pt>
                <c:pt idx="16">
                  <c:v>Estonia</c:v>
                </c:pt>
                <c:pt idx="17">
                  <c:v>Hungary</c:v>
                </c:pt>
                <c:pt idx="18">
                  <c:v>Austria</c:v>
                </c:pt>
                <c:pt idx="19">
                  <c:v>Germany</c:v>
                </c:pt>
                <c:pt idx="20">
                  <c:v>Luxembourg</c:v>
                </c:pt>
                <c:pt idx="21">
                  <c:v>Czechia</c:v>
                </c:pt>
                <c:pt idx="22">
                  <c:v>Netherlands</c:v>
                </c:pt>
                <c:pt idx="23">
                  <c:v>France (²)(³)</c:v>
                </c:pt>
                <c:pt idx="24">
                  <c:v>Belgium</c:v>
                </c:pt>
                <c:pt idx="25">
                  <c:v>Denmark</c:v>
                </c:pt>
                <c:pt idx="26">
                  <c:v>Ireland (²)</c:v>
                </c:pt>
                <c:pt idx="27">
                  <c:v>Cyprus</c:v>
                </c:pt>
                <c:pt idx="28">
                  <c:v>Sweden</c:v>
                </c:pt>
                <c:pt idx="30">
                  <c:v>United Kingdom (⁴)</c:v>
                </c:pt>
                <c:pt idx="32">
                  <c:v>Liechtenstein</c:v>
                </c:pt>
                <c:pt idx="33">
                  <c:v>Switzerland</c:v>
                </c:pt>
                <c:pt idx="34">
                  <c:v>Norway</c:v>
                </c:pt>
                <c:pt idx="35">
                  <c:v>Iceland</c:v>
                </c:pt>
              </c:strCache>
            </c:strRef>
          </c:cat>
          <c:val>
            <c:numRef>
              <c:f>'Figure 6'!$D$11:$D$46</c:f>
              <c:numCache>
                <c:formatCode>#\ ##0.0</c:formatCode>
                <c:ptCount val="36"/>
                <c:pt idx="2">
                  <c:v>36.9</c:v>
                </c:pt>
                <c:pt idx="3">
                  <c:v>32.4</c:v>
                </c:pt>
                <c:pt idx="4">
                  <c:v>33.9</c:v>
                </c:pt>
                <c:pt idx="5">
                  <c:v>36</c:v>
                </c:pt>
                <c:pt idx="6">
                  <c:v>32.200000000000003</c:v>
                </c:pt>
                <c:pt idx="7">
                  <c:v>34.6</c:v>
                </c:pt>
                <c:pt idx="8">
                  <c:v>33.4</c:v>
                </c:pt>
                <c:pt idx="10">
                  <c:v>36.5</c:v>
                </c:pt>
                <c:pt idx="11">
                  <c:v>32.6</c:v>
                </c:pt>
                <c:pt idx="12">
                  <c:v>31.2</c:v>
                </c:pt>
                <c:pt idx="13">
                  <c:v>34</c:v>
                </c:pt>
                <c:pt idx="14">
                  <c:v>32.799999999999997</c:v>
                </c:pt>
                <c:pt idx="15">
                  <c:v>36.299999999999997</c:v>
                </c:pt>
                <c:pt idx="16">
                  <c:v>34.200000000000003</c:v>
                </c:pt>
                <c:pt idx="17">
                  <c:v>36.1</c:v>
                </c:pt>
                <c:pt idx="18">
                  <c:v>35.6</c:v>
                </c:pt>
                <c:pt idx="19">
                  <c:v>37.6</c:v>
                </c:pt>
                <c:pt idx="20">
                  <c:v>36.299999999999997</c:v>
                </c:pt>
                <c:pt idx="21">
                  <c:v>35.1</c:v>
                </c:pt>
                <c:pt idx="22">
                  <c:v>34.4</c:v>
                </c:pt>
                <c:pt idx="23">
                  <c:v>34.700000000000003</c:v>
                </c:pt>
                <c:pt idx="24">
                  <c:v>36.200000000000003</c:v>
                </c:pt>
                <c:pt idx="25">
                  <c:v>37</c:v>
                </c:pt>
                <c:pt idx="26">
                  <c:v>29.1</c:v>
                </c:pt>
                <c:pt idx="27">
                  <c:v>30.5</c:v>
                </c:pt>
                <c:pt idx="28">
                  <c:v>38.4</c:v>
                </c:pt>
                <c:pt idx="30">
                  <c:v>35.799999999999997</c:v>
                </c:pt>
                <c:pt idx="32">
                  <c:v>32.6</c:v>
                </c:pt>
                <c:pt idx="33">
                  <c:v>36.9</c:v>
                </c:pt>
                <c:pt idx="34">
                  <c:v>35.299999999999997</c:v>
                </c:pt>
                <c:pt idx="35">
                  <c:v>29.8</c:v>
                </c:pt>
              </c:numCache>
            </c:numRef>
          </c:val>
          <c:smooth val="0"/>
          <c:extLst xmlns:c16r2="http://schemas.microsoft.com/office/drawing/2015/06/chart">
            <c:ext xmlns:c16="http://schemas.microsoft.com/office/drawing/2014/chart" uri="{C3380CC4-5D6E-409C-BE32-E72D297353CC}">
              <c16:uniqueId val="{00000002-CBD5-485D-82B5-DA4A78C2ED14}"/>
            </c:ext>
          </c:extLst>
        </c:ser>
        <c:dLbls>
          <c:showLegendKey val="0"/>
          <c:showVal val="0"/>
          <c:showCatName val="0"/>
          <c:showSerName val="0"/>
          <c:showPercent val="0"/>
          <c:showBubbleSize val="0"/>
        </c:dLbls>
        <c:hiLowLines>
          <c:spPr>
            <a:ln>
              <a:solidFill>
                <a:schemeClr val="bg1">
                  <a:lumMod val="75000"/>
                </a:schemeClr>
              </a:solidFill>
              <a:prstDash val="sysDash"/>
            </a:ln>
          </c:spPr>
        </c:hiLowLines>
        <c:marker val="1"/>
        <c:smooth val="0"/>
        <c:axId val="245809152"/>
        <c:axId val="245810688"/>
      </c:lineChart>
      <c:catAx>
        <c:axId val="245809152"/>
        <c:scaling>
          <c:orientation val="minMax"/>
        </c:scaling>
        <c:delete val="0"/>
        <c:axPos val="b"/>
        <c:numFmt formatCode="General" sourceLinked="0"/>
        <c:majorTickMark val="out"/>
        <c:minorTickMark val="none"/>
        <c:tickLblPos val="nextTo"/>
        <c:spPr>
          <a:ln>
            <a:solidFill>
              <a:srgbClr val="000000"/>
            </a:solidFill>
            <a:prstDash val="solid"/>
          </a:ln>
        </c:spPr>
        <c:txPr>
          <a:bodyPr rot="-5400000" vert="horz"/>
          <a:lstStyle/>
          <a:p>
            <a:pPr>
              <a:defRPr/>
            </a:pPr>
            <a:endParaRPr lang="en-US"/>
          </a:p>
        </c:txPr>
        <c:crossAx val="245810688"/>
        <c:crosses val="autoZero"/>
        <c:auto val="1"/>
        <c:lblAlgn val="ctr"/>
        <c:lblOffset val="100"/>
        <c:tickMarkSkip val="1"/>
        <c:noMultiLvlLbl val="0"/>
      </c:catAx>
      <c:valAx>
        <c:axId val="245810688"/>
        <c:scaling>
          <c:orientation val="minMax"/>
          <c:max val="55"/>
          <c:min val="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5809152"/>
        <c:crosses val="autoZero"/>
        <c:crossBetween val="between"/>
        <c:majorUnit val="5"/>
      </c:valAx>
    </c:plotArea>
    <c:legend>
      <c:legendPos val="b"/>
      <c:layout>
        <c:manualLayout>
          <c:xMode val="edge"/>
          <c:yMode val="edge"/>
          <c:x val="0.92962057742782156"/>
          <c:y val="0.51212040960451977"/>
          <c:w val="6.7425511811023617E-2"/>
          <c:h val="0.1160069256244847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Population structure indicators, EU-27, 2001-2050</a:t>
            </a:r>
          </a:p>
          <a:p>
            <a:pPr algn="l">
              <a:defRPr sz="1800" b="1">
                <a:latin typeface="Arial"/>
                <a:ea typeface="Arial"/>
                <a:cs typeface="Arial"/>
              </a:defRPr>
            </a:pPr>
            <a:r>
              <a:rPr lang="en-US" sz="1600" b="0"/>
              <a:t>(%)</a:t>
            </a:r>
          </a:p>
        </c:rich>
      </c:tx>
      <c:layout>
        <c:manualLayout>
          <c:xMode val="edge"/>
          <c:yMode val="edge"/>
          <c:x val="5.3333333333333332E-3"/>
          <c:y val="7.1778907400687946E-3"/>
        </c:manualLayout>
      </c:layout>
      <c:overlay val="0"/>
    </c:title>
    <c:autoTitleDeleted val="0"/>
    <c:plotArea>
      <c:layout>
        <c:manualLayout>
          <c:layoutTarget val="inner"/>
          <c:xMode val="edge"/>
          <c:yMode val="edge"/>
          <c:x val="3.7569028871391075E-2"/>
          <c:y val="0.10058203085701754"/>
          <c:w val="0.7729093963254593"/>
          <c:h val="0.66465145362523537"/>
        </c:manualLayout>
      </c:layout>
      <c:lineChart>
        <c:grouping val="standard"/>
        <c:varyColors val="0"/>
        <c:ser>
          <c:idx val="0"/>
          <c:order val="0"/>
          <c:tx>
            <c:strRef>
              <c:f>'Figure 7'!$C$12</c:f>
              <c:strCache>
                <c:ptCount val="1"/>
                <c:pt idx="0">
                  <c:v>Share of total population aged 20-64 years</c:v>
                </c:pt>
              </c:strCache>
            </c:strRef>
          </c:tx>
          <c:spPr>
            <a:ln w="28575" cap="rnd" cmpd="sng" algn="ctr">
              <a:solidFill>
                <a:srgbClr val="286EB4">
                  <a:lumMod val="100000"/>
                </a:srgbClr>
              </a:solidFill>
              <a:prstDash val="sysDash"/>
              <a:round/>
              <a:headEnd type="none" w="med" len="med"/>
              <a:tailEnd type="none" w="med" len="med"/>
            </a:ln>
          </c:spPr>
          <c:marker>
            <c:symbol val="none"/>
          </c:marker>
          <c:cat>
            <c:strRef>
              <c:f>'Figure 7'!$D$10:$BA$10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7'!$D$12:$BA$12</c:f>
              <c:numCache>
                <c:formatCode>0.0</c:formatCode>
                <c:ptCount val="50"/>
                <c:pt idx="0">
                  <c:v>61</c:v>
                </c:pt>
                <c:pt idx="1">
                  <c:v>61.1</c:v>
                </c:pt>
                <c:pt idx="2">
                  <c:v>61.100000000000009</c:v>
                </c:pt>
                <c:pt idx="3">
                  <c:v>61.1</c:v>
                </c:pt>
                <c:pt idx="4">
                  <c:v>61.2</c:v>
                </c:pt>
                <c:pt idx="5">
                  <c:v>61.199999999999996</c:v>
                </c:pt>
                <c:pt idx="6">
                  <c:v>61.2</c:v>
                </c:pt>
                <c:pt idx="7">
                  <c:v>61.3</c:v>
                </c:pt>
                <c:pt idx="8">
                  <c:v>61.3</c:v>
                </c:pt>
                <c:pt idx="9">
                  <c:v>61.3</c:v>
                </c:pt>
                <c:pt idx="10">
                  <c:v>61.300000000000004</c:v>
                </c:pt>
                <c:pt idx="11">
                  <c:v>61.2</c:v>
                </c:pt>
                <c:pt idx="12">
                  <c:v>60.9</c:v>
                </c:pt>
                <c:pt idx="13">
                  <c:v>60.800000000000004</c:v>
                </c:pt>
                <c:pt idx="14">
                  <c:v>60.400000000000006</c:v>
                </c:pt>
                <c:pt idx="15">
                  <c:v>60.099999999999994</c:v>
                </c:pt>
                <c:pt idx="16">
                  <c:v>59.8</c:v>
                </c:pt>
                <c:pt idx="17">
                  <c:v>59.7</c:v>
                </c:pt>
                <c:pt idx="18">
                  <c:v>59.4</c:v>
                </c:pt>
                <c:pt idx="19">
                  <c:v>59.1</c:v>
                </c:pt>
                <c:pt idx="20">
                  <c:v>58.9</c:v>
                </c:pt>
                <c:pt idx="21">
                  <c:v>58.6</c:v>
                </c:pt>
                <c:pt idx="22">
                  <c:v>58.4</c:v>
                </c:pt>
                <c:pt idx="23">
                  <c:v>58.1</c:v>
                </c:pt>
                <c:pt idx="24">
                  <c:v>57.8</c:v>
                </c:pt>
                <c:pt idx="25">
                  <c:v>57.6</c:v>
                </c:pt>
                <c:pt idx="26">
                  <c:v>57.3</c:v>
                </c:pt>
                <c:pt idx="27">
                  <c:v>57.1</c:v>
                </c:pt>
                <c:pt idx="28">
                  <c:v>56.8</c:v>
                </c:pt>
                <c:pt idx="29">
                  <c:v>56.6</c:v>
                </c:pt>
                <c:pt idx="30">
                  <c:v>56.3</c:v>
                </c:pt>
                <c:pt idx="31">
                  <c:v>56.1</c:v>
                </c:pt>
                <c:pt idx="32">
                  <c:v>55.8</c:v>
                </c:pt>
                <c:pt idx="33">
                  <c:v>55.5</c:v>
                </c:pt>
                <c:pt idx="34">
                  <c:v>55.2</c:v>
                </c:pt>
                <c:pt idx="35">
                  <c:v>55</c:v>
                </c:pt>
                <c:pt idx="36">
                  <c:v>54.7</c:v>
                </c:pt>
                <c:pt idx="37">
                  <c:v>54.5</c:v>
                </c:pt>
                <c:pt idx="38">
                  <c:v>54.3</c:v>
                </c:pt>
                <c:pt idx="39">
                  <c:v>54</c:v>
                </c:pt>
                <c:pt idx="40">
                  <c:v>53.8</c:v>
                </c:pt>
                <c:pt idx="41">
                  <c:v>53.6</c:v>
                </c:pt>
                <c:pt idx="42">
                  <c:v>53.3</c:v>
                </c:pt>
                <c:pt idx="43">
                  <c:v>53.1</c:v>
                </c:pt>
                <c:pt idx="44">
                  <c:v>52.9</c:v>
                </c:pt>
                <c:pt idx="45">
                  <c:v>52.7</c:v>
                </c:pt>
                <c:pt idx="46">
                  <c:v>52.5</c:v>
                </c:pt>
                <c:pt idx="47">
                  <c:v>52.3</c:v>
                </c:pt>
                <c:pt idx="48">
                  <c:v>52.2</c:v>
                </c:pt>
                <c:pt idx="49">
                  <c:v>52</c:v>
                </c:pt>
              </c:numCache>
            </c:numRef>
          </c:val>
          <c:smooth val="0"/>
          <c:extLst xmlns:c16r2="http://schemas.microsoft.com/office/drawing/2015/06/chart">
            <c:ext xmlns:c16="http://schemas.microsoft.com/office/drawing/2014/chart" uri="{C3380CC4-5D6E-409C-BE32-E72D297353CC}">
              <c16:uniqueId val="{00000000-3B65-4FC6-A060-34E59A4D1468}"/>
            </c:ext>
          </c:extLst>
        </c:ser>
        <c:ser>
          <c:idx val="1"/>
          <c:order val="1"/>
          <c:tx>
            <c:strRef>
              <c:f>'Figure 7'!$C$11</c:f>
              <c:strCache>
                <c:ptCount val="1"/>
                <c:pt idx="0">
                  <c:v>Old-age dependency ratio</c:v>
                </c:pt>
              </c:strCache>
            </c:strRef>
          </c:tx>
          <c:spPr>
            <a:ln w="28575" cap="rnd" cmpd="sng" algn="ctr">
              <a:solidFill>
                <a:srgbClr val="F06423">
                  <a:lumMod val="100000"/>
                </a:srgbClr>
              </a:solidFill>
              <a:prstDash val="solid"/>
              <a:round/>
              <a:headEnd type="none" w="med" len="med"/>
              <a:tailEnd type="none" w="med" len="med"/>
            </a:ln>
          </c:spPr>
          <c:marker>
            <c:symbol val="none"/>
          </c:marker>
          <c:cat>
            <c:strRef>
              <c:f>'Figure 7'!$D$10:$BA$10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7'!$D$11:$BA$11</c:f>
              <c:numCache>
                <c:formatCode>0.0</c:formatCode>
                <c:ptCount val="50"/>
                <c:pt idx="0">
                  <c:v>25.9</c:v>
                </c:pt>
                <c:pt idx="1">
                  <c:v>26.3</c:v>
                </c:pt>
                <c:pt idx="2">
                  <c:v>26.6</c:v>
                </c:pt>
                <c:pt idx="3">
                  <c:v>26.8</c:v>
                </c:pt>
                <c:pt idx="4">
                  <c:v>27.2</c:v>
                </c:pt>
                <c:pt idx="5">
                  <c:v>27.7</c:v>
                </c:pt>
                <c:pt idx="6">
                  <c:v>27.9</c:v>
                </c:pt>
                <c:pt idx="7">
                  <c:v>28.1</c:v>
                </c:pt>
                <c:pt idx="8">
                  <c:v>28.4</c:v>
                </c:pt>
                <c:pt idx="9">
                  <c:v>28.8</c:v>
                </c:pt>
                <c:pt idx="10">
                  <c:v>29</c:v>
                </c:pt>
                <c:pt idx="11">
                  <c:v>29.5</c:v>
                </c:pt>
                <c:pt idx="12">
                  <c:v>30.1</c:v>
                </c:pt>
                <c:pt idx="13">
                  <c:v>30.8</c:v>
                </c:pt>
                <c:pt idx="14">
                  <c:v>31.5</c:v>
                </c:pt>
                <c:pt idx="15">
                  <c:v>32.1</c:v>
                </c:pt>
                <c:pt idx="16">
                  <c:v>32.799999999999997</c:v>
                </c:pt>
                <c:pt idx="17">
                  <c:v>33.5</c:v>
                </c:pt>
                <c:pt idx="18">
                  <c:v>34.1</c:v>
                </c:pt>
                <c:pt idx="19">
                  <c:v>34.799999999999997</c:v>
                </c:pt>
                <c:pt idx="20">
                  <c:v>35.5</c:v>
                </c:pt>
                <c:pt idx="21">
                  <c:v>36.200000000000003</c:v>
                </c:pt>
                <c:pt idx="22">
                  <c:v>36.9</c:v>
                </c:pt>
                <c:pt idx="23">
                  <c:v>37.700000000000003</c:v>
                </c:pt>
                <c:pt idx="24">
                  <c:v>38.5</c:v>
                </c:pt>
                <c:pt idx="25">
                  <c:v>39.299999999999997</c:v>
                </c:pt>
                <c:pt idx="26">
                  <c:v>40.1</c:v>
                </c:pt>
                <c:pt idx="27">
                  <c:v>40.9</c:v>
                </c:pt>
                <c:pt idx="28">
                  <c:v>41.8</c:v>
                </c:pt>
                <c:pt idx="29">
                  <c:v>42.7</c:v>
                </c:pt>
                <c:pt idx="30">
                  <c:v>43.6</c:v>
                </c:pt>
                <c:pt idx="31">
                  <c:v>44.5</c:v>
                </c:pt>
                <c:pt idx="32">
                  <c:v>45.4</c:v>
                </c:pt>
                <c:pt idx="33">
                  <c:v>46.3</c:v>
                </c:pt>
                <c:pt idx="34">
                  <c:v>47.2</c:v>
                </c:pt>
                <c:pt idx="35">
                  <c:v>48</c:v>
                </c:pt>
                <c:pt idx="36">
                  <c:v>48.8</c:v>
                </c:pt>
                <c:pt idx="37">
                  <c:v>49.6</c:v>
                </c:pt>
                <c:pt idx="38">
                  <c:v>50.3</c:v>
                </c:pt>
                <c:pt idx="39">
                  <c:v>51</c:v>
                </c:pt>
                <c:pt idx="40">
                  <c:v>51.7</c:v>
                </c:pt>
                <c:pt idx="41">
                  <c:v>52.4</c:v>
                </c:pt>
                <c:pt idx="42">
                  <c:v>53</c:v>
                </c:pt>
                <c:pt idx="43">
                  <c:v>53.7</c:v>
                </c:pt>
                <c:pt idx="44">
                  <c:v>54.2</c:v>
                </c:pt>
                <c:pt idx="45">
                  <c:v>54.9</c:v>
                </c:pt>
                <c:pt idx="46">
                  <c:v>55.4</c:v>
                </c:pt>
                <c:pt idx="47">
                  <c:v>55.9</c:v>
                </c:pt>
                <c:pt idx="48">
                  <c:v>56.3</c:v>
                </c:pt>
                <c:pt idx="49">
                  <c:v>56.7</c:v>
                </c:pt>
              </c:numCache>
            </c:numRef>
          </c:val>
          <c:smooth val="0"/>
          <c:extLst xmlns:c16r2="http://schemas.microsoft.com/office/drawing/2015/06/chart">
            <c:ext xmlns:c16="http://schemas.microsoft.com/office/drawing/2014/chart" uri="{C3380CC4-5D6E-409C-BE32-E72D297353CC}">
              <c16:uniqueId val="{00000001-3B65-4FC6-A060-34E59A4D1468}"/>
            </c:ext>
          </c:extLst>
        </c:ser>
        <c:ser>
          <c:idx val="2"/>
          <c:order val="2"/>
          <c:tx>
            <c:strRef>
              <c:f>'Figure 7'!$C$13</c:f>
              <c:strCache>
                <c:ptCount val="1"/>
                <c:pt idx="0">
                  <c:v>Share of total population aged ≥65 years</c:v>
                </c:pt>
              </c:strCache>
            </c:strRef>
          </c:tx>
          <c:spPr>
            <a:ln w="28575" cap="rnd" cmpd="sng" algn="ctr">
              <a:solidFill>
                <a:schemeClr val="accent2">
                  <a:lumMod val="60000"/>
                  <a:lumOff val="40000"/>
                </a:schemeClr>
              </a:solidFill>
              <a:prstDash val="sysDash"/>
              <a:round/>
              <a:headEnd type="none" w="med" len="med"/>
              <a:tailEnd type="none" w="med" len="med"/>
            </a:ln>
          </c:spPr>
          <c:marker>
            <c:symbol val="none"/>
          </c:marker>
          <c:cat>
            <c:strRef>
              <c:f>'Figure 7'!$D$10:$BA$10</c:f>
              <c:strCache>
                <c:ptCount val="50"/>
                <c:pt idx="0">
                  <c:v>2001</c:v>
                </c:pt>
                <c:pt idx="4">
                  <c:v>2005</c:v>
                </c:pt>
                <c:pt idx="9">
                  <c:v>2010</c:v>
                </c:pt>
                <c:pt idx="14">
                  <c:v>2015</c:v>
                </c:pt>
                <c:pt idx="19">
                  <c:v>2020</c:v>
                </c:pt>
                <c:pt idx="24">
                  <c:v>2025</c:v>
                </c:pt>
                <c:pt idx="29">
                  <c:v>2030</c:v>
                </c:pt>
                <c:pt idx="34">
                  <c:v>2035</c:v>
                </c:pt>
                <c:pt idx="39">
                  <c:v>2040</c:v>
                </c:pt>
                <c:pt idx="44">
                  <c:v>2045</c:v>
                </c:pt>
                <c:pt idx="49">
                  <c:v>2050</c:v>
                </c:pt>
              </c:strCache>
            </c:strRef>
          </c:cat>
          <c:val>
            <c:numRef>
              <c:f>'Figure 7'!$D$13:$BA$13</c:f>
              <c:numCache>
                <c:formatCode>0.0</c:formatCode>
                <c:ptCount val="50"/>
                <c:pt idx="0">
                  <c:v>15.8</c:v>
                </c:pt>
                <c:pt idx="1">
                  <c:v>16</c:v>
                </c:pt>
                <c:pt idx="2">
                  <c:v>16.2</c:v>
                </c:pt>
                <c:pt idx="3">
                  <c:v>16.399999999999999</c:v>
                </c:pt>
                <c:pt idx="4">
                  <c:v>16.7</c:v>
                </c:pt>
                <c:pt idx="5">
                  <c:v>16.899999999999999</c:v>
                </c:pt>
                <c:pt idx="6">
                  <c:v>17.100000000000001</c:v>
                </c:pt>
                <c:pt idx="7">
                  <c:v>17.3</c:v>
                </c:pt>
                <c:pt idx="8">
                  <c:v>17.399999999999999</c:v>
                </c:pt>
                <c:pt idx="9">
                  <c:v>17.600000000000001</c:v>
                </c:pt>
                <c:pt idx="10">
                  <c:v>17.8</c:v>
                </c:pt>
                <c:pt idx="11">
                  <c:v>18</c:v>
                </c:pt>
                <c:pt idx="12">
                  <c:v>18.3</c:v>
                </c:pt>
                <c:pt idx="13">
                  <c:v>18.7</c:v>
                </c:pt>
                <c:pt idx="14">
                  <c:v>19</c:v>
                </c:pt>
                <c:pt idx="15">
                  <c:v>19.3</c:v>
                </c:pt>
                <c:pt idx="16">
                  <c:v>19.7</c:v>
                </c:pt>
                <c:pt idx="17">
                  <c:v>20</c:v>
                </c:pt>
                <c:pt idx="18">
                  <c:v>20.3</c:v>
                </c:pt>
                <c:pt idx="19">
                  <c:v>20.6</c:v>
                </c:pt>
                <c:pt idx="20">
                  <c:v>20.9</c:v>
                </c:pt>
                <c:pt idx="21">
                  <c:v>21.2</c:v>
                </c:pt>
                <c:pt idx="22">
                  <c:v>21.6</c:v>
                </c:pt>
                <c:pt idx="23">
                  <c:v>21.9</c:v>
                </c:pt>
                <c:pt idx="24">
                  <c:v>22.3</c:v>
                </c:pt>
                <c:pt idx="25">
                  <c:v>22.6</c:v>
                </c:pt>
                <c:pt idx="26">
                  <c:v>23</c:v>
                </c:pt>
                <c:pt idx="27">
                  <c:v>23.4</c:v>
                </c:pt>
                <c:pt idx="28">
                  <c:v>23.8</c:v>
                </c:pt>
                <c:pt idx="29">
                  <c:v>24.2</c:v>
                </c:pt>
                <c:pt idx="30">
                  <c:v>24.5</c:v>
                </c:pt>
                <c:pt idx="31">
                  <c:v>24.9</c:v>
                </c:pt>
                <c:pt idx="32">
                  <c:v>25.3</c:v>
                </c:pt>
                <c:pt idx="33">
                  <c:v>25.7</c:v>
                </c:pt>
                <c:pt idx="34">
                  <c:v>26.1</c:v>
                </c:pt>
                <c:pt idx="35">
                  <c:v>26.4</c:v>
                </c:pt>
                <c:pt idx="36">
                  <c:v>26.7</c:v>
                </c:pt>
                <c:pt idx="37">
                  <c:v>27</c:v>
                </c:pt>
                <c:pt idx="38">
                  <c:v>27.3</c:v>
                </c:pt>
                <c:pt idx="39">
                  <c:v>27.6</c:v>
                </c:pt>
                <c:pt idx="40">
                  <c:v>27.8</c:v>
                </c:pt>
                <c:pt idx="41">
                  <c:v>28.1</c:v>
                </c:pt>
                <c:pt idx="42">
                  <c:v>28.3</c:v>
                </c:pt>
                <c:pt idx="43">
                  <c:v>28.5</c:v>
                </c:pt>
                <c:pt idx="44">
                  <c:v>28.7</c:v>
                </c:pt>
                <c:pt idx="45">
                  <c:v>28.9</c:v>
                </c:pt>
                <c:pt idx="46">
                  <c:v>29.1</c:v>
                </c:pt>
                <c:pt idx="47">
                  <c:v>29.2</c:v>
                </c:pt>
                <c:pt idx="48">
                  <c:v>29.4</c:v>
                </c:pt>
                <c:pt idx="49">
                  <c:v>29.5</c:v>
                </c:pt>
              </c:numCache>
            </c:numRef>
          </c:val>
          <c:smooth val="0"/>
          <c:extLst xmlns:c16r2="http://schemas.microsoft.com/office/drawing/2015/06/chart">
            <c:ext xmlns:c16="http://schemas.microsoft.com/office/drawing/2014/chart" uri="{C3380CC4-5D6E-409C-BE32-E72D297353CC}">
              <c16:uniqueId val="{00000002-3B65-4FC6-A060-34E59A4D1468}"/>
            </c:ext>
          </c:extLst>
        </c:ser>
        <c:dLbls>
          <c:showLegendKey val="0"/>
          <c:showVal val="0"/>
          <c:showCatName val="0"/>
          <c:showSerName val="0"/>
          <c:showPercent val="0"/>
          <c:showBubbleSize val="0"/>
        </c:dLbls>
        <c:marker val="1"/>
        <c:smooth val="0"/>
        <c:axId val="246314112"/>
        <c:axId val="246315648"/>
      </c:lineChart>
      <c:catAx>
        <c:axId val="246314112"/>
        <c:scaling>
          <c:orientation val="minMax"/>
        </c:scaling>
        <c:delete val="0"/>
        <c:axPos val="b"/>
        <c:numFmt formatCode="General" sourceLinked="1"/>
        <c:majorTickMark val="out"/>
        <c:minorTickMark val="none"/>
        <c:tickLblPos val="nextTo"/>
        <c:spPr>
          <a:ln>
            <a:solidFill>
              <a:srgbClr val="000000"/>
            </a:solidFill>
            <a:prstDash val="solid"/>
          </a:ln>
        </c:spPr>
        <c:crossAx val="246315648"/>
        <c:crosses val="autoZero"/>
        <c:auto val="1"/>
        <c:lblAlgn val="ctr"/>
        <c:lblOffset val="100"/>
        <c:tickLblSkip val="1"/>
        <c:tickMarkSkip val="1"/>
        <c:noMultiLvlLbl val="0"/>
      </c:catAx>
      <c:valAx>
        <c:axId val="246315648"/>
        <c:scaling>
          <c:orientation val="minMax"/>
          <c:max val="7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6314112"/>
        <c:crosses val="autoZero"/>
        <c:crossBetween val="between"/>
      </c:valAx>
    </c:plotArea>
    <c:legend>
      <c:legendPos val="b"/>
      <c:layout>
        <c:manualLayout>
          <c:xMode val="edge"/>
          <c:yMode val="edge"/>
          <c:x val="0.80811181102362206"/>
          <c:y val="0.46557791902071566"/>
          <c:w val="0.19044304461942257"/>
          <c:h val="0.313442060969868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Old-age dependency ratio, 1990, 2019 and 2050</a:t>
            </a:r>
          </a:p>
          <a:p>
            <a:pPr algn="l">
              <a:defRPr sz="1800" b="1">
                <a:latin typeface="Arial"/>
                <a:ea typeface="Arial"/>
                <a:cs typeface="Arial"/>
              </a:defRPr>
            </a:pPr>
            <a:r>
              <a:rPr lang="en-US" sz="1600" b="0"/>
              <a:t>(%)</a:t>
            </a:r>
          </a:p>
        </c:rich>
      </c:tx>
      <c:layout>
        <c:manualLayout>
          <c:xMode val="edge"/>
          <c:yMode val="edge"/>
          <c:x val="5.3333333333333332E-3"/>
          <c:y val="6.6948315241693304E-3"/>
        </c:manualLayout>
      </c:layout>
      <c:overlay val="0"/>
    </c:title>
    <c:autoTitleDeleted val="0"/>
    <c:plotArea>
      <c:layout>
        <c:manualLayout>
          <c:layoutTarget val="inner"/>
          <c:xMode val="edge"/>
          <c:yMode val="edge"/>
          <c:x val="4.1569028871391078E-2"/>
          <c:y val="0.10052554143126177"/>
          <c:w val="0.87566656167979007"/>
          <c:h val="0.46235198917137477"/>
        </c:manualLayout>
      </c:layout>
      <c:lineChart>
        <c:grouping val="standard"/>
        <c:varyColors val="0"/>
        <c:ser>
          <c:idx val="1"/>
          <c:order val="0"/>
          <c:tx>
            <c:strRef>
              <c:f>'Figure 8'!$F$10</c:f>
              <c:strCache>
                <c:ptCount val="1"/>
                <c:pt idx="0">
                  <c:v>2050</c:v>
                </c:pt>
              </c:strCache>
            </c:strRef>
          </c:tx>
          <c:spPr>
            <a:ln>
              <a:noFill/>
            </a:ln>
          </c:spPr>
          <c:marker>
            <c:symbol val="star"/>
            <c:size val="7"/>
            <c:spPr>
              <a:noFill/>
              <a:ln w="15875">
                <a:solidFill>
                  <a:schemeClr val="accent2">
                    <a:lumMod val="75000"/>
                  </a:schemeClr>
                </a:solidFill>
              </a:ln>
            </c:spPr>
          </c:marker>
          <c:cat>
            <c:strRef>
              <c:f>'Figure 8'!$C$11:$C$46</c:f>
              <c:strCache>
                <c:ptCount val="36"/>
                <c:pt idx="0">
                  <c:v>EU-27 (¹)(²)</c:v>
                </c:pt>
                <c:pt idx="2">
                  <c:v>Portugal</c:v>
                </c:pt>
                <c:pt idx="3">
                  <c:v>Greece</c:v>
                </c:pt>
                <c:pt idx="4">
                  <c:v>Italy</c:v>
                </c:pt>
                <c:pt idx="5">
                  <c:v>Spain</c:v>
                </c:pt>
                <c:pt idx="6">
                  <c:v>Latvia</c:v>
                </c:pt>
                <c:pt idx="7">
                  <c:v>Lithuania</c:v>
                </c:pt>
                <c:pt idx="8">
                  <c:v>Bulgaria</c:v>
                </c:pt>
                <c:pt idx="9">
                  <c:v>Slovenia</c:v>
                </c:pt>
                <c:pt idx="10">
                  <c:v>Romania</c:v>
                </c:pt>
                <c:pt idx="11">
                  <c:v>Croatia (¹)</c:v>
                </c:pt>
                <c:pt idx="12">
                  <c:v>Poland</c:v>
                </c:pt>
                <c:pt idx="13">
                  <c:v>Slovakia</c:v>
                </c:pt>
                <c:pt idx="14">
                  <c:v>France (²)(³)</c:v>
                </c:pt>
                <c:pt idx="15">
                  <c:v>Czechia</c:v>
                </c:pt>
                <c:pt idx="16">
                  <c:v>Estonia</c:v>
                </c:pt>
                <c:pt idx="17">
                  <c:v>Germany</c:v>
                </c:pt>
                <c:pt idx="18">
                  <c:v>Finland</c:v>
                </c:pt>
                <c:pt idx="19">
                  <c:v>Hungary</c:v>
                </c:pt>
                <c:pt idx="20">
                  <c:v>Austria</c:v>
                </c:pt>
                <c:pt idx="21">
                  <c:v>Netherlands</c:v>
                </c:pt>
                <c:pt idx="22">
                  <c:v>Belgium</c:v>
                </c:pt>
                <c:pt idx="23">
                  <c:v>Denmark</c:v>
                </c:pt>
                <c:pt idx="24">
                  <c:v>Ireland (²)</c:v>
                </c:pt>
                <c:pt idx="25">
                  <c:v>Luxembourg</c:v>
                </c:pt>
                <c:pt idx="26">
                  <c:v>Malta</c:v>
                </c:pt>
                <c:pt idx="27">
                  <c:v>Sweden</c:v>
                </c:pt>
                <c:pt idx="28">
                  <c:v>Cyprus</c:v>
                </c:pt>
                <c:pt idx="30">
                  <c:v>United Kingdom (⁴)</c:v>
                </c:pt>
                <c:pt idx="32">
                  <c:v>Liechtenstein</c:v>
                </c:pt>
                <c:pt idx="33">
                  <c:v>Switzerland</c:v>
                </c:pt>
                <c:pt idx="34">
                  <c:v>Norway</c:v>
                </c:pt>
                <c:pt idx="35">
                  <c:v>Iceland</c:v>
                </c:pt>
              </c:strCache>
            </c:strRef>
          </c:cat>
          <c:val>
            <c:numRef>
              <c:f>'Figure 8'!$F$11:$F$46</c:f>
              <c:numCache>
                <c:formatCode>#\ ##0.0</c:formatCode>
                <c:ptCount val="36"/>
                <c:pt idx="0">
                  <c:v>56.7</c:v>
                </c:pt>
                <c:pt idx="2">
                  <c:v>68.8</c:v>
                </c:pt>
                <c:pt idx="3">
                  <c:v>68.099999999999994</c:v>
                </c:pt>
                <c:pt idx="4">
                  <c:v>66.5</c:v>
                </c:pt>
                <c:pt idx="5">
                  <c:v>64.5</c:v>
                </c:pt>
                <c:pt idx="6">
                  <c:v>61.8</c:v>
                </c:pt>
                <c:pt idx="7">
                  <c:v>61.2</c:v>
                </c:pt>
                <c:pt idx="8">
                  <c:v>60</c:v>
                </c:pt>
                <c:pt idx="9">
                  <c:v>59.6</c:v>
                </c:pt>
                <c:pt idx="10">
                  <c:v>59.4</c:v>
                </c:pt>
                <c:pt idx="11">
                  <c:v>56.9</c:v>
                </c:pt>
                <c:pt idx="12">
                  <c:v>56.2</c:v>
                </c:pt>
                <c:pt idx="13">
                  <c:v>55.8</c:v>
                </c:pt>
                <c:pt idx="14">
                  <c:v>54.6</c:v>
                </c:pt>
                <c:pt idx="15">
                  <c:v>54.4</c:v>
                </c:pt>
                <c:pt idx="16">
                  <c:v>53.3</c:v>
                </c:pt>
                <c:pt idx="17">
                  <c:v>52.8</c:v>
                </c:pt>
                <c:pt idx="18">
                  <c:v>52.1</c:v>
                </c:pt>
                <c:pt idx="19">
                  <c:v>51.8</c:v>
                </c:pt>
                <c:pt idx="20">
                  <c:v>51.3</c:v>
                </c:pt>
                <c:pt idx="21">
                  <c:v>49.2</c:v>
                </c:pt>
                <c:pt idx="22">
                  <c:v>49.1</c:v>
                </c:pt>
                <c:pt idx="23">
                  <c:v>47.9</c:v>
                </c:pt>
                <c:pt idx="24">
                  <c:v>46.2</c:v>
                </c:pt>
                <c:pt idx="25">
                  <c:v>45.1</c:v>
                </c:pt>
                <c:pt idx="26">
                  <c:v>43</c:v>
                </c:pt>
                <c:pt idx="27">
                  <c:v>42.9</c:v>
                </c:pt>
                <c:pt idx="28">
                  <c:v>38.5</c:v>
                </c:pt>
                <c:pt idx="32">
                  <c:v>55.8</c:v>
                </c:pt>
                <c:pt idx="33">
                  <c:v>48.5</c:v>
                </c:pt>
                <c:pt idx="34" formatCode="General">
                  <c:v>43.9</c:v>
                </c:pt>
                <c:pt idx="35">
                  <c:v>38.6</c:v>
                </c:pt>
              </c:numCache>
            </c:numRef>
          </c:val>
          <c:smooth val="0"/>
          <c:extLst xmlns:c16r2="http://schemas.microsoft.com/office/drawing/2015/06/chart">
            <c:ext xmlns:c16="http://schemas.microsoft.com/office/drawing/2014/chart" uri="{C3380CC4-5D6E-409C-BE32-E72D297353CC}">
              <c16:uniqueId val="{00000000-22C0-489C-AFCF-9D89726F64CB}"/>
            </c:ext>
          </c:extLst>
        </c:ser>
        <c:ser>
          <c:idx val="0"/>
          <c:order val="1"/>
          <c:tx>
            <c:strRef>
              <c:f>'Figure 8'!$E$10</c:f>
              <c:strCache>
                <c:ptCount val="1"/>
                <c:pt idx="0">
                  <c:v>2019</c:v>
                </c:pt>
              </c:strCache>
            </c:strRef>
          </c:tx>
          <c:spPr>
            <a:ln>
              <a:noFill/>
            </a:ln>
          </c:spPr>
          <c:marker>
            <c:symbol val="diamond"/>
            <c:size val="7"/>
            <c:spPr>
              <a:noFill/>
              <a:ln w="15875">
                <a:solidFill>
                  <a:schemeClr val="accent2"/>
                </a:solidFill>
              </a:ln>
            </c:spPr>
          </c:marker>
          <c:cat>
            <c:strRef>
              <c:f>'Figure 8'!$C$11:$C$46</c:f>
              <c:strCache>
                <c:ptCount val="36"/>
                <c:pt idx="0">
                  <c:v>EU-27 (¹)(²)</c:v>
                </c:pt>
                <c:pt idx="2">
                  <c:v>Portugal</c:v>
                </c:pt>
                <c:pt idx="3">
                  <c:v>Greece</c:v>
                </c:pt>
                <c:pt idx="4">
                  <c:v>Italy</c:v>
                </c:pt>
                <c:pt idx="5">
                  <c:v>Spain</c:v>
                </c:pt>
                <c:pt idx="6">
                  <c:v>Latvia</c:v>
                </c:pt>
                <c:pt idx="7">
                  <c:v>Lithuania</c:v>
                </c:pt>
                <c:pt idx="8">
                  <c:v>Bulgaria</c:v>
                </c:pt>
                <c:pt idx="9">
                  <c:v>Slovenia</c:v>
                </c:pt>
                <c:pt idx="10">
                  <c:v>Romania</c:v>
                </c:pt>
                <c:pt idx="11">
                  <c:v>Croatia (¹)</c:v>
                </c:pt>
                <c:pt idx="12">
                  <c:v>Poland</c:v>
                </c:pt>
                <c:pt idx="13">
                  <c:v>Slovakia</c:v>
                </c:pt>
                <c:pt idx="14">
                  <c:v>France (²)(³)</c:v>
                </c:pt>
                <c:pt idx="15">
                  <c:v>Czechia</c:v>
                </c:pt>
                <c:pt idx="16">
                  <c:v>Estonia</c:v>
                </c:pt>
                <c:pt idx="17">
                  <c:v>Germany</c:v>
                </c:pt>
                <c:pt idx="18">
                  <c:v>Finland</c:v>
                </c:pt>
                <c:pt idx="19">
                  <c:v>Hungary</c:v>
                </c:pt>
                <c:pt idx="20">
                  <c:v>Austria</c:v>
                </c:pt>
                <c:pt idx="21">
                  <c:v>Netherlands</c:v>
                </c:pt>
                <c:pt idx="22">
                  <c:v>Belgium</c:v>
                </c:pt>
                <c:pt idx="23">
                  <c:v>Denmark</c:v>
                </c:pt>
                <c:pt idx="24">
                  <c:v>Ireland (²)</c:v>
                </c:pt>
                <c:pt idx="25">
                  <c:v>Luxembourg</c:v>
                </c:pt>
                <c:pt idx="26">
                  <c:v>Malta</c:v>
                </c:pt>
                <c:pt idx="27">
                  <c:v>Sweden</c:v>
                </c:pt>
                <c:pt idx="28">
                  <c:v>Cyprus</c:v>
                </c:pt>
                <c:pt idx="30">
                  <c:v>United Kingdom (⁴)</c:v>
                </c:pt>
                <c:pt idx="32">
                  <c:v>Liechtenstein</c:v>
                </c:pt>
                <c:pt idx="33">
                  <c:v>Switzerland</c:v>
                </c:pt>
                <c:pt idx="34">
                  <c:v>Norway</c:v>
                </c:pt>
                <c:pt idx="35">
                  <c:v>Iceland</c:v>
                </c:pt>
              </c:strCache>
            </c:strRef>
          </c:cat>
          <c:val>
            <c:numRef>
              <c:f>'Figure 8'!$E$11:$E$46</c:f>
              <c:numCache>
                <c:formatCode>#\ ##0.0</c:formatCode>
                <c:ptCount val="36"/>
                <c:pt idx="0">
                  <c:v>34.1</c:v>
                </c:pt>
                <c:pt idx="2">
                  <c:v>37</c:v>
                </c:pt>
                <c:pt idx="3">
                  <c:v>37.6</c:v>
                </c:pt>
                <c:pt idx="4">
                  <c:v>38.6</c:v>
                </c:pt>
                <c:pt idx="5">
                  <c:v>31.9</c:v>
                </c:pt>
                <c:pt idx="6">
                  <c:v>34.200000000000003</c:v>
                </c:pt>
                <c:pt idx="7">
                  <c:v>32.799999999999997</c:v>
                </c:pt>
                <c:pt idx="8">
                  <c:v>35.700000000000003</c:v>
                </c:pt>
                <c:pt idx="9">
                  <c:v>32.700000000000003</c:v>
                </c:pt>
                <c:pt idx="10">
                  <c:v>30.6</c:v>
                </c:pt>
                <c:pt idx="11">
                  <c:v>34.299999999999997</c:v>
                </c:pt>
                <c:pt idx="12">
                  <c:v>28.4</c:v>
                </c:pt>
                <c:pt idx="13">
                  <c:v>25.3</c:v>
                </c:pt>
                <c:pt idx="14">
                  <c:v>36.1</c:v>
                </c:pt>
                <c:pt idx="15">
                  <c:v>32.6</c:v>
                </c:pt>
                <c:pt idx="16">
                  <c:v>33.4</c:v>
                </c:pt>
                <c:pt idx="17">
                  <c:v>35.9</c:v>
                </c:pt>
                <c:pt idx="18">
                  <c:v>38.4</c:v>
                </c:pt>
                <c:pt idx="19">
                  <c:v>31.6</c:v>
                </c:pt>
                <c:pt idx="20">
                  <c:v>30.5</c:v>
                </c:pt>
                <c:pt idx="21">
                  <c:v>32.6</c:v>
                </c:pt>
                <c:pt idx="22">
                  <c:v>32.200000000000003</c:v>
                </c:pt>
                <c:pt idx="23">
                  <c:v>33.700000000000003</c:v>
                </c:pt>
                <c:pt idx="24">
                  <c:v>24</c:v>
                </c:pt>
                <c:pt idx="25">
                  <c:v>22.4</c:v>
                </c:pt>
                <c:pt idx="26">
                  <c:v>29.6</c:v>
                </c:pt>
                <c:pt idx="27">
                  <c:v>35</c:v>
                </c:pt>
                <c:pt idx="28">
                  <c:v>25.9</c:v>
                </c:pt>
                <c:pt idx="30">
                  <c:v>31.7</c:v>
                </c:pt>
                <c:pt idx="32">
                  <c:v>28.7</c:v>
                </c:pt>
                <c:pt idx="33">
                  <c:v>30</c:v>
                </c:pt>
                <c:pt idx="34">
                  <c:v>29.1</c:v>
                </c:pt>
                <c:pt idx="35">
                  <c:v>23.4</c:v>
                </c:pt>
              </c:numCache>
            </c:numRef>
          </c:val>
          <c:smooth val="0"/>
          <c:extLst xmlns:c16r2="http://schemas.microsoft.com/office/drawing/2015/06/chart">
            <c:ext xmlns:c16="http://schemas.microsoft.com/office/drawing/2014/chart" uri="{C3380CC4-5D6E-409C-BE32-E72D297353CC}">
              <c16:uniqueId val="{00000001-22C0-489C-AFCF-9D89726F64CB}"/>
            </c:ext>
          </c:extLst>
        </c:ser>
        <c:ser>
          <c:idx val="2"/>
          <c:order val="2"/>
          <c:tx>
            <c:strRef>
              <c:f>'Figure 8'!$D$10</c:f>
              <c:strCache>
                <c:ptCount val="1"/>
                <c:pt idx="0">
                  <c:v>1990</c:v>
                </c:pt>
              </c:strCache>
            </c:strRef>
          </c:tx>
          <c:spPr>
            <a:ln w="28575">
              <a:noFill/>
            </a:ln>
          </c:spPr>
          <c:marker>
            <c:symbol val="x"/>
            <c:size val="7"/>
            <c:spPr>
              <a:noFill/>
              <a:ln w="15875">
                <a:solidFill>
                  <a:schemeClr val="accent4"/>
                </a:solidFill>
              </a:ln>
            </c:spPr>
          </c:marker>
          <c:cat>
            <c:strRef>
              <c:f>'Figure 8'!$C$11:$C$46</c:f>
              <c:strCache>
                <c:ptCount val="36"/>
                <c:pt idx="0">
                  <c:v>EU-27 (¹)(²)</c:v>
                </c:pt>
                <c:pt idx="2">
                  <c:v>Portugal</c:v>
                </c:pt>
                <c:pt idx="3">
                  <c:v>Greece</c:v>
                </c:pt>
                <c:pt idx="4">
                  <c:v>Italy</c:v>
                </c:pt>
                <c:pt idx="5">
                  <c:v>Spain</c:v>
                </c:pt>
                <c:pt idx="6">
                  <c:v>Latvia</c:v>
                </c:pt>
                <c:pt idx="7">
                  <c:v>Lithuania</c:v>
                </c:pt>
                <c:pt idx="8">
                  <c:v>Bulgaria</c:v>
                </c:pt>
                <c:pt idx="9">
                  <c:v>Slovenia</c:v>
                </c:pt>
                <c:pt idx="10">
                  <c:v>Romania</c:v>
                </c:pt>
                <c:pt idx="11">
                  <c:v>Croatia (¹)</c:v>
                </c:pt>
                <c:pt idx="12">
                  <c:v>Poland</c:v>
                </c:pt>
                <c:pt idx="13">
                  <c:v>Slovakia</c:v>
                </c:pt>
                <c:pt idx="14">
                  <c:v>France (²)(³)</c:v>
                </c:pt>
                <c:pt idx="15">
                  <c:v>Czechia</c:v>
                </c:pt>
                <c:pt idx="16">
                  <c:v>Estonia</c:v>
                </c:pt>
                <c:pt idx="17">
                  <c:v>Germany</c:v>
                </c:pt>
                <c:pt idx="18">
                  <c:v>Finland</c:v>
                </c:pt>
                <c:pt idx="19">
                  <c:v>Hungary</c:v>
                </c:pt>
                <c:pt idx="20">
                  <c:v>Austria</c:v>
                </c:pt>
                <c:pt idx="21">
                  <c:v>Netherlands</c:v>
                </c:pt>
                <c:pt idx="22">
                  <c:v>Belgium</c:v>
                </c:pt>
                <c:pt idx="23">
                  <c:v>Denmark</c:v>
                </c:pt>
                <c:pt idx="24">
                  <c:v>Ireland (²)</c:v>
                </c:pt>
                <c:pt idx="25">
                  <c:v>Luxembourg</c:v>
                </c:pt>
                <c:pt idx="26">
                  <c:v>Malta</c:v>
                </c:pt>
                <c:pt idx="27">
                  <c:v>Sweden</c:v>
                </c:pt>
                <c:pt idx="28">
                  <c:v>Cyprus</c:v>
                </c:pt>
                <c:pt idx="30">
                  <c:v>United Kingdom (⁴)</c:v>
                </c:pt>
                <c:pt idx="32">
                  <c:v>Liechtenstein</c:v>
                </c:pt>
                <c:pt idx="33">
                  <c:v>Switzerland</c:v>
                </c:pt>
                <c:pt idx="34">
                  <c:v>Norway</c:v>
                </c:pt>
                <c:pt idx="35">
                  <c:v>Iceland</c:v>
                </c:pt>
              </c:strCache>
            </c:strRef>
          </c:cat>
          <c:val>
            <c:numRef>
              <c:f>'Figure 8'!$D$11:$D$46</c:f>
              <c:numCache>
                <c:formatCode>#\ ##0.0</c:formatCode>
                <c:ptCount val="36"/>
                <c:pt idx="2">
                  <c:v>23</c:v>
                </c:pt>
                <c:pt idx="3">
                  <c:v>23</c:v>
                </c:pt>
                <c:pt idx="4">
                  <c:v>24.2</c:v>
                </c:pt>
                <c:pt idx="5">
                  <c:v>23.2</c:v>
                </c:pt>
                <c:pt idx="6">
                  <c:v>19.8</c:v>
                </c:pt>
                <c:pt idx="7">
                  <c:v>18.3</c:v>
                </c:pt>
                <c:pt idx="8">
                  <c:v>21.9</c:v>
                </c:pt>
                <c:pt idx="9">
                  <c:v>17.3</c:v>
                </c:pt>
                <c:pt idx="10">
                  <c:v>17.8</c:v>
                </c:pt>
                <c:pt idx="12">
                  <c:v>17.3</c:v>
                </c:pt>
                <c:pt idx="13">
                  <c:v>18.3</c:v>
                </c:pt>
                <c:pt idx="14">
                  <c:v>23.9</c:v>
                </c:pt>
                <c:pt idx="15">
                  <c:v>21.5</c:v>
                </c:pt>
                <c:pt idx="16">
                  <c:v>19.5</c:v>
                </c:pt>
                <c:pt idx="17">
                  <c:v>23.6</c:v>
                </c:pt>
                <c:pt idx="18">
                  <c:v>21.7</c:v>
                </c:pt>
                <c:pt idx="19">
                  <c:v>22.5</c:v>
                </c:pt>
                <c:pt idx="20">
                  <c:v>24.6</c:v>
                </c:pt>
                <c:pt idx="21">
                  <c:v>20.8</c:v>
                </c:pt>
                <c:pt idx="22">
                  <c:v>24.6</c:v>
                </c:pt>
                <c:pt idx="23">
                  <c:v>25.9</c:v>
                </c:pt>
                <c:pt idx="24">
                  <c:v>21.9</c:v>
                </c:pt>
                <c:pt idx="25">
                  <c:v>21.1</c:v>
                </c:pt>
                <c:pt idx="26">
                  <c:v>17.600000000000001</c:v>
                </c:pt>
                <c:pt idx="27">
                  <c:v>30.8</c:v>
                </c:pt>
                <c:pt idx="28">
                  <c:v>19.5</c:v>
                </c:pt>
                <c:pt idx="30">
                  <c:v>26.9</c:v>
                </c:pt>
                <c:pt idx="32">
                  <c:v>15.9</c:v>
                </c:pt>
                <c:pt idx="33">
                  <c:v>23.5</c:v>
                </c:pt>
                <c:pt idx="34">
                  <c:v>28.5</c:v>
                </c:pt>
                <c:pt idx="35">
                  <c:v>18.8</c:v>
                </c:pt>
              </c:numCache>
            </c:numRef>
          </c:val>
          <c:smooth val="0"/>
          <c:extLst xmlns:c16r2="http://schemas.microsoft.com/office/drawing/2015/06/chart">
            <c:ext xmlns:c16="http://schemas.microsoft.com/office/drawing/2014/chart" uri="{C3380CC4-5D6E-409C-BE32-E72D297353CC}">
              <c16:uniqueId val="{00000002-22C0-489C-AFCF-9D89726F64CB}"/>
            </c:ext>
          </c:extLst>
        </c:ser>
        <c:dLbls>
          <c:showLegendKey val="0"/>
          <c:showVal val="0"/>
          <c:showCatName val="0"/>
          <c:showSerName val="0"/>
          <c:showPercent val="0"/>
          <c:showBubbleSize val="0"/>
        </c:dLbls>
        <c:hiLowLines>
          <c:spPr>
            <a:ln>
              <a:solidFill>
                <a:schemeClr val="bg1">
                  <a:lumMod val="75000"/>
                </a:schemeClr>
              </a:solidFill>
              <a:prstDash val="sysDash"/>
            </a:ln>
          </c:spPr>
        </c:hiLowLines>
        <c:marker val="1"/>
        <c:smooth val="0"/>
        <c:axId val="246067200"/>
        <c:axId val="246068736"/>
      </c:lineChart>
      <c:catAx>
        <c:axId val="246067200"/>
        <c:scaling>
          <c:orientation val="minMax"/>
        </c:scaling>
        <c:delete val="0"/>
        <c:axPos val="b"/>
        <c:numFmt formatCode="General" sourceLinked="0"/>
        <c:majorTickMark val="out"/>
        <c:minorTickMark val="none"/>
        <c:tickLblPos val="nextTo"/>
        <c:spPr>
          <a:ln>
            <a:solidFill>
              <a:srgbClr val="000000"/>
            </a:solidFill>
            <a:prstDash val="solid"/>
          </a:ln>
        </c:spPr>
        <c:txPr>
          <a:bodyPr rot="-5400000" vert="horz"/>
          <a:lstStyle/>
          <a:p>
            <a:pPr>
              <a:defRPr/>
            </a:pPr>
            <a:endParaRPr lang="en-US"/>
          </a:p>
        </c:txPr>
        <c:crossAx val="246068736"/>
        <c:crosses val="autoZero"/>
        <c:auto val="1"/>
        <c:lblAlgn val="ctr"/>
        <c:lblOffset val="100"/>
        <c:tickMarkSkip val="1"/>
        <c:noMultiLvlLbl val="0"/>
      </c:catAx>
      <c:valAx>
        <c:axId val="246068736"/>
        <c:scaling>
          <c:orientation val="minMax"/>
          <c:max val="70"/>
          <c:min val="0"/>
        </c:scaling>
        <c:delete val="0"/>
        <c:axPos val="l"/>
        <c:majorGridlines>
          <c:spPr>
            <a:ln w="3175">
              <a:solidFill>
                <a:srgbClr val="C0C0C0"/>
              </a:solidFill>
              <a:prstDash val="sysDash"/>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6067200"/>
        <c:crosses val="autoZero"/>
        <c:crossBetween val="between"/>
      </c:valAx>
    </c:plotArea>
    <c:legend>
      <c:legendPos val="b"/>
      <c:layout>
        <c:manualLayout>
          <c:xMode val="edge"/>
          <c:yMode val="edge"/>
          <c:x val="0.92162057742782155"/>
          <c:y val="0.41506194091337101"/>
          <c:w val="7.8092178477690288E-2"/>
          <c:h val="0.1574448269774011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b="1">
                <a:latin typeface="Arial"/>
                <a:ea typeface="Arial"/>
                <a:cs typeface="Arial"/>
              </a:defRPr>
            </a:pPr>
            <a:r>
              <a:rPr lang="en-US"/>
              <a:t>People aged ≥85 years, by sex, 2001 and 2019</a:t>
            </a:r>
          </a:p>
          <a:p>
            <a:pPr algn="l">
              <a:defRPr sz="1800" b="1">
                <a:latin typeface="Arial"/>
                <a:ea typeface="Arial"/>
                <a:cs typeface="Arial"/>
              </a:defRPr>
            </a:pPr>
            <a:r>
              <a:rPr lang="en-US" sz="1600" b="0"/>
              <a:t>(% share of total population)</a:t>
            </a:r>
          </a:p>
        </c:rich>
      </c:tx>
      <c:layout>
        <c:manualLayout>
          <c:xMode val="edge"/>
          <c:yMode val="edge"/>
          <c:x val="5.3333333333333332E-3"/>
          <c:y val="8.1215651215229157E-3"/>
        </c:manualLayout>
      </c:layout>
      <c:overlay val="0"/>
    </c:title>
    <c:autoTitleDeleted val="0"/>
    <c:plotArea>
      <c:layout>
        <c:manualLayout>
          <c:layoutTarget val="inner"/>
          <c:xMode val="edge"/>
          <c:yMode val="edge"/>
          <c:x val="4.3349081364829394E-2"/>
          <c:y val="0.11712559904536438"/>
          <c:w val="0.9504466141732284"/>
          <c:h val="0.57309542725988705"/>
        </c:manualLayout>
      </c:layout>
      <c:barChart>
        <c:barDir val="col"/>
        <c:grouping val="stacked"/>
        <c:varyColors val="0"/>
        <c:ser>
          <c:idx val="3"/>
          <c:order val="0"/>
          <c:tx>
            <c:strRef>
              <c:f>'Figure 9'!$F$10</c:f>
              <c:strCache>
                <c:ptCount val="1"/>
                <c:pt idx="0">
                  <c:v>2019: women</c:v>
                </c:pt>
              </c:strCache>
            </c:strRef>
          </c:tx>
          <c:spPr>
            <a:solidFill>
              <a:schemeClr val="accent4"/>
            </a:solidFill>
          </c:spPr>
          <c:invertIfNegative val="0"/>
          <c:val>
            <c:numRef>
              <c:f>'Figure 9'!$F$11:$F$119</c:f>
              <c:numCache>
                <c:formatCode>0.0</c:formatCode>
                <c:ptCount val="109"/>
                <c:pt idx="2">
                  <c:v>1.8951919125019276</c:v>
                </c:pt>
                <c:pt idx="8">
                  <c:v>2.4000445596459588</c:v>
                </c:pt>
                <c:pt idx="11">
                  <c:v>2.0226397276019363</c:v>
                </c:pt>
                <c:pt idx="14">
                  <c:v>2.2794512511870293</c:v>
                </c:pt>
                <c:pt idx="17">
                  <c:v>2.1355001783239085</c:v>
                </c:pt>
                <c:pt idx="20">
                  <c:v>2.045176929333846</c:v>
                </c:pt>
                <c:pt idx="23">
                  <c:v>1.9200177661090696</c:v>
                </c:pt>
                <c:pt idx="26">
                  <c:v>1.8545297460239716</c:v>
                </c:pt>
                <c:pt idx="29">
                  <c:v>1.8451340079475613</c:v>
                </c:pt>
                <c:pt idx="32">
                  <c:v>2.0057819175435152</c:v>
                </c:pt>
                <c:pt idx="35">
                  <c:v>1.9554904043541872</c:v>
                </c:pt>
                <c:pt idx="38">
                  <c:v>1.7243467635197869</c:v>
                </c:pt>
                <c:pt idx="41">
                  <c:v>1.6434502406359222</c:v>
                </c:pt>
                <c:pt idx="44">
                  <c:v>1.8237231054904879</c:v>
                </c:pt>
                <c:pt idx="47">
                  <c:v>1.9068026133768896</c:v>
                </c:pt>
                <c:pt idx="50">
                  <c:v>1.5569227176181222</c:v>
                </c:pt>
                <c:pt idx="53">
                  <c:v>1.4459532640676982</c:v>
                </c:pt>
                <c:pt idx="56">
                  <c:v>1.3700118892588649</c:v>
                </c:pt>
                <c:pt idx="59">
                  <c:v>1.4920833358351233</c:v>
                </c:pt>
                <c:pt idx="62">
                  <c:v>1.4706700955186029</c:v>
                </c:pt>
                <c:pt idx="65">
                  <c:v>1.3350925616271567</c:v>
                </c:pt>
                <c:pt idx="68">
                  <c:v>1.319923533276077</c:v>
                </c:pt>
                <c:pt idx="71">
                  <c:v>1.306740251574376</c:v>
                </c:pt>
                <c:pt idx="74">
                  <c:v>1.334729290690905</c:v>
                </c:pt>
                <c:pt idx="77">
                  <c:v>1.2424046567887526</c:v>
                </c:pt>
                <c:pt idx="80">
                  <c:v>0.9931202388137611</c:v>
                </c:pt>
                <c:pt idx="83">
                  <c:v>0.94223192400036992</c:v>
                </c:pt>
                <c:pt idx="86">
                  <c:v>1.0705411563620499</c:v>
                </c:pt>
                <c:pt idx="92">
                  <c:v>1.5457188902648924</c:v>
                </c:pt>
                <c:pt idx="98">
                  <c:v>1.7252447092741354</c:v>
                </c:pt>
                <c:pt idx="101">
                  <c:v>1.4340082564282353</c:v>
                </c:pt>
                <c:pt idx="104">
                  <c:v>1.0977867789384046</c:v>
                </c:pt>
                <c:pt idx="107">
                  <c:v>1.1673354526030539</c:v>
                </c:pt>
              </c:numCache>
            </c:numRef>
          </c:val>
          <c:extLst xmlns:c16r2="http://schemas.microsoft.com/office/drawing/2015/06/chart">
            <c:ext xmlns:c16="http://schemas.microsoft.com/office/drawing/2014/chart" uri="{C3380CC4-5D6E-409C-BE32-E72D297353CC}">
              <c16:uniqueId val="{00000000-3A48-440D-B353-EBEA85EF43AA}"/>
            </c:ext>
          </c:extLst>
        </c:ser>
        <c:ser>
          <c:idx val="1"/>
          <c:order val="1"/>
          <c:tx>
            <c:strRef>
              <c:f>'Figure 9'!$D$10</c:f>
              <c:strCache>
                <c:ptCount val="1"/>
                <c:pt idx="0">
                  <c:v>2001: women</c:v>
                </c:pt>
              </c:strCache>
            </c:strRef>
          </c:tx>
          <c:spPr>
            <a:solidFill>
              <a:schemeClr val="accent4">
                <a:lumMod val="60000"/>
                <a:lumOff val="40000"/>
              </a:schemeClr>
            </a:solidFill>
          </c:spPr>
          <c:invertIfNegative val="0"/>
          <c:val>
            <c:numRef>
              <c:f>'Figure 9'!$D$11:$D$119</c:f>
              <c:numCache>
                <c:formatCode>0.0</c:formatCode>
                <c:ptCount val="109"/>
                <c:pt idx="1">
                  <c:v>1.2004233167556744</c:v>
                </c:pt>
                <c:pt idx="7">
                  <c:v>1.5156873445287498</c:v>
                </c:pt>
                <c:pt idx="10">
                  <c:v>1.033011384563052</c:v>
                </c:pt>
                <c:pt idx="13">
                  <c:v>1.472328772469812</c:v>
                </c:pt>
                <c:pt idx="16">
                  <c:v>1.1759021058244763</c:v>
                </c:pt>
                <c:pt idx="19">
                  <c:v>1.069581040104062</c:v>
                </c:pt>
                <c:pt idx="22">
                  <c:v>1.3342246546811811</c:v>
                </c:pt>
                <c:pt idx="25">
                  <c:v>1.4908264743517894</c:v>
                </c:pt>
                <c:pt idx="28">
                  <c:v>1.1497525146614194</c:v>
                </c:pt>
                <c:pt idx="31">
                  <c:v>1.0088172784192084</c:v>
                </c:pt>
                <c:pt idx="34">
                  <c:v>0.80278222126883936</c:v>
                </c:pt>
                <c:pt idx="37">
                  <c:v>1.3327979018933678</c:v>
                </c:pt>
                <c:pt idx="40">
                  <c:v>1.5985401887154398</c:v>
                </c:pt>
                <c:pt idx="43">
                  <c:v>0.86744646232791012</c:v>
                </c:pt>
                <c:pt idx="46">
                  <c:v>0.94901639511443947</c:v>
                </c:pt>
                <c:pt idx="49">
                  <c:v>0.74642536700838058</c:v>
                </c:pt>
                <c:pt idx="52">
                  <c:v>1.058111005296466</c:v>
                </c:pt>
                <c:pt idx="55">
                  <c:v>1.3115950536265903</c:v>
                </c:pt>
                <c:pt idx="58">
                  <c:v>0.67839782840754637</c:v>
                </c:pt>
                <c:pt idx="61">
                  <c:v>0.88778778816069881</c:v>
                </c:pt>
                <c:pt idx="64">
                  <c:v>0.55506690743493936</c:v>
                </c:pt>
                <c:pt idx="67">
                  <c:v>0.51484015684566742</c:v>
                </c:pt>
                <c:pt idx="70">
                  <c:v>1.0391799544419136</c:v>
                </c:pt>
                <c:pt idx="73">
                  <c:v>0.81562529105914205</c:v>
                </c:pt>
                <c:pt idx="76">
                  <c:v>0.67268755668535951</c:v>
                </c:pt>
                <c:pt idx="79">
                  <c:v>0.73137456516583388</c:v>
                </c:pt>
                <c:pt idx="82">
                  <c:v>0.67679833244689624</c:v>
                </c:pt>
                <c:pt idx="85">
                  <c:v>0.59416786287901935</c:v>
                </c:pt>
                <c:pt idx="91">
                  <c:v>1.3817491966622724</c:v>
                </c:pt>
                <c:pt idx="97">
                  <c:v>1.4015995158282384</c:v>
                </c:pt>
                <c:pt idx="100">
                  <c:v>1.3411315271272868</c:v>
                </c:pt>
                <c:pt idx="103">
                  <c:v>0.78274709645999274</c:v>
                </c:pt>
                <c:pt idx="106">
                  <c:v>0.77899157106776618</c:v>
                </c:pt>
              </c:numCache>
            </c:numRef>
          </c:val>
          <c:extLst xmlns:c16r2="http://schemas.microsoft.com/office/drawing/2015/06/chart">
            <c:ext xmlns:c16="http://schemas.microsoft.com/office/drawing/2014/chart" uri="{C3380CC4-5D6E-409C-BE32-E72D297353CC}">
              <c16:uniqueId val="{00000001-3A48-440D-B353-EBEA85EF43AA}"/>
            </c:ext>
          </c:extLst>
        </c:ser>
        <c:ser>
          <c:idx val="2"/>
          <c:order val="2"/>
          <c:tx>
            <c:strRef>
              <c:f>'Figure 9'!$G$10</c:f>
              <c:strCache>
                <c:ptCount val="1"/>
                <c:pt idx="0">
                  <c:v>2019: men</c:v>
                </c:pt>
              </c:strCache>
            </c:strRef>
          </c:tx>
          <c:spPr>
            <a:solidFill>
              <a:schemeClr val="accent1"/>
            </a:solidFill>
          </c:spPr>
          <c:invertIfNegative val="0"/>
          <c:val>
            <c:numRef>
              <c:f>'Figure 9'!$G$11:$G$119</c:f>
              <c:numCache>
                <c:formatCode>0.0</c:formatCode>
                <c:ptCount val="109"/>
                <c:pt idx="2">
                  <c:v>0.90680108625361966</c:v>
                </c:pt>
                <c:pt idx="8">
                  <c:v>1.1677291277174284</c:v>
                </c:pt>
                <c:pt idx="11">
                  <c:v>1.3882943315642851</c:v>
                </c:pt>
                <c:pt idx="14">
                  <c:v>1.0520186096157063</c:v>
                </c:pt>
                <c:pt idx="17">
                  <c:v>1.0982238768256896</c:v>
                </c:pt>
                <c:pt idx="20">
                  <c:v>0.97404622552343822</c:v>
                </c:pt>
                <c:pt idx="23">
                  <c:v>0.93959950657844482</c:v>
                </c:pt>
                <c:pt idx="26">
                  <c:v>0.88882196462161112</c:v>
                </c:pt>
                <c:pt idx="29">
                  <c:v>0.83016803979906206</c:v>
                </c:pt>
                <c:pt idx="32">
                  <c:v>0.57366283721562183</c:v>
                </c:pt>
                <c:pt idx="35">
                  <c:v>0.62379571280917789</c:v>
                </c:pt>
                <c:pt idx="38">
                  <c:v>0.82609615889330068</c:v>
                </c:pt>
                <c:pt idx="41">
                  <c:v>0.90397192230639045</c:v>
                </c:pt>
                <c:pt idx="44">
                  <c:v>0.68844946532955809</c:v>
                </c:pt>
                <c:pt idx="47">
                  <c:v>0.52886298104968421</c:v>
                </c:pt>
                <c:pt idx="50">
                  <c:v>0.63278810945168673</c:v>
                </c:pt>
                <c:pt idx="53">
                  <c:v>0.73378546423847524</c:v>
                </c:pt>
                <c:pt idx="56">
                  <c:v>0.72534296369616613</c:v>
                </c:pt>
                <c:pt idx="59">
                  <c:v>0.57877989125482721</c:v>
                </c:pt>
                <c:pt idx="62">
                  <c:v>0.54716397298776309</c:v>
                </c:pt>
                <c:pt idx="65">
                  <c:v>0.67366767528009486</c:v>
                </c:pt>
                <c:pt idx="68">
                  <c:v>0.67483727848596142</c:v>
                </c:pt>
                <c:pt idx="71">
                  <c:v>0.64994933978830216</c:v>
                </c:pt>
                <c:pt idx="74">
                  <c:v>0.57834888918101746</c:v>
                </c:pt>
                <c:pt idx="77">
                  <c:v>0.61877100812668806</c:v>
                </c:pt>
                <c:pt idx="80">
                  <c:v>0.5714646917769115</c:v>
                </c:pt>
                <c:pt idx="83">
                  <c:v>0.61068684859784061</c:v>
                </c:pt>
                <c:pt idx="86">
                  <c:v>0.41938044785898193</c:v>
                </c:pt>
                <c:pt idx="92">
                  <c:v>0.89222470735116022</c:v>
                </c:pt>
                <c:pt idx="98">
                  <c:v>0.88250642779875343</c:v>
                </c:pt>
                <c:pt idx="101">
                  <c:v>0.75789026412612703</c:v>
                </c:pt>
                <c:pt idx="104">
                  <c:v>0.69385502715754743</c:v>
                </c:pt>
                <c:pt idx="107">
                  <c:v>0.57324508833185672</c:v>
                </c:pt>
              </c:numCache>
            </c:numRef>
          </c:val>
          <c:extLst xmlns:c16r2="http://schemas.microsoft.com/office/drawing/2015/06/chart">
            <c:ext xmlns:c16="http://schemas.microsoft.com/office/drawing/2014/chart" uri="{C3380CC4-5D6E-409C-BE32-E72D297353CC}">
              <c16:uniqueId val="{00000002-3A48-440D-B353-EBEA85EF43AA}"/>
            </c:ext>
          </c:extLst>
        </c:ser>
        <c:ser>
          <c:idx val="0"/>
          <c:order val="3"/>
          <c:tx>
            <c:strRef>
              <c:f>'Figure 9'!$E$10</c:f>
              <c:strCache>
                <c:ptCount val="1"/>
                <c:pt idx="0">
                  <c:v>2001: men</c:v>
                </c:pt>
              </c:strCache>
            </c:strRef>
          </c:tx>
          <c:spPr>
            <a:solidFill>
              <a:schemeClr val="accent1">
                <a:lumMod val="60000"/>
                <a:lumOff val="40000"/>
              </a:schemeClr>
            </a:solidFill>
          </c:spPr>
          <c:invertIfNegative val="0"/>
          <c:val>
            <c:numRef>
              <c:f>'Figure 9'!$E$11:$E$119</c:f>
              <c:numCache>
                <c:formatCode>0.0</c:formatCode>
                <c:ptCount val="109"/>
                <c:pt idx="1">
                  <c:v>0.46734076825036552</c:v>
                </c:pt>
                <c:pt idx="7">
                  <c:v>0.6507329651121514</c:v>
                </c:pt>
                <c:pt idx="10">
                  <c:v>0.71846695303954256</c:v>
                </c:pt>
                <c:pt idx="13">
                  <c:v>0.55921913848983051</c:v>
                </c:pt>
                <c:pt idx="16">
                  <c:v>0.51011488964429219</c:v>
                </c:pt>
                <c:pt idx="19">
                  <c:v>0.47375927495848807</c:v>
                </c:pt>
                <c:pt idx="22">
                  <c:v>0.46527403064906081</c:v>
                </c:pt>
                <c:pt idx="25">
                  <c:v>0.46967075186659196</c:v>
                </c:pt>
                <c:pt idx="28">
                  <c:v>0.36333877939401071</c:v>
                </c:pt>
                <c:pt idx="31">
                  <c:v>0.26423114481015569</c:v>
                </c:pt>
                <c:pt idx="34">
                  <c:v>0.2927446474015758</c:v>
                </c:pt>
                <c:pt idx="37">
                  <c:v>0.44942329745144777</c:v>
                </c:pt>
                <c:pt idx="40">
                  <c:v>0.70896627997143247</c:v>
                </c:pt>
                <c:pt idx="43">
                  <c:v>0.2982271189200108</c:v>
                </c:pt>
                <c:pt idx="46">
                  <c:v>0.25473955801518156</c:v>
                </c:pt>
                <c:pt idx="49">
                  <c:v>0.28274393619601962</c:v>
                </c:pt>
                <c:pt idx="52">
                  <c:v>0.370130245839217</c:v>
                </c:pt>
                <c:pt idx="55">
                  <c:v>0.52925552399119724</c:v>
                </c:pt>
                <c:pt idx="58">
                  <c:v>0.24200112119125983</c:v>
                </c:pt>
                <c:pt idx="61">
                  <c:v>0.35128385464816814</c:v>
                </c:pt>
                <c:pt idx="64">
                  <c:v>0.34316350466067236</c:v>
                </c:pt>
                <c:pt idx="67">
                  <c:v>0.28496521493075239</c:v>
                </c:pt>
                <c:pt idx="70">
                  <c:v>0.37380410022779043</c:v>
                </c:pt>
                <c:pt idx="73">
                  <c:v>0.2989436990344142</c:v>
                </c:pt>
                <c:pt idx="76">
                  <c:v>0.32548573764418842</c:v>
                </c:pt>
                <c:pt idx="79">
                  <c:v>0.31554095287940903</c:v>
                </c:pt>
                <c:pt idx="82">
                  <c:v>0.4457034559579327</c:v>
                </c:pt>
                <c:pt idx="85">
                  <c:v>0.25496473830604433</c:v>
                </c:pt>
                <c:pt idx="91">
                  <c:v>0.52397482627943992</c:v>
                </c:pt>
                <c:pt idx="97">
                  <c:v>0.56065646361667143</c:v>
                </c:pt>
                <c:pt idx="100">
                  <c:v>0.55064621768800537</c:v>
                </c:pt>
                <c:pt idx="103">
                  <c:v>0.427722939995271</c:v>
                </c:pt>
                <c:pt idx="106">
                  <c:v>0.31646532574628</c:v>
                </c:pt>
              </c:numCache>
            </c:numRef>
          </c:val>
          <c:extLst xmlns:c16r2="http://schemas.microsoft.com/office/drawing/2015/06/chart">
            <c:ext xmlns:c16="http://schemas.microsoft.com/office/drawing/2014/chart" uri="{C3380CC4-5D6E-409C-BE32-E72D297353CC}">
              <c16:uniqueId val="{00000003-3A48-440D-B353-EBEA85EF43AA}"/>
            </c:ext>
          </c:extLst>
        </c:ser>
        <c:dLbls>
          <c:showLegendKey val="0"/>
          <c:showVal val="0"/>
          <c:showCatName val="0"/>
          <c:showSerName val="0"/>
          <c:showPercent val="0"/>
          <c:showBubbleSize val="0"/>
        </c:dLbls>
        <c:gapWidth val="0"/>
        <c:overlap val="100"/>
        <c:axId val="246174848"/>
        <c:axId val="246176384"/>
      </c:barChart>
      <c:lineChart>
        <c:grouping val="standard"/>
        <c:varyColors val="0"/>
        <c:ser>
          <c:idx val="4"/>
          <c:order val="4"/>
          <c:tx>
            <c:strRef>
              <c:f>'Figure 9'!$T$10</c:f>
              <c:strCache>
                <c:ptCount val="1"/>
              </c:strCache>
            </c:strRef>
          </c:tx>
          <c:marker>
            <c:symbol val="none"/>
          </c:marker>
          <c:cat>
            <c:strRef>
              <c:f>'Figure 9'!$I$11:$I$46</c:f>
              <c:strCache>
                <c:ptCount val="36"/>
                <c:pt idx="0">
                  <c:v>EU-27 (¹)</c:v>
                </c:pt>
                <c:pt idx="2">
                  <c:v>Italy</c:v>
                </c:pt>
                <c:pt idx="3">
                  <c:v>Greece</c:v>
                </c:pt>
                <c:pt idx="4">
                  <c:v>France (¹)</c:v>
                </c:pt>
                <c:pt idx="5">
                  <c:v>Spain</c:v>
                </c:pt>
                <c:pt idx="6">
                  <c:v>Portugal</c:v>
                </c:pt>
                <c:pt idx="7">
                  <c:v>Belgium</c:v>
                </c:pt>
                <c:pt idx="8">
                  <c:v>Germany</c:v>
                </c:pt>
                <c:pt idx="9">
                  <c:v>Finland</c:v>
                </c:pt>
                <c:pt idx="10">
                  <c:v>Estonia</c:v>
                </c:pt>
                <c:pt idx="11">
                  <c:v>Lithuania</c:v>
                </c:pt>
                <c:pt idx="12">
                  <c:v>Austria</c:v>
                </c:pt>
                <c:pt idx="13">
                  <c:v>Sweden</c:v>
                </c:pt>
                <c:pt idx="14">
                  <c:v>Slovenia</c:v>
                </c:pt>
                <c:pt idx="15">
                  <c:v>Latvia</c:v>
                </c:pt>
                <c:pt idx="16">
                  <c:v>Croatia</c:v>
                </c:pt>
                <c:pt idx="17">
                  <c:v>Netherlands</c:v>
                </c:pt>
                <c:pt idx="18">
                  <c:v>Denmark</c:v>
                </c:pt>
                <c:pt idx="19">
                  <c:v>Poland</c:v>
                </c:pt>
                <c:pt idx="20">
                  <c:v>Hungary</c:v>
                </c:pt>
                <c:pt idx="21">
                  <c:v>Bulgaria</c:v>
                </c:pt>
                <c:pt idx="22">
                  <c:v>Romania</c:v>
                </c:pt>
                <c:pt idx="23">
                  <c:v>Luxembourg</c:v>
                </c:pt>
                <c:pt idx="24">
                  <c:v>Czechia</c:v>
                </c:pt>
                <c:pt idx="25">
                  <c:v>Malta</c:v>
                </c:pt>
                <c:pt idx="26">
                  <c:v>Ireland (¹)</c:v>
                </c:pt>
                <c:pt idx="27">
                  <c:v>Cyprus</c:v>
                </c:pt>
                <c:pt idx="28">
                  <c:v>Slovakia</c:v>
                </c:pt>
                <c:pt idx="30">
                  <c:v>United Kingdom</c:v>
                </c:pt>
                <c:pt idx="32">
                  <c:v>Switzerland</c:v>
                </c:pt>
                <c:pt idx="33">
                  <c:v>Norway</c:v>
                </c:pt>
                <c:pt idx="34">
                  <c:v>Iceland</c:v>
                </c:pt>
                <c:pt idx="35">
                  <c:v>Liechtenstein</c:v>
                </c:pt>
              </c:strCache>
            </c:strRef>
          </c:cat>
          <c:val>
            <c:numRef>
              <c:f>'Figure 9'!$T$11:$T$46</c:f>
              <c:numCache>
                <c:formatCode>General</c:formatCode>
                <c:ptCount val="36"/>
              </c:numCache>
            </c:numRef>
          </c:val>
          <c:smooth val="0"/>
          <c:extLst xmlns:c16r2="http://schemas.microsoft.com/office/drawing/2015/06/chart">
            <c:ext xmlns:c16="http://schemas.microsoft.com/office/drawing/2014/chart" uri="{C3380CC4-5D6E-409C-BE32-E72D297353CC}">
              <c16:uniqueId val="{00000004-3A48-440D-B353-EBEA85EF43AA}"/>
            </c:ext>
          </c:extLst>
        </c:ser>
        <c:dLbls>
          <c:showLegendKey val="0"/>
          <c:showVal val="0"/>
          <c:showCatName val="0"/>
          <c:showSerName val="0"/>
          <c:showPercent val="0"/>
          <c:showBubbleSize val="0"/>
        </c:dLbls>
        <c:marker val="1"/>
        <c:smooth val="0"/>
        <c:axId val="246187904"/>
        <c:axId val="246186368"/>
      </c:lineChart>
      <c:catAx>
        <c:axId val="246174848"/>
        <c:scaling>
          <c:orientation val="minMax"/>
        </c:scaling>
        <c:delete val="0"/>
        <c:axPos val="t"/>
        <c:majorTickMark val="none"/>
        <c:minorTickMark val="none"/>
        <c:tickLblPos val="none"/>
        <c:spPr>
          <a:ln>
            <a:noFill/>
            <a:prstDash val="solid"/>
          </a:ln>
        </c:spPr>
        <c:txPr>
          <a:bodyPr rot="-5400000" vert="horz"/>
          <a:lstStyle/>
          <a:p>
            <a:pPr>
              <a:defRPr/>
            </a:pPr>
            <a:endParaRPr lang="en-US"/>
          </a:p>
        </c:txPr>
        <c:crossAx val="246176384"/>
        <c:crosses val="max"/>
        <c:auto val="1"/>
        <c:lblAlgn val="ctr"/>
        <c:lblOffset val="100"/>
        <c:tickMarkSkip val="1"/>
        <c:noMultiLvlLbl val="0"/>
      </c:catAx>
      <c:valAx>
        <c:axId val="246176384"/>
        <c:scaling>
          <c:orientation val="minMax"/>
        </c:scaling>
        <c:delete val="0"/>
        <c:axPos val="l"/>
        <c:majorGridlines>
          <c:spPr>
            <a:ln w="3175">
              <a:solidFill>
                <a:srgbClr val="C0C0C0"/>
              </a:solidFill>
              <a:prstDash val="sysDash"/>
            </a:ln>
          </c:spPr>
        </c:majorGridlines>
        <c:numFmt formatCode="0.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6174848"/>
        <c:crosses val="autoZero"/>
        <c:crossBetween val="midCat"/>
      </c:valAx>
      <c:valAx>
        <c:axId val="246186368"/>
        <c:scaling>
          <c:orientation val="minMax"/>
        </c:scaling>
        <c:delete val="1"/>
        <c:axPos val="r"/>
        <c:numFmt formatCode="General" sourceLinked="1"/>
        <c:majorTickMark val="out"/>
        <c:minorTickMark val="none"/>
        <c:tickLblPos val="nextTo"/>
        <c:crossAx val="246187904"/>
        <c:crosses val="max"/>
        <c:crossBetween val="between"/>
      </c:valAx>
      <c:catAx>
        <c:axId val="24618790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46186368"/>
        <c:crosses val="autoZero"/>
        <c:auto val="1"/>
        <c:lblAlgn val="ctr"/>
        <c:lblOffset val="100"/>
        <c:noMultiLvlLbl val="0"/>
      </c:catAx>
    </c:plotArea>
    <c:legend>
      <c:legendPos val="r"/>
      <c:legendEntry>
        <c:idx val="4"/>
        <c:delete val="1"/>
      </c:legendEntry>
      <c:layout>
        <c:manualLayout>
          <c:xMode val="edge"/>
          <c:yMode val="edge"/>
          <c:x val="0.37263338582677158"/>
          <c:y val="0.86417858403954806"/>
          <c:w val="0.30540724409448816"/>
          <c:h val="7.5036487758945392E-2"/>
        </c:manualLayout>
      </c:layout>
      <c:overlay val="0"/>
      <c:txPr>
        <a:bodyPr/>
        <a:lstStyle/>
        <a:p>
          <a:pPr>
            <a:defRPr b="1"/>
          </a:pPr>
          <a:endParaRPr lang="en-US"/>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20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0.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file:///C:\Program%20Files\DIaLOGIKa\Eurostat%20Layout\Logo\Eurostat%20logo.png" TargetMode="Externa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1</xdr:col>
      <xdr:colOff>581025</xdr:colOff>
      <xdr:row>24</xdr:row>
      <xdr:rowOff>49530</xdr:rowOff>
    </xdr:from>
    <xdr:to>
      <xdr:col>14</xdr:col>
      <xdr:colOff>142875</xdr:colOff>
      <xdr:row>68</xdr:row>
      <xdr:rowOff>140730</xdr:rowOff>
    </xdr:to>
    <xdr:graphicFrame macro="">
      <xdr:nvGraphicFramePr>
        <xdr:cNvPr id="3" name="Chart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0.00533</cdr:x>
      <cdr:y>0.89241</cdr:y>
    </cdr:from>
    <cdr:ext cx="7994650" cy="731280"/>
    <cdr:sp macro="" textlink="">
      <cdr:nvSpPr>
        <cdr:cNvPr id="2" name="FootonotesShape"/>
        <cdr:cNvSpPr txBox="1"/>
      </cdr:nvSpPr>
      <cdr:spPr>
        <a:xfrm xmlns:a="http://schemas.openxmlformats.org/drawingml/2006/main">
          <a:off x="50768" y="6065520"/>
          <a:ext cx="7994650" cy="731280"/>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pPr>
            <a:spcBef>
              <a:spcPts val="300"/>
            </a:spcBef>
          </a:pPr>
          <a:r>
            <a:rPr lang="en-GB" sz="1200">
              <a:latin typeface="Arial"/>
            </a:rPr>
            <a:t>Note: the figure is ranked on the ratio of women to men for all people aged ≥65 years. All data as of 1 January.</a:t>
          </a:r>
        </a:p>
        <a:p xmlns:a="http://schemas.openxmlformats.org/drawingml/2006/main">
          <a:pPr>
            <a:spcBef>
              <a:spcPts val="300"/>
            </a:spcBef>
          </a:pPr>
          <a:r>
            <a:rPr lang="en-GB" sz="1200">
              <a:latin typeface="Arial"/>
            </a:rPr>
            <a:t>(¹) Estimates and/or provisional.</a:t>
          </a:r>
        </a:p>
        <a:p xmlns:a="http://schemas.openxmlformats.org/drawingml/2006/main">
          <a:pPr>
            <a:spcBef>
              <a:spcPts val="300"/>
            </a:spcBef>
          </a:pPr>
          <a:r>
            <a:rPr lang="en-GB" sz="1200" i="1">
              <a:latin typeface="Arial"/>
            </a:rPr>
            <a:t>Source:</a:t>
          </a:r>
          <a:r>
            <a:rPr lang="en-GB" sz="1200">
              <a:latin typeface="Arial"/>
            </a:rPr>
            <a:t> Eurostat (online data code: demo_pjangroup)</a:t>
          </a:r>
        </a:p>
      </cdr:txBody>
    </cdr:sp>
  </cdr:absSizeAnchor>
  <cdr:absSizeAnchor xmlns:cdr="http://schemas.openxmlformats.org/drawingml/2006/chartDrawing">
    <cdr:from>
      <cdr:x>0.83933</cdr:x>
      <cdr:y>0.93409</cdr:y>
    </cdr:from>
    <cdr:ext cx="1530358" cy="417916"/>
    <cdr:pic>
      <cdr:nvPicPr>
        <cdr:cNvPr id="3" name="LogoShape">
          <a:extLst xmlns:a="http://schemas.openxmlformats.org/drawingml/2006/main">
            <a:ext uri="{FF2B5EF4-FFF2-40B4-BE49-F238E27FC236}">
              <a16:creationId xmlns="" xmlns:a16="http://schemas.microsoft.com/office/drawing/2014/main" id="{A5D732C6-78CC-4A39-9B7E-D58F4181AA26}"/>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5922797"/>
          <a:ext cx="1530358" cy="417916"/>
        </a:xfrm>
        <a:prstGeom xmlns:a="http://schemas.openxmlformats.org/drawingml/2006/main" prst="rect">
          <a:avLst/>
        </a:prstGeom>
      </cdr:spPr>
    </cdr:pic>
  </cdr:absSizeAnchor>
</c:userShapes>
</file>

<file path=xl/drawings/drawing11.xml><?xml version="1.0" encoding="utf-8"?>
<xdr:wsDr xmlns:xdr="http://schemas.openxmlformats.org/drawingml/2006/spreadsheetDrawing" xmlns:a="http://schemas.openxmlformats.org/drawingml/2006/main">
  <xdr:twoCellAnchor editAs="absolute">
    <xdr:from>
      <xdr:col>2</xdr:col>
      <xdr:colOff>47625</xdr:colOff>
      <xdr:row>59</xdr:row>
      <xdr:rowOff>125729</xdr:rowOff>
    </xdr:from>
    <xdr:to>
      <xdr:col>18</xdr:col>
      <xdr:colOff>276225</xdr:colOff>
      <xdr:row>104</xdr:row>
      <xdr:rowOff>64529</xdr:rowOff>
    </xdr:to>
    <xdr:graphicFrame macro="">
      <xdr:nvGraphicFramePr>
        <xdr:cNvPr id="17" name="Chart 16">
          <a:extLst>
            <a:ext uri="{FF2B5EF4-FFF2-40B4-BE49-F238E27FC236}">
              <a16:creationId xmlns="" xmlns:a16="http://schemas.microsoft.com/office/drawing/2014/main" id="{00000000-0008-0000-05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absSizeAnchor xmlns:cdr="http://schemas.openxmlformats.org/drawingml/2006/chartDrawing">
    <cdr:from>
      <cdr:x>0.00533</cdr:x>
      <cdr:y>0.81673</cdr:y>
    </cdr:from>
    <cdr:ext cx="7994650" cy="1245628"/>
    <cdr:sp macro="" textlink="">
      <cdr:nvSpPr>
        <cdr:cNvPr id="2" name="FootonotesShape"/>
        <cdr:cNvSpPr txBox="1"/>
      </cdr:nvSpPr>
      <cdr:spPr>
        <a:xfrm xmlns:a="http://schemas.openxmlformats.org/drawingml/2006/main">
          <a:off x="50768" y="5551171"/>
          <a:ext cx="7994650" cy="1245628"/>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r>
            <a:rPr lang="en-GB" sz="1200">
              <a:latin typeface="Arial"/>
            </a:rPr>
            <a:t>Note: 2050, population according to the 2019 projections, baseline variant (EUROPOP2019).</a:t>
          </a:r>
        </a:p>
        <a:p xmlns:a="http://schemas.openxmlformats.org/drawingml/2006/main">
          <a:pPr>
            <a:spcBef>
              <a:spcPts val="300"/>
            </a:spcBef>
          </a:pPr>
          <a:r>
            <a:rPr lang="en-GB" sz="1200">
              <a:latin typeface="Arial"/>
            </a:rPr>
            <a:t>(¹) 1990: not available.</a:t>
          </a:r>
          <a:br>
            <a:rPr lang="en-GB" sz="1200">
              <a:latin typeface="Arial"/>
            </a:rPr>
          </a:br>
          <a:r>
            <a:rPr lang="en-GB" sz="1200">
              <a:latin typeface="Arial"/>
            </a:rPr>
            <a:t>(²) 2019: estimates and/or provisional.</a:t>
          </a:r>
        </a:p>
        <a:p xmlns:a="http://schemas.openxmlformats.org/drawingml/2006/main">
          <a:r>
            <a:rPr lang="en-GB" sz="1200">
              <a:latin typeface="Arial"/>
            </a:rPr>
            <a:t>(³) 1990: excludes French overseas territories.</a:t>
          </a:r>
        </a:p>
        <a:p xmlns:a="http://schemas.openxmlformats.org/drawingml/2006/main">
          <a:r>
            <a:rPr lang="en-GB" sz="1200">
              <a:latin typeface="Arial"/>
            </a:rPr>
            <a:t>(</a:t>
          </a:r>
          <a:r>
            <a:rPr lang="en-GB" sz="1200" baseline="30000">
              <a:latin typeface="Arial"/>
            </a:rPr>
            <a:t>4</a:t>
          </a:r>
          <a:r>
            <a:rPr lang="en-GB" sz="1200">
              <a:latin typeface="Arial"/>
            </a:rPr>
            <a:t>) 2050: not available.</a:t>
          </a:r>
        </a:p>
        <a:p xmlns:a="http://schemas.openxmlformats.org/drawingml/2006/main">
          <a:pPr>
            <a:spcBef>
              <a:spcPts val="300"/>
            </a:spcBef>
          </a:pPr>
          <a:r>
            <a:rPr lang="en-GB" sz="1200" i="1">
              <a:latin typeface="Arial"/>
            </a:rPr>
            <a:t>Source:</a:t>
          </a:r>
          <a:r>
            <a:rPr lang="en-GB" sz="1200">
              <a:latin typeface="Arial"/>
            </a:rPr>
            <a:t> Eurostat (online data codes: demo_pjanind and proj_19ndbi)</a:t>
          </a:r>
        </a:p>
      </cdr:txBody>
    </cdr:sp>
  </cdr:absSizeAnchor>
  <cdr:absSizeAnchor xmlns:cdr="http://schemas.openxmlformats.org/drawingml/2006/chartDrawing">
    <cdr:from>
      <cdr:x>0.83937</cdr:x>
      <cdr:y>0.93856</cdr:y>
    </cdr:from>
    <cdr:ext cx="1530000" cy="417598"/>
    <cdr:pic>
      <cdr:nvPicPr>
        <cdr:cNvPr id="3" name="LogoShape">
          <a:extLst xmlns:a="http://schemas.openxmlformats.org/drawingml/2006/main">
            <a:ext uri="{FF2B5EF4-FFF2-40B4-BE49-F238E27FC236}">
              <a16:creationId xmlns="" xmlns:a16="http://schemas.microsoft.com/office/drawing/2014/main" id="{DBBDA262-1BA9-4C06-889E-1F1AEF91A24C}"/>
            </a:ext>
          </a:extLst>
        </cdr:cNvPr>
        <cdr:cNvPicPr>
          <a:picLocks xmlns:a="http://schemas.openxmlformats.org/drawingml/2006/main"/>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5000" y="6379202"/>
          <a:ext cx="1530000" cy="417598"/>
        </a:xfrm>
        <a:prstGeom xmlns:a="http://schemas.openxmlformats.org/drawingml/2006/main" prst="rect">
          <a:avLst/>
        </a:prstGeom>
      </cdr:spPr>
    </cdr:pic>
  </cdr:absSizeAnchor>
</c:userShapes>
</file>

<file path=xl/drawings/drawing13.xml><?xml version="1.0" encoding="utf-8"?>
<xdr:wsDr xmlns:xdr="http://schemas.openxmlformats.org/drawingml/2006/spreadsheetDrawing" xmlns:a="http://schemas.openxmlformats.org/drawingml/2006/main">
  <xdr:twoCellAnchor editAs="absolute">
    <xdr:from>
      <xdr:col>2</xdr:col>
      <xdr:colOff>114300</xdr:colOff>
      <xdr:row>25</xdr:row>
      <xdr:rowOff>11429</xdr:rowOff>
    </xdr:from>
    <xdr:to>
      <xdr:col>14</xdr:col>
      <xdr:colOff>95250</xdr:colOff>
      <xdr:row>69</xdr:row>
      <xdr:rowOff>102629</xdr:rowOff>
    </xdr:to>
    <xdr:graphicFrame macro="">
      <xdr:nvGraphicFramePr>
        <xdr:cNvPr id="2" name="Chart 1">
          <a:extLst>
            <a:ext uri="{FF2B5EF4-FFF2-40B4-BE49-F238E27FC236}">
              <a16:creationId xmlns=""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0.331</cdr:x>
      <cdr:y>0.0991</cdr:y>
    </cdr:from>
    <cdr:to>
      <cdr:x>0.33447</cdr:x>
      <cdr:y>0.76488</cdr:y>
    </cdr:to>
    <cdr:cxnSp macro="">
      <cdr:nvCxnSpPr>
        <cdr:cNvPr id="2" name="Straight Connector 1">
          <a:extLst xmlns:a="http://schemas.openxmlformats.org/drawingml/2006/main">
            <a:ext uri="{FF2B5EF4-FFF2-40B4-BE49-F238E27FC236}">
              <a16:creationId xmlns="" xmlns:a16="http://schemas.microsoft.com/office/drawing/2014/main" id="{E26855F4-F1C7-4CD1-8660-1D551F0944B1}"/>
            </a:ext>
          </a:extLst>
        </cdr:cNvPr>
        <cdr:cNvCxnSpPr/>
      </cdr:nvCxnSpPr>
      <cdr:spPr>
        <a:xfrm xmlns:a="http://schemas.openxmlformats.org/drawingml/2006/main" flipV="1">
          <a:off x="3152775" y="673563"/>
          <a:ext cx="33052" cy="4525173"/>
        </a:xfrm>
        <a:prstGeom xmlns:a="http://schemas.openxmlformats.org/drawingml/2006/main" prst="line">
          <a:avLst/>
        </a:prstGeom>
        <a:ln xmlns:a="http://schemas.openxmlformats.org/drawingml/2006/main" w="25400">
          <a:solidFill>
            <a:schemeClr val="accent1">
              <a:lumMod val="60000"/>
              <a:lumOff val="4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0.00533</cdr:x>
      <cdr:y>0.82094</cdr:y>
    </cdr:from>
    <cdr:ext cx="7994650" cy="1217053"/>
    <cdr:sp macro="" textlink="">
      <cdr:nvSpPr>
        <cdr:cNvPr id="3" name="FootonotesShape"/>
        <cdr:cNvSpPr txBox="1"/>
      </cdr:nvSpPr>
      <cdr:spPr>
        <a:xfrm xmlns:a="http://schemas.openxmlformats.org/drawingml/2006/main">
          <a:off x="50768" y="5579747"/>
          <a:ext cx="7994650" cy="1217053"/>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r>
            <a:rPr lang="en-GB" sz="1200">
              <a:latin typeface="Arial"/>
            </a:rPr>
            <a:t>Note: the old-age dependency ratio is calculated as the number of people aged ≥65 years divided by the number of people aged 20-64 years, expressed as a percentage.
2008, 2010-2012, 2014-2015 and 2017: breaks in series. 2018 and 2019: provisional. 2020-2050: population according to the 2019 projections, baseline variant (EUROPOP2019). The vertical dotted line marks the divide between official historical data and EUROPOP2019 population projections.</a:t>
          </a:r>
        </a:p>
        <a:p xmlns:a="http://schemas.openxmlformats.org/drawingml/2006/main">
          <a:pPr>
            <a:spcBef>
              <a:spcPts val="300"/>
            </a:spcBef>
          </a:pPr>
          <a:r>
            <a:rPr lang="en-GB" sz="1200" i="1">
              <a:latin typeface="Arial"/>
            </a:rPr>
            <a:t>Source:</a:t>
          </a:r>
          <a:r>
            <a:rPr lang="en-GB" sz="1200">
              <a:latin typeface="Arial"/>
            </a:rPr>
            <a:t> Eurostat (online data codes: demo_pjanind and proj_19ndbi)</a:t>
          </a:r>
        </a:p>
      </cdr:txBody>
    </cdr:sp>
  </cdr:absSizeAnchor>
  <cdr:absSizeAnchor xmlns:cdr="http://schemas.openxmlformats.org/drawingml/2006/chartDrawing">
    <cdr:from>
      <cdr:x>0.83933</cdr:x>
      <cdr:y>0.93856</cdr:y>
    </cdr:from>
    <cdr:ext cx="1530353" cy="417599"/>
    <cdr:pic>
      <cdr:nvPicPr>
        <cdr:cNvPr id="4" name="LogoShape">
          <a:extLst xmlns:a="http://schemas.openxmlformats.org/drawingml/2006/main">
            <a:ext uri="{FF2B5EF4-FFF2-40B4-BE49-F238E27FC236}">
              <a16:creationId xmlns="" xmlns:a16="http://schemas.microsoft.com/office/drawing/2014/main" id="{B4C2A9EF-DEFF-42D4-A4FC-E490D2B7CB39}"/>
            </a:ext>
          </a:extLst>
        </cdr:cNvPr>
        <cdr:cNvPicPr preferRelativeResize="0">
          <a:picLocks xmlns:a="http://schemas.openxmlformats.org/drawingml/2006/main"/>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7" y="6379201"/>
          <a:ext cx="1530353" cy="417599"/>
        </a:xfrm>
        <a:prstGeom xmlns:a="http://schemas.openxmlformats.org/drawingml/2006/main" prst="rect">
          <a:avLst/>
        </a:prstGeom>
      </cdr:spPr>
    </cdr:pic>
  </cdr:absSizeAnchor>
</c:userShapes>
</file>

<file path=xl/drawings/drawing15.xml><?xml version="1.0" encoding="utf-8"?>
<xdr:wsDr xmlns:xdr="http://schemas.openxmlformats.org/drawingml/2006/spreadsheetDrawing" xmlns:a="http://schemas.openxmlformats.org/drawingml/2006/main">
  <xdr:twoCellAnchor editAs="absolute">
    <xdr:from>
      <xdr:col>2</xdr:col>
      <xdr:colOff>85725</xdr:colOff>
      <xdr:row>60</xdr:row>
      <xdr:rowOff>135255</xdr:rowOff>
    </xdr:from>
    <xdr:to>
      <xdr:col>17</xdr:col>
      <xdr:colOff>104775</xdr:colOff>
      <xdr:row>105</xdr:row>
      <xdr:rowOff>74055</xdr:rowOff>
    </xdr:to>
    <xdr:graphicFrame macro="">
      <xdr:nvGraphicFramePr>
        <xdr:cNvPr id="3" name="Chart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absSizeAnchor xmlns:cdr="http://schemas.openxmlformats.org/drawingml/2006/chartDrawing">
    <cdr:from>
      <cdr:x>0.00533</cdr:x>
      <cdr:y>0.76208</cdr:y>
    </cdr:from>
    <cdr:ext cx="7994650" cy="1617105"/>
    <cdr:sp macro="" textlink="">
      <cdr:nvSpPr>
        <cdr:cNvPr id="2" name="FootonotesShape"/>
        <cdr:cNvSpPr txBox="1"/>
      </cdr:nvSpPr>
      <cdr:spPr>
        <a:xfrm xmlns:a="http://schemas.openxmlformats.org/drawingml/2006/main">
          <a:off x="50768" y="5179695"/>
          <a:ext cx="7994650" cy="1617105"/>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r>
            <a:rPr lang="en-GB" sz="1200">
              <a:latin typeface="Arial"/>
            </a:rPr>
            <a:t>Note: the old-age dependency ratio is calculated as the number of people aged ≥65 years divided by the number of people aged 20-64 years, expressed as a percentage. 2050: population according to the 2019 projections, baseline variant (EUROPOP2019).</a:t>
          </a:r>
        </a:p>
        <a:p xmlns:a="http://schemas.openxmlformats.org/drawingml/2006/main">
          <a:pPr>
            <a:spcBef>
              <a:spcPts val="300"/>
            </a:spcBef>
          </a:pPr>
          <a:r>
            <a:rPr lang="en-GB" sz="1200">
              <a:latin typeface="Arial"/>
            </a:rPr>
            <a:t>(¹) 1990: not available.</a:t>
          </a:r>
        </a:p>
        <a:p xmlns:a="http://schemas.openxmlformats.org/drawingml/2006/main">
          <a:r>
            <a:rPr lang="en-GB" sz="1200">
              <a:latin typeface="Arial"/>
            </a:rPr>
            <a:t>(²) 2019: estimates and/or provisional.</a:t>
          </a:r>
        </a:p>
        <a:p xmlns:a="http://schemas.openxmlformats.org/drawingml/2006/main">
          <a:r>
            <a:rPr lang="en-GB" sz="1200">
              <a:latin typeface="Arial"/>
            </a:rPr>
            <a:t>(³) 1990: excludes French overseas territories.</a:t>
          </a:r>
        </a:p>
        <a:p xmlns:a="http://schemas.openxmlformats.org/drawingml/2006/main">
          <a:r>
            <a:rPr lang="en-GB" sz="1200">
              <a:latin typeface="Arial"/>
            </a:rPr>
            <a:t>(⁴) 2050: not available.</a:t>
          </a:r>
        </a:p>
        <a:p xmlns:a="http://schemas.openxmlformats.org/drawingml/2006/main">
          <a:pPr>
            <a:spcBef>
              <a:spcPts val="300"/>
            </a:spcBef>
          </a:pPr>
          <a:r>
            <a:rPr lang="en-GB" sz="1200" i="1">
              <a:latin typeface="Arial"/>
            </a:rPr>
            <a:t>Source:</a:t>
          </a:r>
          <a:r>
            <a:rPr lang="en-GB" sz="1200">
              <a:latin typeface="Arial"/>
            </a:rPr>
            <a:t> Eurostat (online data codes: demo_pjanind and proj_19ndbi)</a:t>
          </a:r>
        </a:p>
      </cdr:txBody>
    </cdr:sp>
  </cdr:absSizeAnchor>
  <cdr:absSizeAnchor xmlns:cdr="http://schemas.openxmlformats.org/drawingml/2006/chartDrawing">
    <cdr:from>
      <cdr:x>0.83933</cdr:x>
      <cdr:y>0.93856</cdr:y>
    </cdr:from>
    <cdr:ext cx="1530358" cy="417600"/>
    <cdr:pic>
      <cdr:nvPicPr>
        <cdr:cNvPr id="3" name="LogoShape">
          <a:extLst xmlns:a="http://schemas.openxmlformats.org/drawingml/2006/main">
            <a:ext uri="{FF2B5EF4-FFF2-40B4-BE49-F238E27FC236}">
              <a16:creationId xmlns="" xmlns:a16="http://schemas.microsoft.com/office/drawing/2014/main" id="{83C7379C-2928-4CE8-898B-44BA6E22A72E}"/>
            </a:ext>
          </a:extLst>
        </cdr:cNvPr>
        <cdr:cNvPicPr preferRelativeResize="0">
          <a:picLocks xmlns:a="http://schemas.openxmlformats.org/drawingml/2006/main"/>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6422432"/>
          <a:ext cx="1530358" cy="417600"/>
        </a:xfrm>
        <a:prstGeom xmlns:a="http://schemas.openxmlformats.org/drawingml/2006/main" prst="rect">
          <a:avLst/>
        </a:prstGeom>
      </cdr:spPr>
    </cdr:pic>
  </cdr:absSizeAnchor>
</c:userShapes>
</file>

<file path=xl/drawings/drawing17.xml><?xml version="1.0" encoding="utf-8"?>
<xdr:wsDr xmlns:xdr="http://schemas.openxmlformats.org/drawingml/2006/spreadsheetDrawing" xmlns:a="http://schemas.openxmlformats.org/drawingml/2006/main">
  <xdr:twoCellAnchor editAs="absolute">
    <xdr:from>
      <xdr:col>10</xdr:col>
      <xdr:colOff>152400</xdr:colOff>
      <xdr:row>10</xdr:row>
      <xdr:rowOff>76199</xdr:rowOff>
    </xdr:from>
    <xdr:to>
      <xdr:col>23</xdr:col>
      <xdr:colOff>304800</xdr:colOff>
      <xdr:row>55</xdr:row>
      <xdr:rowOff>14999</xdr:rowOff>
    </xdr:to>
    <xdr:graphicFrame macro="">
      <xdr:nvGraphicFramePr>
        <xdr:cNvPr id="2" name="Chart 1">
          <a:extLst>
            <a:ext uri="{FF2B5EF4-FFF2-40B4-BE49-F238E27FC236}">
              <a16:creationId xmlns=""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absSizeAnchor xmlns:cdr="http://schemas.openxmlformats.org/drawingml/2006/chartDrawing">
    <cdr:from>
      <cdr:x>0.00133</cdr:x>
      <cdr:y>0.92866</cdr:y>
    </cdr:from>
    <cdr:ext cx="7994650" cy="484876"/>
    <cdr:sp macro="" textlink="">
      <cdr:nvSpPr>
        <cdr:cNvPr id="2" name="FootonotesShape"/>
        <cdr:cNvSpPr txBox="1"/>
      </cdr:nvSpPr>
      <cdr:spPr>
        <a:xfrm xmlns:a="http://schemas.openxmlformats.org/drawingml/2006/main">
          <a:off x="12668" y="6527443"/>
          <a:ext cx="7994650" cy="484876"/>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pPr>
            <a:spcBef>
              <a:spcPts val="300"/>
            </a:spcBef>
          </a:pPr>
          <a:r>
            <a:rPr lang="en-GB" sz="1200" i="0">
              <a:latin typeface="Arial"/>
            </a:rPr>
            <a:t>(¹) 2019: estimates and/or/provisional.</a:t>
          </a:r>
        </a:p>
        <a:p xmlns:a="http://schemas.openxmlformats.org/drawingml/2006/main">
          <a:pPr>
            <a:spcBef>
              <a:spcPts val="300"/>
            </a:spcBef>
          </a:pPr>
          <a:r>
            <a:rPr lang="en-GB" sz="1200" i="1">
              <a:latin typeface="Arial"/>
            </a:rPr>
            <a:t>Source:</a:t>
          </a:r>
          <a:r>
            <a:rPr lang="en-GB" sz="1200">
              <a:latin typeface="Arial"/>
            </a:rPr>
            <a:t> Eurostat (online data code: demo_pjangroup)</a:t>
          </a:r>
        </a:p>
      </cdr:txBody>
    </cdr:sp>
  </cdr:absSizeAnchor>
  <cdr:absSizeAnchor xmlns:cdr="http://schemas.openxmlformats.org/drawingml/2006/chartDrawing">
    <cdr:from>
      <cdr:x>0.83933</cdr:x>
      <cdr:y>0.93851</cdr:y>
    </cdr:from>
    <cdr:ext cx="1530358" cy="417916"/>
    <cdr:pic>
      <cdr:nvPicPr>
        <cdr:cNvPr id="3" name="LogoShape">
          <a:extLst xmlns:a="http://schemas.openxmlformats.org/drawingml/2006/main">
            <a:ext uri="{FF2B5EF4-FFF2-40B4-BE49-F238E27FC236}">
              <a16:creationId xmlns="" xmlns:a16="http://schemas.microsoft.com/office/drawing/2014/main" id="{2540E218-F097-4D7D-807E-A5513160A9E8}"/>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6378884"/>
          <a:ext cx="1530358" cy="417916"/>
        </a:xfrm>
        <a:prstGeom xmlns:a="http://schemas.openxmlformats.org/drawingml/2006/main" prst="rect">
          <a:avLst/>
        </a:prstGeom>
      </cdr:spPr>
    </cdr:pic>
  </cdr:absSizeAnchor>
</c:userShapes>
</file>

<file path=xl/drawings/drawing19.xml><?xml version="1.0" encoding="utf-8"?>
<xdr:wsDr xmlns:xdr="http://schemas.openxmlformats.org/drawingml/2006/spreadsheetDrawing" xmlns:a="http://schemas.openxmlformats.org/drawingml/2006/main">
  <xdr:twoCellAnchor editAs="absolute">
    <xdr:from>
      <xdr:col>1</xdr:col>
      <xdr:colOff>539115</xdr:colOff>
      <xdr:row>43</xdr:row>
      <xdr:rowOff>125730</xdr:rowOff>
    </xdr:from>
    <xdr:to>
      <xdr:col>15</xdr:col>
      <xdr:colOff>34290</xdr:colOff>
      <xdr:row>88</xdr:row>
      <xdr:rowOff>64530</xdr:rowOff>
    </xdr:to>
    <xdr:graphicFrame macro="">
      <xdr:nvGraphicFramePr>
        <xdr:cNvPr id="2" name="Chart 1">
          <a:extLst>
            <a:ext uri="{FF2B5EF4-FFF2-40B4-BE49-F238E27FC236}">
              <a16:creationId xmlns=""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0.35162</cdr:x>
      <cdr:y>0.1098</cdr:y>
    </cdr:from>
    <cdr:to>
      <cdr:x>0.35215</cdr:x>
      <cdr:y>0.8177</cdr:y>
    </cdr:to>
    <cdr:cxnSp macro="">
      <cdr:nvCxnSpPr>
        <cdr:cNvPr id="3" name="Straight Connector 2">
          <a:extLst xmlns:a="http://schemas.openxmlformats.org/drawingml/2006/main">
            <a:ext uri="{FF2B5EF4-FFF2-40B4-BE49-F238E27FC236}">
              <a16:creationId xmlns="" xmlns:a16="http://schemas.microsoft.com/office/drawing/2014/main" id="{17CEC046-0DEF-4728-B4C0-0DC3F657D016}"/>
            </a:ext>
          </a:extLst>
        </cdr:cNvPr>
        <cdr:cNvCxnSpPr/>
      </cdr:nvCxnSpPr>
      <cdr:spPr>
        <a:xfrm xmlns:a="http://schemas.openxmlformats.org/drawingml/2006/main" flipV="1">
          <a:off x="3349181" y="746298"/>
          <a:ext cx="5048" cy="4811455"/>
        </a:xfrm>
        <a:prstGeom xmlns:a="http://schemas.openxmlformats.org/drawingml/2006/main" prst="line">
          <a:avLst/>
        </a:prstGeom>
        <a:ln xmlns:a="http://schemas.openxmlformats.org/drawingml/2006/main" w="25400">
          <a:solidFill>
            <a:schemeClr val="accent1">
              <a:lumMod val="60000"/>
              <a:lumOff val="4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0.05271</cdr:x>
      <cdr:y>0.81854</cdr:y>
    </cdr:from>
    <cdr:to>
      <cdr:x>0.11269</cdr:x>
      <cdr:y>0.83049</cdr:y>
    </cdr:to>
    <cdr:sp macro="" textlink="">
      <cdr:nvSpPr>
        <cdr:cNvPr id="2" name="Rectangle 1">
          <a:extLst xmlns:a="http://schemas.openxmlformats.org/drawingml/2006/main">
            <a:ext uri="{FF2B5EF4-FFF2-40B4-BE49-F238E27FC236}">
              <a16:creationId xmlns="" xmlns:a16="http://schemas.microsoft.com/office/drawing/2014/main" id="{C8DE0408-FCC4-4BD0-8FE0-9FEA57C53E97}"/>
            </a:ext>
          </a:extLst>
        </cdr:cNvPr>
        <cdr:cNvSpPr/>
      </cdr:nvSpPr>
      <cdr:spPr>
        <a:xfrm xmlns:a="http://schemas.openxmlformats.org/drawingml/2006/main">
          <a:off x="503107" y="5491527"/>
          <a:ext cx="572551" cy="80149"/>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0.12187</cdr:x>
      <cdr:y>0.81799</cdr:y>
    </cdr:from>
    <cdr:to>
      <cdr:x>0.18986</cdr:x>
      <cdr:y>0.82746</cdr:y>
    </cdr:to>
    <cdr:sp macro="" textlink="">
      <cdr:nvSpPr>
        <cdr:cNvPr id="5" name="Rectangle 4">
          <a:extLst xmlns:a="http://schemas.openxmlformats.org/drawingml/2006/main">
            <a:ext uri="{FF2B5EF4-FFF2-40B4-BE49-F238E27FC236}">
              <a16:creationId xmlns="" xmlns:a16="http://schemas.microsoft.com/office/drawing/2014/main" id="{F7479145-54AC-46A8-B16B-4A42FF3AD8BD}"/>
            </a:ext>
          </a:extLst>
        </cdr:cNvPr>
        <cdr:cNvSpPr/>
      </cdr:nvSpPr>
      <cdr:spPr>
        <a:xfrm xmlns:a="http://schemas.openxmlformats.org/drawingml/2006/main">
          <a:off x="1163325" y="5487843"/>
          <a:ext cx="648891" cy="63566"/>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0.20642</cdr:x>
      <cdr:y>0.81799</cdr:y>
    </cdr:from>
    <cdr:to>
      <cdr:x>0.27497</cdr:x>
      <cdr:y>0.83076</cdr:y>
    </cdr:to>
    <cdr:sp macro="" textlink="">
      <cdr:nvSpPr>
        <cdr:cNvPr id="6" name="Rectangle 5">
          <a:extLst xmlns:a="http://schemas.openxmlformats.org/drawingml/2006/main">
            <a:ext uri="{FF2B5EF4-FFF2-40B4-BE49-F238E27FC236}">
              <a16:creationId xmlns="" xmlns:a16="http://schemas.microsoft.com/office/drawing/2014/main" id="{FC5633B3-9C3A-47F0-A1DB-F93BC754D10D}"/>
            </a:ext>
          </a:extLst>
        </cdr:cNvPr>
        <cdr:cNvSpPr/>
      </cdr:nvSpPr>
      <cdr:spPr>
        <a:xfrm xmlns:a="http://schemas.openxmlformats.org/drawingml/2006/main">
          <a:off x="1970350" y="5487842"/>
          <a:ext cx="654342" cy="8567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0.30984</cdr:x>
      <cdr:y>0.75004</cdr:y>
    </cdr:from>
    <cdr:to>
      <cdr:x>0.39132</cdr:x>
      <cdr:y>0.75864</cdr:y>
    </cdr:to>
    <cdr:sp macro="" textlink="">
      <cdr:nvSpPr>
        <cdr:cNvPr id="7" name="Rectangle 6">
          <a:extLst xmlns:a="http://schemas.openxmlformats.org/drawingml/2006/main">
            <a:ext uri="{FF2B5EF4-FFF2-40B4-BE49-F238E27FC236}">
              <a16:creationId xmlns="" xmlns:a16="http://schemas.microsoft.com/office/drawing/2014/main" id="{0D7F5E09-47A3-4D23-9753-1AEBD1117F89}"/>
            </a:ext>
          </a:extLst>
        </cdr:cNvPr>
        <cdr:cNvSpPr/>
      </cdr:nvSpPr>
      <cdr:spPr>
        <a:xfrm xmlns:a="http://schemas.openxmlformats.org/drawingml/2006/main">
          <a:off x="2953987" y="4315270"/>
          <a:ext cx="776844" cy="4948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0.3698</cdr:x>
      <cdr:y>0.81799</cdr:y>
    </cdr:from>
    <cdr:to>
      <cdr:x>0.4296</cdr:x>
      <cdr:y>0.83035</cdr:y>
    </cdr:to>
    <cdr:sp macro="" textlink="">
      <cdr:nvSpPr>
        <cdr:cNvPr id="8" name="Rectangle 7">
          <a:extLst xmlns:a="http://schemas.openxmlformats.org/drawingml/2006/main">
            <a:ext uri="{FF2B5EF4-FFF2-40B4-BE49-F238E27FC236}">
              <a16:creationId xmlns="" xmlns:a16="http://schemas.microsoft.com/office/drawing/2014/main" id="{D89954F4-8619-47D2-9CAA-21670C384345}"/>
            </a:ext>
          </a:extLst>
        </cdr:cNvPr>
        <cdr:cNvSpPr/>
      </cdr:nvSpPr>
      <cdr:spPr>
        <a:xfrm xmlns:a="http://schemas.openxmlformats.org/drawingml/2006/main">
          <a:off x="3529869" y="5487843"/>
          <a:ext cx="570749" cy="82919"/>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0.45035</cdr:x>
      <cdr:y>0.81799</cdr:y>
    </cdr:from>
    <cdr:to>
      <cdr:x>0.51376</cdr:x>
      <cdr:y>0.82911</cdr:y>
    </cdr:to>
    <cdr:sp macro="" textlink="">
      <cdr:nvSpPr>
        <cdr:cNvPr id="9" name="Rectangle 8">
          <a:extLst xmlns:a="http://schemas.openxmlformats.org/drawingml/2006/main">
            <a:ext uri="{FF2B5EF4-FFF2-40B4-BE49-F238E27FC236}">
              <a16:creationId xmlns="" xmlns:a16="http://schemas.microsoft.com/office/drawing/2014/main" id="{F6BB19A8-A77A-4A0A-ABBC-6049C98E608E}"/>
            </a:ext>
          </a:extLst>
        </cdr:cNvPr>
        <cdr:cNvSpPr/>
      </cdr:nvSpPr>
      <cdr:spPr>
        <a:xfrm xmlns:a="http://schemas.openxmlformats.org/drawingml/2006/main">
          <a:off x="4298722" y="5487842"/>
          <a:ext cx="605268" cy="74621"/>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0.5349</cdr:x>
      <cdr:y>0.81799</cdr:y>
    </cdr:from>
    <cdr:to>
      <cdr:x>0.59717</cdr:x>
      <cdr:y>0.83076</cdr:y>
    </cdr:to>
    <cdr:sp macro="" textlink="">
      <cdr:nvSpPr>
        <cdr:cNvPr id="10" name="Rectangle 9">
          <a:extLst xmlns:a="http://schemas.openxmlformats.org/drawingml/2006/main">
            <a:ext uri="{FF2B5EF4-FFF2-40B4-BE49-F238E27FC236}">
              <a16:creationId xmlns="" xmlns:a16="http://schemas.microsoft.com/office/drawing/2014/main" id="{D9115004-DEA4-4D4C-BBC3-F96B624EF8C7}"/>
            </a:ext>
          </a:extLst>
        </cdr:cNvPr>
        <cdr:cNvSpPr/>
      </cdr:nvSpPr>
      <cdr:spPr>
        <a:xfrm xmlns:a="http://schemas.openxmlformats.org/drawingml/2006/main">
          <a:off x="5105747" y="5487842"/>
          <a:ext cx="594361" cy="8567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0.61488</cdr:x>
      <cdr:y>0.81799</cdr:y>
    </cdr:from>
    <cdr:to>
      <cdr:x>0.676</cdr:x>
      <cdr:y>0.82994</cdr:y>
    </cdr:to>
    <cdr:sp macro="" textlink="">
      <cdr:nvSpPr>
        <cdr:cNvPr id="11" name="Rectangle 10">
          <a:extLst xmlns:a="http://schemas.openxmlformats.org/drawingml/2006/main">
            <a:ext uri="{FF2B5EF4-FFF2-40B4-BE49-F238E27FC236}">
              <a16:creationId xmlns="" xmlns:a16="http://schemas.microsoft.com/office/drawing/2014/main" id="{4F91A7BF-61CC-4B78-9770-66C87917ADB5}"/>
            </a:ext>
          </a:extLst>
        </cdr:cNvPr>
        <cdr:cNvSpPr/>
      </cdr:nvSpPr>
      <cdr:spPr>
        <a:xfrm xmlns:a="http://schemas.openxmlformats.org/drawingml/2006/main">
          <a:off x="5869148" y="5487842"/>
          <a:ext cx="583455" cy="8014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0.69485</cdr:x>
      <cdr:y>0.81799</cdr:y>
    </cdr:from>
    <cdr:to>
      <cdr:x>0.75826</cdr:x>
      <cdr:y>0.83158</cdr:y>
    </cdr:to>
    <cdr:sp macro="" textlink="">
      <cdr:nvSpPr>
        <cdr:cNvPr id="12" name="Rectangle 11">
          <a:extLst xmlns:a="http://schemas.openxmlformats.org/drawingml/2006/main">
            <a:ext uri="{FF2B5EF4-FFF2-40B4-BE49-F238E27FC236}">
              <a16:creationId xmlns="" xmlns:a16="http://schemas.microsoft.com/office/drawing/2014/main" id="{7CCEAE7C-3E22-430A-A737-2467D760638B}"/>
            </a:ext>
          </a:extLst>
        </cdr:cNvPr>
        <cdr:cNvSpPr/>
      </cdr:nvSpPr>
      <cdr:spPr>
        <a:xfrm xmlns:a="http://schemas.openxmlformats.org/drawingml/2006/main">
          <a:off x="6632550" y="5487842"/>
          <a:ext cx="605267" cy="91202"/>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0.28983</cdr:x>
      <cdr:y>0.81799</cdr:y>
    </cdr:from>
    <cdr:to>
      <cdr:x>0.35495</cdr:x>
      <cdr:y>0.82911</cdr:y>
    </cdr:to>
    <cdr:sp macro="" textlink="">
      <cdr:nvSpPr>
        <cdr:cNvPr id="14" name="Rectangle 13">
          <a:extLst xmlns:a="http://schemas.openxmlformats.org/drawingml/2006/main">
            <a:ext uri="{FF2B5EF4-FFF2-40B4-BE49-F238E27FC236}">
              <a16:creationId xmlns="" xmlns:a16="http://schemas.microsoft.com/office/drawing/2014/main" id="{3054FAF7-E288-489A-9B27-FA39C5B39932}"/>
            </a:ext>
          </a:extLst>
        </cdr:cNvPr>
        <cdr:cNvSpPr/>
      </cdr:nvSpPr>
      <cdr:spPr>
        <a:xfrm xmlns:a="http://schemas.openxmlformats.org/drawingml/2006/main">
          <a:off x="2766467" y="5487842"/>
          <a:ext cx="621628" cy="74621"/>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absSizeAnchor xmlns:cdr="http://schemas.openxmlformats.org/drawingml/2006/chartDrawing">
    <cdr:from>
      <cdr:x>0.00533</cdr:x>
      <cdr:y>0.87301</cdr:y>
    </cdr:from>
    <cdr:ext cx="7994650" cy="838947"/>
    <cdr:sp macro="" textlink="">
      <cdr:nvSpPr>
        <cdr:cNvPr id="4" name="FootonotesShape"/>
        <cdr:cNvSpPr txBox="1"/>
      </cdr:nvSpPr>
      <cdr:spPr>
        <a:xfrm xmlns:a="http://schemas.openxmlformats.org/drawingml/2006/main">
          <a:off x="50800" y="5767601"/>
          <a:ext cx="7994650" cy="838947"/>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all data as of 1 January. 2008, 2010-2012, 2014-2015 and 2017: breaks in series. 2019: provisional. 2020-2050: population according to the 2019 projections, baseline variant (EUROPOP2019). The vertical dotted line marks the divide between official historical data and EUROPOP2019 population projections.</a:t>
          </a:r>
        </a:p>
        <a:p xmlns:a="http://schemas.openxmlformats.org/drawingml/2006/main">
          <a:pPr>
            <a:spcBef>
              <a:spcPts val="300"/>
            </a:spcBef>
          </a:pPr>
          <a:r>
            <a:rPr lang="en-GB" sz="1200" i="1">
              <a:latin typeface="Arial"/>
            </a:rPr>
            <a:t>Source:</a:t>
          </a:r>
          <a:r>
            <a:rPr lang="en-GB" sz="1200">
              <a:latin typeface="Arial"/>
            </a:rPr>
            <a:t> Eurostat (online data codes: demo_pjangroup and proj_19np)</a:t>
          </a:r>
        </a:p>
      </cdr:txBody>
    </cdr:sp>
  </cdr:absSizeAnchor>
  <cdr:absSizeAnchor xmlns:cdr="http://schemas.openxmlformats.org/drawingml/2006/chartDrawing">
    <cdr:from>
      <cdr:x>0.83933</cdr:x>
      <cdr:y>0.93674</cdr:y>
    </cdr:from>
    <cdr:ext cx="1530358" cy="417917"/>
    <cdr:pic>
      <cdr:nvPicPr>
        <cdr:cNvPr id="15" name="LogoShape">
          <a:extLst xmlns:a="http://schemas.openxmlformats.org/drawingml/2006/main">
            <a:ext uri="{FF2B5EF4-FFF2-40B4-BE49-F238E27FC236}">
              <a16:creationId xmlns="" xmlns:a16="http://schemas.microsoft.com/office/drawing/2014/main" id="{6F37B28B-F54F-4515-8F84-E5157DF6BFAD}"/>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6188631"/>
          <a:ext cx="1530358" cy="417917"/>
        </a:xfrm>
        <a:prstGeom xmlns:a="http://schemas.openxmlformats.org/drawingml/2006/main" prst="rect">
          <a:avLst/>
        </a:prstGeom>
      </cdr:spPr>
    </cdr:pic>
  </cdr:absSizeAnchor>
  <cdr:relSizeAnchor xmlns:cdr="http://schemas.openxmlformats.org/drawingml/2006/chartDrawing">
    <cdr:from>
      <cdr:x>0.77712</cdr:x>
      <cdr:y>0.81793</cdr:y>
    </cdr:from>
    <cdr:to>
      <cdr:x>0.84224</cdr:x>
      <cdr:y>0.83241</cdr:y>
    </cdr:to>
    <cdr:sp macro="" textlink="">
      <cdr:nvSpPr>
        <cdr:cNvPr id="18" name="Rectangle 17">
          <a:extLst xmlns:a="http://schemas.openxmlformats.org/drawingml/2006/main">
            <a:ext uri="{FF2B5EF4-FFF2-40B4-BE49-F238E27FC236}">
              <a16:creationId xmlns="" xmlns:a16="http://schemas.microsoft.com/office/drawing/2014/main" id="{7CCEAE7C-3E22-430A-A737-2467D760638B}"/>
            </a:ext>
          </a:extLst>
        </cdr:cNvPr>
        <cdr:cNvSpPr/>
      </cdr:nvSpPr>
      <cdr:spPr>
        <a:xfrm xmlns:a="http://schemas.openxmlformats.org/drawingml/2006/main">
          <a:off x="7417761" y="5487477"/>
          <a:ext cx="621628" cy="9709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20.xml><?xml version="1.0" encoding="utf-8"?>
<c:userShapes xmlns:c="http://schemas.openxmlformats.org/drawingml/2006/chart">
  <cdr:absSizeAnchor xmlns:cdr="http://schemas.openxmlformats.org/drawingml/2006/chartDrawing">
    <cdr:from>
      <cdr:x>0.00433</cdr:x>
      <cdr:y>0.76672</cdr:y>
    </cdr:from>
    <cdr:ext cx="7994650" cy="1585562"/>
    <cdr:sp macro="" textlink="">
      <cdr:nvSpPr>
        <cdr:cNvPr id="2" name="FootonotesShape"/>
        <cdr:cNvSpPr txBox="1"/>
      </cdr:nvSpPr>
      <cdr:spPr>
        <a:xfrm xmlns:a="http://schemas.openxmlformats.org/drawingml/2006/main">
          <a:off x="41243" y="5211238"/>
          <a:ext cx="7994650" cy="1585562"/>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all data for the EU-27, EU Member States, the United Kingdom and Turkey are as of 1 January; world and other G20 members are mid-year data.</a:t>
          </a:r>
        </a:p>
        <a:p xmlns:a="http://schemas.openxmlformats.org/drawingml/2006/main">
          <a:pPr>
            <a:spcBef>
              <a:spcPts val="300"/>
            </a:spcBef>
          </a:pPr>
          <a:r>
            <a:rPr lang="en-GB" sz="1200">
              <a:latin typeface="Arial"/>
            </a:rPr>
            <a:t>(¹) 2015.</a:t>
          </a:r>
          <a:br>
            <a:rPr lang="en-GB" sz="1200">
              <a:latin typeface="Arial"/>
            </a:rPr>
          </a:br>
          <a:r>
            <a:rPr lang="en-GB" sz="1200">
              <a:latin typeface="Arial"/>
            </a:rPr>
            <a:t>(²) Provisional.</a:t>
          </a:r>
          <a:br>
            <a:rPr lang="en-GB" sz="1200">
              <a:latin typeface="Arial"/>
            </a:rPr>
          </a:br>
          <a:r>
            <a:rPr lang="en-GB" sz="1200">
              <a:latin typeface="Arial"/>
            </a:rPr>
            <a:t>(³) 2018.</a:t>
          </a:r>
        </a:p>
        <a:p xmlns:a="http://schemas.openxmlformats.org/drawingml/2006/main">
          <a:pPr>
            <a:spcBef>
              <a:spcPts val="300"/>
            </a:spcBef>
          </a:pPr>
          <a:r>
            <a:rPr lang="en-GB" sz="1200" i="1">
              <a:latin typeface="Arial"/>
            </a:rPr>
            <a:t>Source:</a:t>
          </a:r>
          <a:r>
            <a:rPr lang="en-GB" sz="1200">
              <a:latin typeface="Arial"/>
            </a:rPr>
            <a:t> Eurostat (online data code: demo_pjangroup), United Nations Statistics Division (Demographic Statistics Database) and United Nations, Department of Economic and Social Affairs, Population Division, World Population Prospects 2019</a:t>
          </a:r>
        </a:p>
      </cdr:txBody>
    </cdr:sp>
  </cdr:absSizeAnchor>
  <cdr:absSizeAnchor xmlns:cdr="http://schemas.openxmlformats.org/drawingml/2006/chartDrawing">
    <cdr:from>
      <cdr:x>0.83933</cdr:x>
      <cdr:y>0.9372</cdr:y>
    </cdr:from>
    <cdr:ext cx="1530358" cy="417915"/>
    <cdr:pic>
      <cdr:nvPicPr>
        <cdr:cNvPr id="3" name="LogoShape">
          <a:extLst xmlns:a="http://schemas.openxmlformats.org/drawingml/2006/main">
            <a:ext uri="{FF2B5EF4-FFF2-40B4-BE49-F238E27FC236}">
              <a16:creationId xmlns="" xmlns:a16="http://schemas.microsoft.com/office/drawing/2014/main" id="{07A691DF-A5ED-4B60-A9E3-6E97E2B7134C}"/>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6237061"/>
          <a:ext cx="1530358" cy="417915"/>
        </a:xfrm>
        <a:prstGeom xmlns:a="http://schemas.openxmlformats.org/drawingml/2006/main" prst="rect">
          <a:avLst/>
        </a:prstGeom>
      </cdr:spPr>
    </cdr:pic>
  </cdr:absSizeAnchor>
</c:userShapes>
</file>

<file path=xl/drawings/drawing21.xml><?xml version="1.0" encoding="utf-8"?>
<xdr:wsDr xmlns:xdr="http://schemas.openxmlformats.org/drawingml/2006/spreadsheetDrawing" xmlns:a="http://schemas.openxmlformats.org/drawingml/2006/main">
  <xdr:twoCellAnchor editAs="absolute">
    <xdr:from>
      <xdr:col>2</xdr:col>
      <xdr:colOff>9525</xdr:colOff>
      <xdr:row>44</xdr:row>
      <xdr:rowOff>64135</xdr:rowOff>
    </xdr:from>
    <xdr:to>
      <xdr:col>16</xdr:col>
      <xdr:colOff>142875</xdr:colOff>
      <xdr:row>89</xdr:row>
      <xdr:rowOff>2935</xdr:rowOff>
    </xdr:to>
    <xdr:graphicFrame macro="">
      <xdr:nvGraphicFramePr>
        <xdr:cNvPr id="2" name="Chart 1">
          <a:extLst>
            <a:ext uri="{FF2B5EF4-FFF2-40B4-BE49-F238E27FC236}">
              <a16:creationId xmlns=""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absSizeAnchor xmlns:cdr="http://schemas.openxmlformats.org/drawingml/2006/chartDrawing">
    <cdr:from>
      <cdr:x>0.00533</cdr:x>
      <cdr:y>0.79277</cdr:y>
    </cdr:from>
    <cdr:ext cx="7994650" cy="1408527"/>
    <cdr:sp macro="" textlink="">
      <cdr:nvSpPr>
        <cdr:cNvPr id="2" name="FootonotesShape"/>
        <cdr:cNvSpPr txBox="1"/>
      </cdr:nvSpPr>
      <cdr:spPr>
        <a:xfrm xmlns:a="http://schemas.openxmlformats.org/drawingml/2006/main">
          <a:off x="50768" y="5487396"/>
          <a:ext cx="7994650" cy="1408527"/>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2020 and 2050, EU-27, EU Member States and the United Kingdom according to the 2019 projections, baseline variant (EUROPOP2019). 2020 and 2050, world and other G20 population projections according to the United Nations Population Division medium variant.</a:t>
          </a:r>
        </a:p>
        <a:p xmlns:a="http://schemas.openxmlformats.org/drawingml/2006/main">
          <a:pPr>
            <a:spcBef>
              <a:spcPts val="300"/>
            </a:spcBef>
          </a:pPr>
          <a:r>
            <a:rPr lang="en-GB" sz="1200">
              <a:latin typeface="Arial"/>
            </a:rPr>
            <a:t>(¹) 1980: not available.</a:t>
          </a:r>
        </a:p>
        <a:p xmlns:a="http://schemas.openxmlformats.org/drawingml/2006/main">
          <a:r>
            <a:rPr lang="en-GB" sz="1200">
              <a:latin typeface="Arial"/>
            </a:rPr>
            <a:t>(²) 1980: excludes French overseas territories.</a:t>
          </a:r>
        </a:p>
        <a:p xmlns:a="http://schemas.openxmlformats.org/drawingml/2006/main">
          <a:pPr>
            <a:spcBef>
              <a:spcPts val="300"/>
            </a:spcBef>
          </a:pPr>
          <a:r>
            <a:rPr lang="en-GB" sz="1200" i="1">
              <a:latin typeface="Arial"/>
            </a:rPr>
            <a:t>Source:</a:t>
          </a:r>
          <a:r>
            <a:rPr lang="en-GB" sz="1200">
              <a:latin typeface="Arial"/>
            </a:rPr>
            <a:t> Eurostat (online data codes: demo_pjanind and proj_19ndbi) and United Nations, Department of Economic and Social Affairs, Population Division, World Population Prospects 2019</a:t>
          </a:r>
        </a:p>
      </cdr:txBody>
    </cdr:sp>
  </cdr:absSizeAnchor>
  <cdr:absSizeAnchor xmlns:cdr="http://schemas.openxmlformats.org/drawingml/2006/chartDrawing">
    <cdr:from>
      <cdr:x>0.83933</cdr:x>
      <cdr:y>0.93856</cdr:y>
    </cdr:from>
    <cdr:ext cx="1530358" cy="417600"/>
    <cdr:pic>
      <cdr:nvPicPr>
        <cdr:cNvPr id="3" name="LogoShape">
          <a:extLst xmlns:a="http://schemas.openxmlformats.org/drawingml/2006/main">
            <a:ext uri="{FF2B5EF4-FFF2-40B4-BE49-F238E27FC236}">
              <a16:creationId xmlns="" xmlns:a16="http://schemas.microsoft.com/office/drawing/2014/main" id="{DFEA6D1D-559B-4115-BC3A-AFCCC30F64F7}"/>
            </a:ext>
          </a:extLst>
        </cdr:cNvPr>
        <cdr:cNvPicPr preferRelativeResize="0">
          <a:picLocks xmlns:a="http://schemas.openxmlformats.org/drawingml/2006/main"/>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6408294"/>
          <a:ext cx="1530358" cy="417600"/>
        </a:xfrm>
        <a:prstGeom xmlns:a="http://schemas.openxmlformats.org/drawingml/2006/main" prst="rect">
          <a:avLst/>
        </a:prstGeom>
      </cdr:spPr>
    </cdr:pic>
  </cdr:absSizeAnchor>
</c:userShapes>
</file>

<file path=xl/drawings/drawing23.xml><?xml version="1.0" encoding="utf-8"?>
<xdr:wsDr xmlns:xdr="http://schemas.openxmlformats.org/drawingml/2006/spreadsheetDrawing" xmlns:a="http://schemas.openxmlformats.org/drawingml/2006/main">
  <xdr:twoCellAnchor editAs="absolute">
    <xdr:from>
      <xdr:col>2</xdr:col>
      <xdr:colOff>85725</xdr:colOff>
      <xdr:row>29</xdr:row>
      <xdr:rowOff>49529</xdr:rowOff>
    </xdr:from>
    <xdr:to>
      <xdr:col>21</xdr:col>
      <xdr:colOff>438150</xdr:colOff>
      <xdr:row>78</xdr:row>
      <xdr:rowOff>98729</xdr:rowOff>
    </xdr:to>
    <xdr:graphicFrame macro="">
      <xdr:nvGraphicFramePr>
        <xdr:cNvPr id="2" name="Chart 1">
          <a:extLst>
            <a:ext uri="{FF2B5EF4-FFF2-40B4-BE49-F238E27FC236}">
              <a16:creationId xmlns=""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0.44788</cdr:x>
      <cdr:y>0.08999</cdr:y>
    </cdr:from>
    <cdr:to>
      <cdr:x>0.449</cdr:x>
      <cdr:y>0.7417</cdr:y>
    </cdr:to>
    <cdr:cxnSp macro="">
      <cdr:nvCxnSpPr>
        <cdr:cNvPr id="2" name="Straight Connector 1">
          <a:extLst xmlns:a="http://schemas.openxmlformats.org/drawingml/2006/main">
            <a:ext uri="{FF2B5EF4-FFF2-40B4-BE49-F238E27FC236}">
              <a16:creationId xmlns="" xmlns:a16="http://schemas.microsoft.com/office/drawing/2014/main" id="{47FD5620-6128-4CEB-931F-3FF24A208DB7}"/>
            </a:ext>
          </a:extLst>
        </cdr:cNvPr>
        <cdr:cNvCxnSpPr/>
      </cdr:nvCxnSpPr>
      <cdr:spPr>
        <a:xfrm xmlns:a="http://schemas.openxmlformats.org/drawingml/2006/main" flipV="1">
          <a:off x="4266057" y="676458"/>
          <a:ext cx="10668" cy="4898774"/>
        </a:xfrm>
        <a:prstGeom xmlns:a="http://schemas.openxmlformats.org/drawingml/2006/main" prst="line">
          <a:avLst/>
        </a:prstGeom>
        <a:ln xmlns:a="http://schemas.openxmlformats.org/drawingml/2006/main" w="25400">
          <a:solidFill>
            <a:schemeClr val="accent1">
              <a:lumMod val="60000"/>
              <a:lumOff val="4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0.00533</cdr:x>
      <cdr:y>0.78906</cdr:y>
    </cdr:from>
    <cdr:ext cx="7994650" cy="1585562"/>
    <cdr:sp macro="" textlink="">
      <cdr:nvSpPr>
        <cdr:cNvPr id="3" name="FootonotesShape"/>
        <cdr:cNvSpPr txBox="1"/>
      </cdr:nvSpPr>
      <cdr:spPr>
        <a:xfrm xmlns:a="http://schemas.openxmlformats.org/drawingml/2006/main">
          <a:off x="50768" y="5931238"/>
          <a:ext cx="7994650" cy="1585562"/>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the old-age dependency ratio is calculated as the number of people aged ≥65 years divided by the number of people aged 20-64 years, expressed as a percentage. 2020-2050: EU-27 population according to the 2019 projections, baseline variant (EUROPOP2019); other population projections according to the United Nations Population Division medium variant. The vertical dotted line marks the divide between historical data and projections.</a:t>
          </a:r>
        </a:p>
        <a:p xmlns:a="http://schemas.openxmlformats.org/drawingml/2006/main">
          <a:pPr>
            <a:spcBef>
              <a:spcPts val="300"/>
            </a:spcBef>
          </a:pPr>
          <a:r>
            <a:rPr lang="en-GB" sz="1200">
              <a:latin typeface="Arial"/>
            </a:rPr>
            <a:t>(¹) 1980-2000: not available. 2010 and 2015: breaks in series.</a:t>
          </a:r>
        </a:p>
        <a:p xmlns:a="http://schemas.openxmlformats.org/drawingml/2006/main">
          <a:pPr>
            <a:spcBef>
              <a:spcPts val="300"/>
            </a:spcBef>
          </a:pPr>
          <a:r>
            <a:rPr lang="en-GB" sz="1200" i="1">
              <a:latin typeface="Arial"/>
            </a:rPr>
            <a:t>Source:</a:t>
          </a:r>
          <a:r>
            <a:rPr lang="en-GB" sz="1200">
              <a:latin typeface="Arial"/>
            </a:rPr>
            <a:t> Eurostat (online data codes: demo_pjanind and proj_19ndbi) and United Nations, Department of Economic and Social Affairs, Population Division, World Population Prospects 2019</a:t>
          </a:r>
        </a:p>
      </cdr:txBody>
    </cdr:sp>
  </cdr:absSizeAnchor>
  <cdr:absSizeAnchor xmlns:cdr="http://schemas.openxmlformats.org/drawingml/2006/chartDrawing">
    <cdr:from>
      <cdr:x>0.83933</cdr:x>
      <cdr:y>0.94423</cdr:y>
    </cdr:from>
    <cdr:ext cx="1530358" cy="417917"/>
    <cdr:pic>
      <cdr:nvPicPr>
        <cdr:cNvPr id="4" name="LogoShape">
          <a:extLst xmlns:a="http://schemas.openxmlformats.org/drawingml/2006/main">
            <a:ext uri="{FF2B5EF4-FFF2-40B4-BE49-F238E27FC236}">
              <a16:creationId xmlns="" xmlns:a16="http://schemas.microsoft.com/office/drawing/2014/main" id="{60E3735D-CF07-4A45-9528-35A2BABA9332}"/>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7075822"/>
          <a:ext cx="1530358" cy="417917"/>
        </a:xfrm>
        <a:prstGeom xmlns:a="http://schemas.openxmlformats.org/drawingml/2006/main" prst="rect">
          <a:avLst/>
        </a:prstGeom>
      </cdr:spPr>
    </cdr:pic>
  </cdr:absSizeAnchor>
</c:userShapes>
</file>

<file path=xl/drawings/drawing25.xml><?xml version="1.0" encoding="utf-8"?>
<xdr:wsDr xmlns:xdr="http://schemas.openxmlformats.org/drawingml/2006/spreadsheetDrawing" xmlns:a="http://schemas.openxmlformats.org/drawingml/2006/main">
  <xdr:absoluteAnchor>
    <xdr:pos x="1209675" y="9334500"/>
    <xdr:ext cx="9525000" cy="7354800"/>
    <xdr:graphicFrame macro="">
      <xdr:nvGraphicFramePr>
        <xdr:cNvPr id="2" name="Chart 1">
          <a:extLst>
            <a:ext uri="{FF2B5EF4-FFF2-40B4-BE49-F238E27FC236}">
              <a16:creationId xmlns=""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absSizeAnchor xmlns:cdr="http://schemas.openxmlformats.org/drawingml/2006/chartDrawing">
    <cdr:from>
      <cdr:x>0.00533</cdr:x>
      <cdr:y>0.76035</cdr:y>
    </cdr:from>
    <cdr:ext cx="7994650" cy="1762598"/>
    <cdr:sp macro="" textlink="">
      <cdr:nvSpPr>
        <cdr:cNvPr id="2" name="FootonotesShape"/>
        <cdr:cNvSpPr txBox="1"/>
      </cdr:nvSpPr>
      <cdr:spPr>
        <a:xfrm xmlns:a="http://schemas.openxmlformats.org/drawingml/2006/main">
          <a:off x="50768" y="5769252"/>
          <a:ext cx="7994650" cy="1762598"/>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the indicator is calculated as the share of older people (aged ≥65 years) living in different types of regions (predominantly urban, intermediate and predominantly rural), divided by the same share for the total population, expressed as a percentage.</a:t>
          </a:r>
        </a:p>
        <a:p xmlns:a="http://schemas.openxmlformats.org/drawingml/2006/main">
          <a:pPr>
            <a:spcBef>
              <a:spcPts val="300"/>
            </a:spcBef>
          </a:pPr>
          <a:r>
            <a:rPr lang="en-GB" sz="1200">
              <a:latin typeface="Arial"/>
            </a:rPr>
            <a:t>(¹) Estimates and/or provisional.</a:t>
          </a:r>
          <a:br>
            <a:rPr lang="en-GB" sz="1200">
              <a:latin typeface="Arial"/>
            </a:rPr>
          </a:br>
          <a:r>
            <a:rPr lang="en-GB" sz="1200">
              <a:latin typeface="Arial"/>
            </a:rPr>
            <a:t>(²) Predominantly urban regions: not applicable.</a:t>
          </a:r>
        </a:p>
        <a:p xmlns:a="http://schemas.openxmlformats.org/drawingml/2006/main">
          <a:r>
            <a:rPr lang="en-GB" sz="1200">
              <a:latin typeface="Arial"/>
            </a:rPr>
            <a:t>(³) Predominantly urban and predominantly rural regions: not applicable.</a:t>
          </a:r>
        </a:p>
        <a:p xmlns:a="http://schemas.openxmlformats.org/drawingml/2006/main">
          <a:r>
            <a:rPr lang="en-GB" sz="1200">
              <a:latin typeface="Arial"/>
            </a:rPr>
            <a:t>(⁴) Intermediate and predominantly rural regions: not applicable.</a:t>
          </a:r>
        </a:p>
        <a:p xmlns:a="http://schemas.openxmlformats.org/drawingml/2006/main">
          <a:r>
            <a:rPr lang="en-GB" sz="1200">
              <a:latin typeface="Arial"/>
            </a:rPr>
            <a:t>(⁵) Intermediate regions: not applicable.</a:t>
          </a:r>
        </a:p>
        <a:p xmlns:a="http://schemas.openxmlformats.org/drawingml/2006/main">
          <a:pPr>
            <a:spcBef>
              <a:spcPts val="300"/>
            </a:spcBef>
          </a:pPr>
          <a:r>
            <a:rPr lang="en-GB" sz="1200" i="1">
              <a:latin typeface="Arial"/>
            </a:rPr>
            <a:t>Source:</a:t>
          </a:r>
          <a:r>
            <a:rPr lang="en-GB" sz="1200">
              <a:latin typeface="Arial"/>
            </a:rPr>
            <a:t> Eurostat (online data code: urt_pjangrp3)</a:t>
          </a:r>
        </a:p>
      </cdr:txBody>
    </cdr:sp>
  </cdr:absSizeAnchor>
  <cdr:absSizeAnchor xmlns:cdr="http://schemas.openxmlformats.org/drawingml/2006/chartDrawing">
    <cdr:from>
      <cdr:x>0.83933</cdr:x>
      <cdr:y>0.94318</cdr:y>
    </cdr:from>
    <cdr:ext cx="1530358" cy="417917"/>
    <cdr:pic>
      <cdr:nvPicPr>
        <cdr:cNvPr id="3" name="LogoShape">
          <a:extLst xmlns:a="http://schemas.openxmlformats.org/drawingml/2006/main">
            <a:ext uri="{FF2B5EF4-FFF2-40B4-BE49-F238E27FC236}">
              <a16:creationId xmlns="" xmlns:a16="http://schemas.microsoft.com/office/drawing/2014/main" id="{FEC2109B-85A9-4601-88EA-8101CB96CA44}"/>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6936883"/>
          <a:ext cx="1530358" cy="417917"/>
        </a:xfrm>
        <a:prstGeom xmlns:a="http://schemas.openxmlformats.org/drawingml/2006/main" prst="rect">
          <a:avLst/>
        </a:prstGeom>
      </cdr:spPr>
    </cdr:pic>
  </cdr:absSizeAnchor>
</c:userShapes>
</file>

<file path=xl/drawings/drawing27.xml><?xml version="1.0" encoding="utf-8"?>
<xdr:wsDr xmlns:xdr="http://schemas.openxmlformats.org/drawingml/2006/spreadsheetDrawing" xmlns:a="http://schemas.openxmlformats.org/drawingml/2006/main">
  <xdr:twoCellAnchor editAs="absolute">
    <xdr:from>
      <xdr:col>2</xdr:col>
      <xdr:colOff>38100</xdr:colOff>
      <xdr:row>60</xdr:row>
      <xdr:rowOff>76199</xdr:rowOff>
    </xdr:from>
    <xdr:to>
      <xdr:col>9</xdr:col>
      <xdr:colOff>2009775</xdr:colOff>
      <xdr:row>116</xdr:row>
      <xdr:rowOff>104775</xdr:rowOff>
    </xdr:to>
    <xdr:graphicFrame macro="">
      <xdr:nvGraphicFramePr>
        <xdr:cNvPr id="5" name="Chart 4">
          <a:extLst>
            <a:ext uri="{FF2B5EF4-FFF2-40B4-BE49-F238E27FC236}">
              <a16:creationId xmlns="" xmlns:a16="http://schemas.microsoft.com/office/drawing/2014/main" id="{00000000-0008-0000-0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absSizeAnchor xmlns:cdr="http://schemas.openxmlformats.org/drawingml/2006/chartDrawing">
    <cdr:from>
      <cdr:x>0.00533</cdr:x>
      <cdr:y>0.83092</cdr:y>
    </cdr:from>
    <cdr:ext cx="7994650" cy="1398832"/>
    <cdr:sp macro="" textlink="">
      <cdr:nvSpPr>
        <cdr:cNvPr id="8" name="FootonotesShape"/>
        <cdr:cNvSpPr txBox="1"/>
      </cdr:nvSpPr>
      <cdr:spPr>
        <a:xfrm xmlns:a="http://schemas.openxmlformats.org/drawingml/2006/main">
          <a:off x="50768" y="7115177"/>
          <a:ext cx="7994650" cy="1398832"/>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r>
            <a:rPr lang="en-GB" sz="1200">
              <a:latin typeface="Arial"/>
            </a:rPr>
            <a:t>Note: the figure has a bar for each country that shows the range from the region with the lowest share to the region with the highest share; the vertical line inside each bar denotes the national average (mean). All data as of 1 January.</a:t>
          </a:r>
        </a:p>
        <a:p xmlns:a="http://schemas.openxmlformats.org/drawingml/2006/main">
          <a:pPr>
            <a:spcBef>
              <a:spcPts val="300"/>
            </a:spcBef>
          </a:pPr>
          <a:r>
            <a:rPr lang="en-GB" sz="1200">
              <a:latin typeface="Arial"/>
            </a:rPr>
            <a:t>(¹) Data are not available for all regions.</a:t>
          </a:r>
          <a:br>
            <a:rPr lang="en-GB" sz="1200">
              <a:latin typeface="Arial"/>
            </a:rPr>
          </a:br>
          <a:r>
            <a:rPr lang="en-GB" sz="1200">
              <a:latin typeface="Arial"/>
            </a:rPr>
            <a:t>(²) Provisional.</a:t>
          </a:r>
          <a:br>
            <a:rPr lang="en-GB" sz="1200">
              <a:latin typeface="Arial"/>
            </a:rPr>
          </a:br>
          <a:r>
            <a:rPr lang="en-GB" sz="1200">
              <a:latin typeface="Arial"/>
            </a:rPr>
            <a:t>(³) No regional breakdown for level 3 regions.</a:t>
          </a:r>
        </a:p>
        <a:p xmlns:a="http://schemas.openxmlformats.org/drawingml/2006/main">
          <a:pPr>
            <a:spcBef>
              <a:spcPts val="300"/>
            </a:spcBef>
          </a:pPr>
          <a:r>
            <a:rPr lang="en-GB" sz="1200" i="1">
              <a:latin typeface="Arial"/>
            </a:rPr>
            <a:t>Source:</a:t>
          </a:r>
          <a:r>
            <a:rPr lang="en-GB" sz="1200">
              <a:latin typeface="Arial"/>
            </a:rPr>
            <a:t> Eurostat (online data code: demo_r_pjanind3)</a:t>
          </a:r>
        </a:p>
      </cdr:txBody>
    </cdr:sp>
  </cdr:absSizeAnchor>
  <cdr:absSizeAnchor xmlns:cdr="http://schemas.openxmlformats.org/drawingml/2006/chartDrawing">
    <cdr:from>
      <cdr:x>0.83933</cdr:x>
      <cdr:y>0.9493</cdr:y>
    </cdr:from>
    <cdr:ext cx="1530358" cy="417600"/>
    <cdr:pic>
      <cdr:nvPicPr>
        <cdr:cNvPr id="9" name="LogoShape">
          <a:extLst xmlns:a="http://schemas.openxmlformats.org/drawingml/2006/main">
            <a:ext uri="{FF2B5EF4-FFF2-40B4-BE49-F238E27FC236}">
              <a16:creationId xmlns="" xmlns:a16="http://schemas.microsoft.com/office/drawing/2014/main" id="{676C55FF-E37F-4D17-85FD-3C27673145B3}"/>
            </a:ext>
          </a:extLst>
        </cdr:cNvPr>
        <cdr:cNvPicPr preferRelativeResize="0">
          <a:picLocks xmlns:a="http://schemas.openxmlformats.org/drawingml/2006/main"/>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7823312"/>
          <a:ext cx="1530358" cy="417600"/>
        </a:xfrm>
        <a:prstGeom xmlns:a="http://schemas.openxmlformats.org/drawingml/2006/main" prst="rect">
          <a:avLst/>
        </a:prstGeom>
      </cdr:spPr>
    </cdr:pic>
  </cdr:absSizeAnchor>
</c:userShapes>
</file>

<file path=xl/drawings/drawing29.xml><?xml version="1.0" encoding="utf-8"?>
<xdr:wsDr xmlns:xdr="http://schemas.openxmlformats.org/drawingml/2006/spreadsheetDrawing" xmlns:a="http://schemas.openxmlformats.org/drawingml/2006/main">
  <xdr:absoluteAnchor>
    <xdr:pos x="5534025" y="790575"/>
    <xdr:ext cx="9525000" cy="6796800"/>
    <xdr:graphicFrame macro="">
      <xdr:nvGraphicFramePr>
        <xdr:cNvPr id="2" name="Chart 1">
          <a:extLst>
            <a:ext uri="{FF2B5EF4-FFF2-40B4-BE49-F238E27FC236}">
              <a16:creationId xmlns=""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absolute">
    <xdr:from>
      <xdr:col>2</xdr:col>
      <xdr:colOff>19050</xdr:colOff>
      <xdr:row>55</xdr:row>
      <xdr:rowOff>125730</xdr:rowOff>
    </xdr:from>
    <xdr:to>
      <xdr:col>12</xdr:col>
      <xdr:colOff>581025</xdr:colOff>
      <xdr:row>100</xdr:row>
      <xdr:rowOff>64530</xdr:rowOff>
    </xdr:to>
    <xdr:graphicFrame macro="">
      <xdr:nvGraphicFramePr>
        <xdr:cNvPr id="3" name="Chart 2">
          <a:extLst>
            <a:ext uri="{FF2B5EF4-FFF2-40B4-BE49-F238E27FC236}">
              <a16:creationId xmlns=""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1455860</xdr:colOff>
      <xdr:row>69</xdr:row>
      <xdr:rowOff>102578</xdr:rowOff>
    </xdr:from>
    <xdr:to>
      <xdr:col>11</xdr:col>
      <xdr:colOff>1641231</xdr:colOff>
      <xdr:row>70</xdr:row>
      <xdr:rowOff>131152</xdr:rowOff>
    </xdr:to>
    <xdr:sp macro="" textlink="">
      <xdr:nvSpPr>
        <xdr:cNvPr id="2" name="TextBox 1"/>
        <xdr:cNvSpPr txBox="1"/>
      </xdr:nvSpPr>
      <xdr:spPr>
        <a:xfrm>
          <a:off x="9596072" y="11100290"/>
          <a:ext cx="185371" cy="182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11</xdr:col>
      <xdr:colOff>1536548</xdr:colOff>
      <xdr:row>69</xdr:row>
      <xdr:rowOff>148737</xdr:rowOff>
    </xdr:from>
    <xdr:to>
      <xdr:col>11</xdr:col>
      <xdr:colOff>1608548</xdr:colOff>
      <xdr:row>70</xdr:row>
      <xdr:rowOff>30872</xdr:rowOff>
    </xdr:to>
    <xdr:sp macro="" textlink="">
      <xdr:nvSpPr>
        <xdr:cNvPr id="5" name="Rectangle 4"/>
        <xdr:cNvSpPr/>
      </xdr:nvSpPr>
      <xdr:spPr>
        <a:xfrm>
          <a:off x="9667250" y="11149099"/>
          <a:ext cx="72000" cy="3615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0.xml><?xml version="1.0" encoding="utf-8"?>
<c:userShapes xmlns:c="http://schemas.openxmlformats.org/drawingml/2006/chart">
  <cdr:absSizeAnchor xmlns:cdr="http://schemas.openxmlformats.org/drawingml/2006/chartDrawing">
    <cdr:from>
      <cdr:x>0.00233</cdr:x>
      <cdr:y>0.92866</cdr:y>
    </cdr:from>
    <cdr:ext cx="7994650" cy="484876"/>
    <cdr:sp macro="" textlink="">
      <cdr:nvSpPr>
        <cdr:cNvPr id="3" name="FootonotesShape"/>
        <cdr:cNvSpPr txBox="1"/>
      </cdr:nvSpPr>
      <cdr:spPr>
        <a:xfrm xmlns:a="http://schemas.openxmlformats.org/drawingml/2006/main">
          <a:off x="22193" y="6311924"/>
          <a:ext cx="7994650" cy="484876"/>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pPr>
            <a:spcBef>
              <a:spcPts val="300"/>
            </a:spcBef>
          </a:pPr>
          <a:r>
            <a:rPr lang="en-GB" sz="1200">
              <a:latin typeface="Arial"/>
            </a:rPr>
            <a:t>(¹) Estimates and/or provisional.</a:t>
          </a:r>
        </a:p>
        <a:p xmlns:a="http://schemas.openxmlformats.org/drawingml/2006/main">
          <a:pPr>
            <a:spcBef>
              <a:spcPts val="300"/>
            </a:spcBef>
          </a:pPr>
          <a:r>
            <a:rPr lang="en-GB" sz="1200" i="1">
              <a:latin typeface="Arial"/>
            </a:rPr>
            <a:t>Source:</a:t>
          </a:r>
          <a:r>
            <a:rPr lang="en-GB" sz="1200">
              <a:latin typeface="Arial"/>
            </a:rPr>
            <a:t> Eurostat (online data code: migr_pop1ctz)</a:t>
          </a:r>
        </a:p>
      </cdr:txBody>
    </cdr:sp>
  </cdr:absSizeAnchor>
  <cdr:absSizeAnchor xmlns:cdr="http://schemas.openxmlformats.org/drawingml/2006/chartDrawing">
    <cdr:from>
      <cdr:x>0.83933</cdr:x>
      <cdr:y>0.93851</cdr:y>
    </cdr:from>
    <cdr:ext cx="1530358" cy="417917"/>
    <cdr:pic>
      <cdr:nvPicPr>
        <cdr:cNvPr id="4" name="LogoShape">
          <a:extLst xmlns:a="http://schemas.openxmlformats.org/drawingml/2006/main">
            <a:ext uri="{FF2B5EF4-FFF2-40B4-BE49-F238E27FC236}">
              <a16:creationId xmlns="" xmlns:a16="http://schemas.microsoft.com/office/drawing/2014/main" id="{052B6656-D059-4A23-B630-05763A8F75D8}"/>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6378883"/>
          <a:ext cx="1530358" cy="417917"/>
        </a:xfrm>
        <a:prstGeom xmlns:a="http://schemas.openxmlformats.org/drawingml/2006/main" prst="rect">
          <a:avLst/>
        </a:prstGeom>
      </cdr:spPr>
    </cdr:pic>
  </cdr:absSizeAnchor>
</c:userShapes>
</file>

<file path=xl/drawings/drawing4.xml><?xml version="1.0" encoding="utf-8"?>
<c:userShapes xmlns:c="http://schemas.openxmlformats.org/drawingml/2006/chart">
  <cdr:relSizeAnchor xmlns:cdr="http://schemas.openxmlformats.org/drawingml/2006/chartDrawing">
    <cdr:from>
      <cdr:x>0.88729</cdr:x>
      <cdr:y>0.31331</cdr:y>
    </cdr:from>
    <cdr:to>
      <cdr:x>0.89484</cdr:x>
      <cdr:y>0.32409</cdr:y>
    </cdr:to>
    <cdr:sp macro="" textlink="">
      <cdr:nvSpPr>
        <cdr:cNvPr id="2" name="Rectangle 1"/>
        <cdr:cNvSpPr/>
      </cdr:nvSpPr>
      <cdr:spPr>
        <a:xfrm xmlns:a="http://schemas.openxmlformats.org/drawingml/2006/main">
          <a:off x="8448814" y="2110994"/>
          <a:ext cx="71892" cy="72632"/>
        </a:xfrm>
        <a:prstGeom xmlns:a="http://schemas.openxmlformats.org/drawingml/2006/main" prst="rect">
          <a:avLst/>
        </a:prstGeom>
        <a:solidFill xmlns:a="http://schemas.openxmlformats.org/drawingml/2006/main">
          <a:schemeClr val="accent1"/>
        </a:solidFill>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absSizeAnchor xmlns:cdr="http://schemas.openxmlformats.org/drawingml/2006/chartDrawing">
    <cdr:from>
      <cdr:x>0.00533</cdr:x>
      <cdr:y>0.84486</cdr:y>
    </cdr:from>
    <cdr:ext cx="7994650" cy="1054456"/>
    <cdr:sp macro="" textlink="">
      <cdr:nvSpPr>
        <cdr:cNvPr id="3" name="FootonotesShape"/>
        <cdr:cNvSpPr txBox="1"/>
      </cdr:nvSpPr>
      <cdr:spPr>
        <a:xfrm xmlns:a="http://schemas.openxmlformats.org/drawingml/2006/main">
          <a:off x="50768" y="5903972"/>
          <a:ext cx="7994650" cy="1054456"/>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r>
            <a:rPr lang="en-GB" sz="1200">
              <a:latin typeface="Arial"/>
            </a:rPr>
            <a:t>Note: all data as of 1 January. Ranked on the projected share of people aged ≥55 years in the total number of inhabitants in 2050 (according to the 2019 projections, baseline variant (EUROPOP2019)).</a:t>
          </a:r>
        </a:p>
        <a:p xmlns:a="http://schemas.openxmlformats.org/drawingml/2006/main">
          <a:pPr>
            <a:spcBef>
              <a:spcPts val="300"/>
            </a:spcBef>
          </a:pPr>
          <a:r>
            <a:rPr lang="en-GB" sz="1200">
              <a:latin typeface="Arial"/>
            </a:rPr>
            <a:t>(¹) Estimates and/or provisional.</a:t>
          </a:r>
          <a:br>
            <a:rPr lang="en-GB" sz="1200">
              <a:latin typeface="Arial"/>
            </a:rPr>
          </a:br>
          <a:r>
            <a:rPr lang="en-GB" sz="1200">
              <a:latin typeface="Arial"/>
            </a:rPr>
            <a:t>(²) Population projections for 2050: not available.</a:t>
          </a:r>
        </a:p>
        <a:p xmlns:a="http://schemas.openxmlformats.org/drawingml/2006/main">
          <a:pPr>
            <a:spcBef>
              <a:spcPts val="300"/>
            </a:spcBef>
          </a:pPr>
          <a:r>
            <a:rPr lang="en-GB" sz="1200" i="1">
              <a:latin typeface="Arial"/>
            </a:rPr>
            <a:t>Source:</a:t>
          </a:r>
          <a:r>
            <a:rPr lang="en-GB" sz="1200">
              <a:latin typeface="Arial"/>
            </a:rPr>
            <a:t> Eurostat (online data codes: demo_pjangroup and proj_19np)</a:t>
          </a:r>
        </a:p>
      </cdr:txBody>
    </cdr:sp>
  </cdr:absSizeAnchor>
  <cdr:absSizeAnchor xmlns:cdr="http://schemas.openxmlformats.org/drawingml/2006/chartDrawing">
    <cdr:from>
      <cdr:x>0.83933</cdr:x>
      <cdr:y>0.93743</cdr:y>
    </cdr:from>
    <cdr:ext cx="1530358" cy="417917"/>
    <cdr:pic>
      <cdr:nvPicPr>
        <cdr:cNvPr id="4" name="LogoShape">
          <a:extLst xmlns:a="http://schemas.openxmlformats.org/drawingml/2006/main">
            <a:ext uri="{FF2B5EF4-FFF2-40B4-BE49-F238E27FC236}">
              <a16:creationId xmlns="" xmlns:a16="http://schemas.microsoft.com/office/drawing/2014/main" id="{5C17157F-5088-492B-9FE4-6EE710C4FFDD}"/>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6261611"/>
          <a:ext cx="1530358" cy="417917"/>
        </a:xfrm>
        <a:prstGeom xmlns:a="http://schemas.openxmlformats.org/drawingml/2006/main" prst="rect">
          <a:avLst/>
        </a:prstGeom>
      </cdr:spPr>
    </cdr:pic>
  </cdr:absSizeAnchor>
</c:userShapes>
</file>

<file path=xl/drawings/drawing5.xml><?xml version="1.0" encoding="utf-8"?>
<xdr:wsDr xmlns:xdr="http://schemas.openxmlformats.org/drawingml/2006/spreadsheetDrawing" xmlns:a="http://schemas.openxmlformats.org/drawingml/2006/main">
  <xdr:twoCellAnchor editAs="absolute">
    <xdr:from>
      <xdr:col>2</xdr:col>
      <xdr:colOff>76199</xdr:colOff>
      <xdr:row>39</xdr:row>
      <xdr:rowOff>125729</xdr:rowOff>
    </xdr:from>
    <xdr:to>
      <xdr:col>14</xdr:col>
      <xdr:colOff>552449</xdr:colOff>
      <xdr:row>84</xdr:row>
      <xdr:rowOff>64529</xdr:rowOff>
    </xdr:to>
    <xdr:graphicFrame macro="">
      <xdr:nvGraphicFramePr>
        <xdr:cNvPr id="2" name="Chart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0.3973</cdr:x>
      <cdr:y>0.75528</cdr:y>
    </cdr:from>
    <cdr:to>
      <cdr:x>0.67799</cdr:x>
      <cdr:y>0.82822</cdr:y>
    </cdr:to>
    <cdr:sp macro="" textlink="">
      <cdr:nvSpPr>
        <cdr:cNvPr id="152579" name="Text Box 3"/>
        <cdr:cNvSpPr txBox="1">
          <a:spLocks xmlns:a="http://schemas.openxmlformats.org/drawingml/2006/main" noChangeArrowheads="1"/>
        </cdr:cNvSpPr>
      </cdr:nvSpPr>
      <cdr:spPr bwMode="auto">
        <a:xfrm xmlns:a="http://schemas.openxmlformats.org/drawingml/2006/main">
          <a:off x="3784313" y="5133511"/>
          <a:ext cx="2673572" cy="4957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200" b="1" i="0" u="none" strike="noStrike" baseline="0">
              <a:solidFill>
                <a:srgbClr val="000000"/>
              </a:solidFill>
              <a:latin typeface="Arial"/>
              <a:cs typeface="Arial"/>
            </a:rPr>
            <a:t>Solid colour: 2019</a:t>
          </a:r>
        </a:p>
        <a:p xmlns:a="http://schemas.openxmlformats.org/drawingml/2006/main">
          <a:pPr algn="ctr" rtl="0">
            <a:defRPr sz="1000"/>
          </a:pPr>
          <a:r>
            <a:rPr lang="en-GB" sz="1200" b="1" i="0" u="none" strike="noStrike" baseline="0">
              <a:solidFill>
                <a:srgbClr val="000000"/>
              </a:solidFill>
              <a:latin typeface="Arial"/>
              <a:cs typeface="Arial"/>
            </a:rPr>
            <a:t>Bordered: 2050</a:t>
          </a:r>
          <a:endParaRPr lang="en-GB" sz="1200" b="1"/>
        </a:p>
      </cdr:txBody>
    </cdr:sp>
  </cdr:relSizeAnchor>
  <cdr:absSizeAnchor xmlns:cdr="http://schemas.openxmlformats.org/drawingml/2006/chartDrawing">
    <cdr:from>
      <cdr:x>0</cdr:x>
      <cdr:y>0.89313</cdr:y>
    </cdr:from>
    <cdr:ext cx="7994649" cy="684050"/>
    <cdr:sp macro="" textlink="">
      <cdr:nvSpPr>
        <cdr:cNvPr id="2" name="FootonotesShape"/>
        <cdr:cNvSpPr txBox="1"/>
      </cdr:nvSpPr>
      <cdr:spPr>
        <a:xfrm xmlns:a="http://schemas.openxmlformats.org/drawingml/2006/main">
          <a:off x="0" y="6070442"/>
          <a:ext cx="7994649" cy="684050"/>
        </a:xfrm>
        <a:prstGeom xmlns:a="http://schemas.openxmlformats.org/drawingml/2006/main" prst="rect">
          <a:avLst/>
        </a:prstGeom>
      </cdr:spPr>
      <cdr:txBody>
        <a:bodyPr xmlns:a="http://schemas.openxmlformats.org/drawingml/2006/main" vertOverflow="clip" vert="horz" wrap="square" rtlCol="0">
          <a:noAutofit/>
        </a:bodyPr>
        <a:lstStyle xmlns:a="http://schemas.openxmlformats.org/drawingml/2006/main"/>
        <a:p xmlns:a="http://schemas.openxmlformats.org/drawingml/2006/main">
          <a:r>
            <a:rPr lang="en-GB" sz="1200">
              <a:latin typeface="Arial"/>
            </a:rPr>
            <a:t>Note: all data as of 1 January. 2019: estimates and provisional. 2050: population according to the 2019 projections, baseline variant (EUROPOP2019).</a:t>
          </a:r>
        </a:p>
        <a:p xmlns:a="http://schemas.openxmlformats.org/drawingml/2006/main">
          <a:pPr>
            <a:spcBef>
              <a:spcPts val="300"/>
            </a:spcBef>
          </a:pPr>
          <a:r>
            <a:rPr lang="en-GB" sz="1200" i="1">
              <a:latin typeface="Arial"/>
            </a:rPr>
            <a:t>Source:</a:t>
          </a:r>
          <a:r>
            <a:rPr lang="en-GB" sz="1200">
              <a:latin typeface="Arial"/>
            </a:rPr>
            <a:t> Eurostat (online data codes: demo_pjangroup and proj_19np)</a:t>
          </a:r>
        </a:p>
      </cdr:txBody>
    </cdr:sp>
  </cdr:absSizeAnchor>
  <cdr:absSizeAnchor xmlns:cdr="http://schemas.openxmlformats.org/drawingml/2006/chartDrawing">
    <cdr:from>
      <cdr:x>0.83933</cdr:x>
      <cdr:y>0.93851</cdr:y>
    </cdr:from>
    <cdr:ext cx="1530358" cy="417917"/>
    <cdr:pic>
      <cdr:nvPicPr>
        <cdr:cNvPr id="3" name="LogoShape">
          <a:extLst xmlns:a="http://schemas.openxmlformats.org/drawingml/2006/main">
            <a:ext uri="{FF2B5EF4-FFF2-40B4-BE49-F238E27FC236}">
              <a16:creationId xmlns="" xmlns:a16="http://schemas.microsoft.com/office/drawing/2014/main" id="{A9274EB6-6855-46BD-96DF-203D8AB5C0BF}"/>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42" y="6378883"/>
          <a:ext cx="1530358" cy="417917"/>
        </a:xfrm>
        <a:prstGeom xmlns:a="http://schemas.openxmlformats.org/drawingml/2006/main" prst="rect">
          <a:avLst/>
        </a:prstGeom>
      </cdr:spPr>
    </cdr:pic>
  </cdr:absSizeAnchor>
</c:userShapes>
</file>

<file path=xl/drawings/drawing7.xml><?xml version="1.0" encoding="utf-8"?>
<xdr:wsDr xmlns:xdr="http://schemas.openxmlformats.org/drawingml/2006/spreadsheetDrawing" xmlns:a="http://schemas.openxmlformats.org/drawingml/2006/main">
  <xdr:twoCellAnchor editAs="absolute">
    <xdr:from>
      <xdr:col>10</xdr:col>
      <xdr:colOff>152400</xdr:colOff>
      <xdr:row>10</xdr:row>
      <xdr:rowOff>76199</xdr:rowOff>
    </xdr:from>
    <xdr:to>
      <xdr:col>23</xdr:col>
      <xdr:colOff>304800</xdr:colOff>
      <xdr:row>55</xdr:row>
      <xdr:rowOff>14999</xdr:rowOff>
    </xdr:to>
    <xdr:graphicFrame macro="">
      <xdr:nvGraphicFramePr>
        <xdr:cNvPr id="2" name="Chart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absSizeAnchor xmlns:cdr="http://schemas.openxmlformats.org/drawingml/2006/chartDrawing">
    <cdr:from>
      <cdr:x>0.00133</cdr:x>
      <cdr:y>0.90261</cdr:y>
    </cdr:from>
    <cdr:ext cx="7994650" cy="661912"/>
    <cdr:sp macro="" textlink="">
      <cdr:nvSpPr>
        <cdr:cNvPr id="2" name="FootonotesShape"/>
        <cdr:cNvSpPr txBox="1"/>
      </cdr:nvSpPr>
      <cdr:spPr>
        <a:xfrm xmlns:a="http://schemas.openxmlformats.org/drawingml/2006/main">
          <a:off x="12668" y="6311924"/>
          <a:ext cx="7994650" cy="661912"/>
        </a:xfrm>
        <a:prstGeom xmlns:a="http://schemas.openxmlformats.org/drawingml/2006/main" prst="rect">
          <a:avLst/>
        </a:prstGeom>
      </cdr:spPr>
      <cdr:txBody>
        <a:bodyPr xmlns:a="http://schemas.openxmlformats.org/drawingml/2006/main" vertOverflow="clip" vert="horz" wrap="square" rtlCol="0">
          <a:spAutoFit/>
        </a:bodyPr>
        <a:lstStyle xmlns:a="http://schemas.openxmlformats.org/drawingml/2006/main"/>
        <a:p xmlns:a="http://schemas.openxmlformats.org/drawingml/2006/main">
          <a:pPr>
            <a:spcBef>
              <a:spcPts val="300"/>
            </a:spcBef>
          </a:pPr>
          <a:r>
            <a:rPr lang="en-GB" sz="1200" i="0">
              <a:latin typeface="Arial"/>
            </a:rPr>
            <a:t>(¹) 2019: estimates and/or provisional.</a:t>
          </a:r>
          <a:br>
            <a:rPr lang="en-GB" sz="1200" i="0">
              <a:latin typeface="Arial"/>
            </a:rPr>
          </a:br>
          <a:r>
            <a:rPr lang="en-GB" sz="1200" i="0">
              <a:latin typeface="Arial"/>
            </a:rPr>
            <a:t>(²) 2050: not available.</a:t>
          </a:r>
        </a:p>
        <a:p xmlns:a="http://schemas.openxmlformats.org/drawingml/2006/main">
          <a:pPr>
            <a:spcBef>
              <a:spcPts val="300"/>
            </a:spcBef>
          </a:pPr>
          <a:r>
            <a:rPr lang="en-GB" sz="1200" i="1">
              <a:latin typeface="Arial"/>
            </a:rPr>
            <a:t>Source:</a:t>
          </a:r>
          <a:r>
            <a:rPr lang="en-GB" sz="1200">
              <a:latin typeface="Arial"/>
            </a:rPr>
            <a:t> Eurostat (online data codes: demo_pjangroup and proj_19np)</a:t>
          </a:r>
        </a:p>
      </cdr:txBody>
    </cdr:sp>
  </cdr:absSizeAnchor>
  <cdr:absSizeAnchor xmlns:cdr="http://schemas.openxmlformats.org/drawingml/2006/chartDrawing">
    <cdr:from>
      <cdr:x>0.83933</cdr:x>
      <cdr:y>0.93851</cdr:y>
    </cdr:from>
    <cdr:ext cx="1530358" cy="417916"/>
    <cdr:pic>
      <cdr:nvPicPr>
        <cdr:cNvPr id="3" name="LogoShape">
          <a:extLst xmlns:a="http://schemas.openxmlformats.org/drawingml/2006/main">
            <a:ext uri="{FF2B5EF4-FFF2-40B4-BE49-F238E27FC236}">
              <a16:creationId xmlns="" xmlns:a16="http://schemas.microsoft.com/office/drawing/2014/main" id="{2540E218-F097-4D7D-807E-A5513160A9E8}"/>
            </a:ext>
          </a:extLst>
        </cdr:cNvPr>
        <cdr:cNvPicPr>
          <a:picLocks xmlns:a="http://schemas.openxmlformats.org/drawingml/2006/main" noChangeAspect="1"/>
        </cdr:cNvPicPr>
      </cdr:nvPicPr>
      <cdr:blipFill>
        <a:blip xmlns:a="http://schemas.openxmlformats.org/drawingml/2006/main" xmlns:r="http://schemas.openxmlformats.org/officeDocument/2006/relationships" r:link="rId1">
          <a:extLst>
            <a:ext uri="{28A0092B-C50C-407E-A947-70E740481C1C}">
              <a14:useLocalDpi xmlns:a14="http://schemas.microsoft.com/office/drawing/2010/main" val="0"/>
            </a:ext>
          </a:extLst>
        </a:blip>
        <a:srcRect xmlns:a="http://schemas.openxmlformats.org/drawingml/2006/main" b="16916"/>
        <a:stretch xmlns:a="http://schemas.openxmlformats.org/drawingml/2006/main">
          <a:fillRect/>
        </a:stretch>
      </cdr:blipFill>
      <cdr:spPr>
        <a:xfrm xmlns:a="http://schemas.openxmlformats.org/drawingml/2006/main">
          <a:off x="7994618" y="6378884"/>
          <a:ext cx="1530358" cy="417916"/>
        </a:xfrm>
        <a:prstGeom xmlns:a="http://schemas.openxmlformats.org/drawingml/2006/main" prst="rect">
          <a:avLst/>
        </a:prstGeom>
      </cdr:spPr>
    </cdr:pic>
  </cdr:absSizeAnchor>
</c:userShapes>
</file>

<file path=xl/drawings/drawing9.xml><?xml version="1.0" encoding="utf-8"?>
<xdr:wsDr xmlns:xdr="http://schemas.openxmlformats.org/drawingml/2006/spreadsheetDrawing" xmlns:a="http://schemas.openxmlformats.org/drawingml/2006/main">
  <xdr:twoCellAnchor editAs="absolute">
    <xdr:from>
      <xdr:col>2</xdr:col>
      <xdr:colOff>1905</xdr:colOff>
      <xdr:row>52</xdr:row>
      <xdr:rowOff>59055</xdr:rowOff>
    </xdr:from>
    <xdr:to>
      <xdr:col>13</xdr:col>
      <xdr:colOff>1411605</xdr:colOff>
      <xdr:row>96</xdr:row>
      <xdr:rowOff>150255</xdr:rowOff>
    </xdr:to>
    <xdr:graphicFrame macro="">
      <xdr:nvGraphicFramePr>
        <xdr:cNvPr id="3" name="Chart 2">
          <a:extLst>
            <a:ext uri="{FF2B5EF4-FFF2-40B4-BE49-F238E27FC236}">
              <a16:creationId xmlns=""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1 General and regional statistics">
      <a:dk1>
        <a:sysClr val="windowText" lastClr="000000"/>
      </a:dk1>
      <a:lt1>
        <a:sysClr val="window" lastClr="FFFFFF"/>
      </a:lt1>
      <a:dk2>
        <a:srgbClr val="1F497D"/>
      </a:dk2>
      <a:lt2>
        <a:srgbClr val="EEECE1"/>
      </a:lt2>
      <a:accent1>
        <a:srgbClr val="286EB4"/>
      </a:accent1>
      <a:accent2>
        <a:srgbClr val="F06423"/>
      </a:accent2>
      <a:accent3>
        <a:srgbClr val="5FB441"/>
      </a:accent3>
      <a:accent4>
        <a:srgbClr val="FAA519"/>
      </a:accent4>
      <a:accent5>
        <a:srgbClr val="B9C31E"/>
      </a:accent5>
      <a:accent6>
        <a:srgbClr val="32AFA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K152"/>
  <sheetViews>
    <sheetView showGridLines="0" tabSelected="1" zoomScaleNormal="100" workbookViewId="0"/>
  </sheetViews>
  <sheetFormatPr defaultColWidth="8.85546875" defaultRowHeight="12"/>
  <cols>
    <col min="1" max="2" width="8.85546875" style="1"/>
    <col min="3" max="3" width="20.7109375" style="1" customWidth="1"/>
    <col min="4" max="4" width="11.28515625" style="1" bestFit="1" customWidth="1"/>
    <col min="5" max="54" width="10.85546875" style="1" bestFit="1" customWidth="1"/>
    <col min="55" max="16384" width="8.85546875" style="1"/>
  </cols>
  <sheetData>
    <row r="1" spans="1:63">
      <c r="A1" s="127"/>
      <c r="C1" s="124"/>
    </row>
    <row r="3" spans="1:63">
      <c r="C3" s="7" t="s">
        <v>12</v>
      </c>
    </row>
    <row r="4" spans="1:63">
      <c r="C4" s="7" t="s">
        <v>13</v>
      </c>
    </row>
    <row r="6" spans="1:63" ht="15">
      <c r="C6" s="9" t="s">
        <v>1385</v>
      </c>
    </row>
    <row r="7" spans="1:63">
      <c r="C7" s="10" t="s">
        <v>1179</v>
      </c>
    </row>
    <row r="9" spans="1:63">
      <c r="C9" s="2"/>
      <c r="D9" s="2"/>
      <c r="E9" s="2"/>
      <c r="F9" s="2"/>
      <c r="G9" s="2"/>
      <c r="H9" s="2"/>
      <c r="I9" s="2"/>
      <c r="J9" s="2"/>
      <c r="K9" s="2"/>
      <c r="L9" s="2"/>
      <c r="M9" s="2"/>
      <c r="N9" s="2"/>
      <c r="O9" s="2"/>
      <c r="P9" s="2"/>
      <c r="Q9" s="2"/>
      <c r="R9" s="2"/>
      <c r="S9" s="2"/>
      <c r="T9" s="2"/>
    </row>
    <row r="10" spans="1:63">
      <c r="C10" s="3"/>
      <c r="D10" s="4" t="s">
        <v>0</v>
      </c>
      <c r="E10" s="4"/>
      <c r="F10" s="4"/>
      <c r="G10" s="4"/>
      <c r="H10" s="4" t="s">
        <v>1</v>
      </c>
      <c r="I10" s="4"/>
      <c r="J10" s="4"/>
      <c r="K10" s="4"/>
      <c r="L10" s="4"/>
      <c r="M10" s="4" t="s">
        <v>2</v>
      </c>
      <c r="N10" s="4"/>
      <c r="O10" s="4"/>
      <c r="P10" s="4"/>
      <c r="Q10" s="4"/>
      <c r="R10" s="4" t="s">
        <v>3</v>
      </c>
      <c r="S10" s="4"/>
      <c r="T10" s="4"/>
      <c r="U10" s="4"/>
      <c r="V10" s="4"/>
      <c r="W10" s="4" t="s">
        <v>15</v>
      </c>
      <c r="X10" s="4"/>
      <c r="Y10" s="4"/>
      <c r="Z10" s="4"/>
      <c r="AA10" s="4"/>
      <c r="AB10" s="4" t="s">
        <v>16</v>
      </c>
      <c r="AC10" s="4"/>
      <c r="AD10" s="4"/>
      <c r="AE10" s="4"/>
      <c r="AF10" s="4"/>
      <c r="AG10" s="4" t="s">
        <v>17</v>
      </c>
      <c r="AH10" s="4"/>
      <c r="AI10" s="4"/>
      <c r="AJ10" s="4"/>
      <c r="AK10" s="4"/>
      <c r="AL10" s="4" t="s">
        <v>18</v>
      </c>
      <c r="AM10" s="4"/>
      <c r="AN10" s="4"/>
      <c r="AO10" s="4"/>
      <c r="AP10" s="4"/>
      <c r="AQ10" s="4" t="s">
        <v>19</v>
      </c>
      <c r="AR10" s="4"/>
      <c r="AS10" s="4"/>
      <c r="AT10" s="4"/>
      <c r="AU10" s="4"/>
      <c r="AV10" s="4" t="s">
        <v>20</v>
      </c>
      <c r="AW10" s="4"/>
      <c r="AX10" s="4"/>
      <c r="AY10" s="4"/>
      <c r="AZ10" s="4"/>
      <c r="BA10" s="4" t="s">
        <v>21</v>
      </c>
      <c r="BB10" s="4"/>
      <c r="BC10" s="4"/>
      <c r="BD10" s="4"/>
      <c r="BE10" s="4"/>
      <c r="BF10" s="4"/>
      <c r="BG10" s="4"/>
      <c r="BH10" s="4"/>
      <c r="BI10" s="4"/>
      <c r="BJ10" s="4"/>
      <c r="BK10" s="4"/>
    </row>
    <row r="11" spans="1:63">
      <c r="B11" s="6"/>
      <c r="C11" s="1" t="s">
        <v>10</v>
      </c>
      <c r="D11" s="6">
        <v>315.10271</v>
      </c>
      <c r="E11" s="6">
        <v>314.09288500000002</v>
      </c>
      <c r="F11" s="6">
        <v>313.709025</v>
      </c>
      <c r="G11" s="6">
        <v>313.38937099999998</v>
      </c>
      <c r="H11" s="6">
        <v>312.98861799999997</v>
      </c>
      <c r="I11" s="6">
        <v>312.08601399999998</v>
      </c>
      <c r="J11" s="6">
        <v>311.59135500000002</v>
      </c>
      <c r="K11" s="6">
        <v>310.87552499999998</v>
      </c>
      <c r="L11" s="6">
        <v>310.00147900000002</v>
      </c>
      <c r="M11" s="6">
        <v>308.691283</v>
      </c>
      <c r="N11" s="6">
        <v>306.37587500000001</v>
      </c>
      <c r="O11" s="6">
        <v>305.005788</v>
      </c>
      <c r="P11" s="6">
        <v>303.60734400000001</v>
      </c>
      <c r="Q11" s="6">
        <v>302.920548</v>
      </c>
      <c r="R11" s="6">
        <v>301.53233899999998</v>
      </c>
      <c r="S11" s="6">
        <v>300.680564</v>
      </c>
      <c r="T11" s="6">
        <v>299.30810300000002</v>
      </c>
      <c r="U11" s="6">
        <v>297.929374</v>
      </c>
      <c r="V11" s="6">
        <v>296.58113600000001</v>
      </c>
      <c r="W11" s="6">
        <v>296.58113600000001</v>
      </c>
      <c r="X11" s="6">
        <v>295.17103200000003</v>
      </c>
      <c r="Y11" s="6">
        <v>293.71662900000001</v>
      </c>
      <c r="Z11" s="6">
        <v>292.189728</v>
      </c>
      <c r="AA11" s="6">
        <v>290.44552599999997</v>
      </c>
      <c r="AB11" s="6">
        <v>288.64852999999999</v>
      </c>
      <c r="AC11" s="6">
        <v>286.821483</v>
      </c>
      <c r="AD11" s="6">
        <v>285.09237000000002</v>
      </c>
      <c r="AE11" s="6">
        <v>283.35789</v>
      </c>
      <c r="AF11" s="6">
        <v>281.69999000000001</v>
      </c>
      <c r="AG11" s="6">
        <v>280.13595600000002</v>
      </c>
      <c r="AH11" s="6">
        <v>278.48634399999997</v>
      </c>
      <c r="AI11" s="6">
        <v>276.91750500000001</v>
      </c>
      <c r="AJ11" s="6">
        <v>275.38143700000001</v>
      </c>
      <c r="AK11" s="6">
        <v>273.88319200000001</v>
      </c>
      <c r="AL11" s="6">
        <v>272.445605</v>
      </c>
      <c r="AM11" s="6">
        <v>271.049105</v>
      </c>
      <c r="AN11" s="6">
        <v>269.62920200000002</v>
      </c>
      <c r="AO11" s="6">
        <v>268.33747099999999</v>
      </c>
      <c r="AP11" s="6">
        <v>267.10196999999999</v>
      </c>
      <c r="AQ11" s="6">
        <v>266.01222300000001</v>
      </c>
      <c r="AR11" s="6">
        <v>264.94671099999999</v>
      </c>
      <c r="AS11" s="6">
        <v>263.911473</v>
      </c>
      <c r="AT11" s="6">
        <v>262.89586100000002</v>
      </c>
      <c r="AU11" s="6">
        <v>261.90596199999999</v>
      </c>
      <c r="AV11" s="6">
        <v>260.85903100000002</v>
      </c>
      <c r="AW11" s="6">
        <v>259.87658900000002</v>
      </c>
      <c r="AX11" s="6">
        <v>258.88933700000001</v>
      </c>
      <c r="AY11" s="6">
        <v>258.03380099999998</v>
      </c>
      <c r="AZ11" s="6">
        <v>257.25225499999999</v>
      </c>
      <c r="BA11" s="6">
        <v>256.57565299999999</v>
      </c>
      <c r="BB11" s="6">
        <v>255.967016</v>
      </c>
      <c r="BC11" s="6"/>
    </row>
    <row r="12" spans="1:63">
      <c r="B12" s="6"/>
      <c r="C12" s="3" t="s">
        <v>9</v>
      </c>
      <c r="D12" s="5">
        <v>46.271588000000001</v>
      </c>
      <c r="E12" s="5">
        <v>46.668807999999999</v>
      </c>
      <c r="F12" s="5">
        <v>47.447904000000001</v>
      </c>
      <c r="G12" s="5">
        <v>48.294182999999997</v>
      </c>
      <c r="H12" s="5">
        <v>49.082023999999997</v>
      </c>
      <c r="I12" s="5">
        <v>49.972959000000003</v>
      </c>
      <c r="J12" s="5">
        <v>50.864508999999998</v>
      </c>
      <c r="K12" s="5">
        <v>52.157941000000001</v>
      </c>
      <c r="L12" s="5">
        <v>53.282412999999998</v>
      </c>
      <c r="M12" s="5">
        <v>54.288722</v>
      </c>
      <c r="N12" s="5">
        <v>55.456674999999997</v>
      </c>
      <c r="O12" s="5">
        <v>56.126196</v>
      </c>
      <c r="P12" s="5">
        <v>56.69021</v>
      </c>
      <c r="Q12" s="5">
        <v>57.205911</v>
      </c>
      <c r="R12" s="5">
        <v>57.639567</v>
      </c>
      <c r="S12" s="5">
        <v>58.101709</v>
      </c>
      <c r="T12" s="5">
        <v>58.649611</v>
      </c>
      <c r="U12" s="5">
        <v>59.120941999999999</v>
      </c>
      <c r="V12" s="151">
        <v>59.75421</v>
      </c>
      <c r="W12" s="5">
        <v>59.75421</v>
      </c>
      <c r="X12" s="5">
        <v>60.420135999999999</v>
      </c>
      <c r="Y12" s="5">
        <v>60.887912999999998</v>
      </c>
      <c r="Z12" s="5">
        <v>61.292000999999999</v>
      </c>
      <c r="AA12" s="5">
        <v>61.769742999999998</v>
      </c>
      <c r="AB12" s="5">
        <v>62.185481000000003</v>
      </c>
      <c r="AC12" s="5">
        <v>62.446783000000003</v>
      </c>
      <c r="AD12" s="5">
        <v>62.562092</v>
      </c>
      <c r="AE12" s="5">
        <v>62.646126000000002</v>
      </c>
      <c r="AF12" s="5">
        <v>62.637566</v>
      </c>
      <c r="AG12" s="5">
        <v>62.393022000000002</v>
      </c>
      <c r="AH12" s="5">
        <v>62.115366999999999</v>
      </c>
      <c r="AI12" s="5">
        <v>61.848061999999999</v>
      </c>
      <c r="AJ12" s="5">
        <v>61.574106</v>
      </c>
      <c r="AK12" s="5">
        <v>61.165945000000001</v>
      </c>
      <c r="AL12" s="5">
        <v>60.749482999999998</v>
      </c>
      <c r="AM12" s="5">
        <v>60.365082000000001</v>
      </c>
      <c r="AN12" s="5">
        <v>60.118580000000001</v>
      </c>
      <c r="AO12" s="5">
        <v>59.765514000000003</v>
      </c>
      <c r="AP12" s="5">
        <v>59.452098999999997</v>
      </c>
      <c r="AQ12" s="5">
        <v>59.101281</v>
      </c>
      <c r="AR12" s="5">
        <v>58.663648999999999</v>
      </c>
      <c r="AS12" s="5">
        <v>58.282145999999997</v>
      </c>
      <c r="AT12" s="5">
        <v>57.916041</v>
      </c>
      <c r="AU12" s="5">
        <v>57.557668</v>
      </c>
      <c r="AV12" s="5">
        <v>57.305262999999997</v>
      </c>
      <c r="AW12" s="5">
        <v>57.014350999999998</v>
      </c>
      <c r="AX12" s="5">
        <v>56.688386000000001</v>
      </c>
      <c r="AY12" s="5">
        <v>56.331423999999998</v>
      </c>
      <c r="AZ12" s="5">
        <v>55.931924000000002</v>
      </c>
      <c r="BA12" s="5">
        <v>55.543917999999998</v>
      </c>
      <c r="BB12" s="5">
        <v>55.089770999999999</v>
      </c>
      <c r="BC12" s="6"/>
    </row>
    <row r="13" spans="1:63">
      <c r="B13" s="6"/>
      <c r="C13" s="3" t="s">
        <v>78</v>
      </c>
      <c r="D13" s="5">
        <v>39.032206000000002</v>
      </c>
      <c r="E13" s="5">
        <v>39.240316999999997</v>
      </c>
      <c r="F13" s="5">
        <v>39.536656999999998</v>
      </c>
      <c r="G13" s="5">
        <v>39.794473000000004</v>
      </c>
      <c r="H13" s="5">
        <v>40.161729999999999</v>
      </c>
      <c r="I13" s="5">
        <v>40.482864999999997</v>
      </c>
      <c r="J13" s="5">
        <v>40.646292000000003</v>
      </c>
      <c r="K13" s="5">
        <v>40.643338999999997</v>
      </c>
      <c r="L13" s="5">
        <v>40.881022000000002</v>
      </c>
      <c r="M13" s="5">
        <v>41.006011999999998</v>
      </c>
      <c r="N13" s="5">
        <v>40.754179000000001</v>
      </c>
      <c r="O13" s="5">
        <v>41.252578999999997</v>
      </c>
      <c r="P13" s="5">
        <v>41.998047</v>
      </c>
      <c r="Q13" s="5">
        <v>42.890248</v>
      </c>
      <c r="R13" s="5">
        <v>43.699280999999999</v>
      </c>
      <c r="S13" s="5">
        <v>44.403520999999998</v>
      </c>
      <c r="T13" s="5">
        <v>45.273206000000002</v>
      </c>
      <c r="U13" s="5">
        <v>46.342981000000002</v>
      </c>
      <c r="V13" s="151">
        <v>47.245919000000001</v>
      </c>
      <c r="W13" s="5">
        <v>47.245919000000001</v>
      </c>
      <c r="X13" s="5">
        <v>48.242618999999998</v>
      </c>
      <c r="Y13" s="5">
        <v>49.523083</v>
      </c>
      <c r="Z13" s="5">
        <v>50.215552000000002</v>
      </c>
      <c r="AA13" s="5">
        <v>50.765633000000001</v>
      </c>
      <c r="AB13" s="5">
        <v>51.199491999999999</v>
      </c>
      <c r="AC13" s="5">
        <v>51.685594000000002</v>
      </c>
      <c r="AD13" s="5">
        <v>52.201680000000003</v>
      </c>
      <c r="AE13" s="5">
        <v>52.810833000000002</v>
      </c>
      <c r="AF13" s="5">
        <v>53.350811</v>
      </c>
      <c r="AG13" s="5">
        <v>54.034517000000001</v>
      </c>
      <c r="AH13" s="5">
        <v>54.737634999999997</v>
      </c>
      <c r="AI13" s="5">
        <v>55.271411000000001</v>
      </c>
      <c r="AJ13" s="5">
        <v>55.745441</v>
      </c>
      <c r="AK13" s="5">
        <v>56.279513000000001</v>
      </c>
      <c r="AL13" s="5">
        <v>56.754122000000002</v>
      </c>
      <c r="AM13" s="5">
        <v>57.088543000000001</v>
      </c>
      <c r="AN13" s="5">
        <v>57.284295</v>
      </c>
      <c r="AO13" s="5">
        <v>57.448582999999999</v>
      </c>
      <c r="AP13" s="5">
        <v>57.522195000000004</v>
      </c>
      <c r="AQ13" s="5">
        <v>57.379868000000002</v>
      </c>
      <c r="AR13" s="5">
        <v>57.207667999999998</v>
      </c>
      <c r="AS13" s="5">
        <v>57.037756999999999</v>
      </c>
      <c r="AT13" s="5">
        <v>56.858173999999998</v>
      </c>
      <c r="AU13" s="5">
        <v>56.566352000000002</v>
      </c>
      <c r="AV13" s="5">
        <v>56.265155999999998</v>
      </c>
      <c r="AW13" s="5">
        <v>55.988788</v>
      </c>
      <c r="AX13" s="5">
        <v>55.836641999999998</v>
      </c>
      <c r="AY13" s="5">
        <v>55.582535</v>
      </c>
      <c r="AZ13" s="5">
        <v>55.361550000000001</v>
      </c>
      <c r="BA13" s="5">
        <v>55.100450000000002</v>
      </c>
      <c r="BB13" s="5">
        <v>54.764414000000002</v>
      </c>
      <c r="BC13" s="6"/>
    </row>
    <row r="14" spans="1:63">
      <c r="B14" s="6"/>
      <c r="C14" s="3" t="s">
        <v>79</v>
      </c>
      <c r="D14" s="5">
        <v>21.675519000000001</v>
      </c>
      <c r="E14" s="5">
        <v>22.727558999999999</v>
      </c>
      <c r="F14" s="5">
        <v>23.741173</v>
      </c>
      <c r="G14" s="5">
        <v>24.748749</v>
      </c>
      <c r="H14" s="5">
        <v>25.511925000000002</v>
      </c>
      <c r="I14" s="5">
        <v>26.094391000000002</v>
      </c>
      <c r="J14" s="5">
        <v>26.427047000000002</v>
      </c>
      <c r="K14" s="5">
        <v>26.838619000000001</v>
      </c>
      <c r="L14" s="5">
        <v>27.203040000000001</v>
      </c>
      <c r="M14" s="5">
        <v>27.575503999999999</v>
      </c>
      <c r="N14" s="5">
        <v>27.881786999999999</v>
      </c>
      <c r="O14" s="5">
        <v>28.251563000000001</v>
      </c>
      <c r="P14" s="5">
        <v>28.669530999999999</v>
      </c>
      <c r="Q14" s="5">
        <v>29.143402999999999</v>
      </c>
      <c r="R14" s="5">
        <v>29.638589</v>
      </c>
      <c r="S14" s="5">
        <v>30.072281</v>
      </c>
      <c r="T14" s="5">
        <v>30.355634999999999</v>
      </c>
      <c r="U14" s="5">
        <v>30.458369999999999</v>
      </c>
      <c r="V14" s="151">
        <v>30.723306000000001</v>
      </c>
      <c r="W14" s="5">
        <v>30.723306000000001</v>
      </c>
      <c r="X14" s="5">
        <v>30.946224999999998</v>
      </c>
      <c r="Y14" s="5">
        <v>30.888925</v>
      </c>
      <c r="Z14" s="5">
        <v>31.422125000000001</v>
      </c>
      <c r="AA14" s="5">
        <v>32.136538000000002</v>
      </c>
      <c r="AB14" s="5">
        <v>32.927283000000003</v>
      </c>
      <c r="AC14" s="5">
        <v>33.706319000000001</v>
      </c>
      <c r="AD14" s="5">
        <v>34.427880999999999</v>
      </c>
      <c r="AE14" s="5">
        <v>35.240634</v>
      </c>
      <c r="AF14" s="5">
        <v>36.189191999999998</v>
      </c>
      <c r="AG14" s="5">
        <v>37.012839</v>
      </c>
      <c r="AH14" s="5">
        <v>37.886831000000001</v>
      </c>
      <c r="AI14" s="5">
        <v>38.949573000000001</v>
      </c>
      <c r="AJ14" s="5">
        <v>39.616760999999997</v>
      </c>
      <c r="AK14" s="5">
        <v>40.193846000000001</v>
      </c>
      <c r="AL14" s="5">
        <v>40.694156</v>
      </c>
      <c r="AM14" s="5">
        <v>41.253076999999998</v>
      </c>
      <c r="AN14" s="5">
        <v>41.838354000000002</v>
      </c>
      <c r="AO14" s="5">
        <v>42.487723000000003</v>
      </c>
      <c r="AP14" s="5">
        <v>43.084803000000001</v>
      </c>
      <c r="AQ14" s="5">
        <v>43.800198999999999</v>
      </c>
      <c r="AR14" s="5">
        <v>44.544935000000002</v>
      </c>
      <c r="AS14" s="5">
        <v>45.148564</v>
      </c>
      <c r="AT14" s="5">
        <v>45.697206000000001</v>
      </c>
      <c r="AU14" s="5">
        <v>46.287118999999997</v>
      </c>
      <c r="AV14" s="5">
        <v>46.817481999999998</v>
      </c>
      <c r="AW14" s="5">
        <v>47.228904</v>
      </c>
      <c r="AX14" s="5">
        <v>47.517164000000001</v>
      </c>
      <c r="AY14" s="5">
        <v>47.775979</v>
      </c>
      <c r="AZ14" s="5">
        <v>47.948923999999998</v>
      </c>
      <c r="BA14" s="5">
        <v>47.944462000000001</v>
      </c>
      <c r="BB14" s="5">
        <v>47.925241999999997</v>
      </c>
      <c r="BC14" s="6"/>
    </row>
    <row r="15" spans="1:63">
      <c r="B15" s="6"/>
      <c r="C15" s="3" t="s">
        <v>11</v>
      </c>
      <c r="D15" s="5">
        <v>7.1587230000000002</v>
      </c>
      <c r="E15" s="5">
        <v>6.9935729999999996</v>
      </c>
      <c r="F15" s="5">
        <v>6.7554249999999998</v>
      </c>
      <c r="G15" s="5">
        <v>6.5352629999999996</v>
      </c>
      <c r="H15" s="5">
        <v>6.6719749999999998</v>
      </c>
      <c r="I15" s="5">
        <v>7.1800069999999998</v>
      </c>
      <c r="J15" s="5">
        <v>7.6982929999999996</v>
      </c>
      <c r="K15" s="5">
        <v>8.2099620000000009</v>
      </c>
      <c r="L15" s="5">
        <v>8.6799379999999999</v>
      </c>
      <c r="M15" s="5">
        <v>9.0989000000000004</v>
      </c>
      <c r="N15" s="5">
        <v>9.473789</v>
      </c>
      <c r="O15" s="5">
        <v>9.9165349999999997</v>
      </c>
      <c r="P15" s="5">
        <v>10.292579</v>
      </c>
      <c r="Q15" s="5">
        <v>10.723777999999999</v>
      </c>
      <c r="R15" s="5">
        <v>11.157036</v>
      </c>
      <c r="S15" s="5">
        <v>11.544755</v>
      </c>
      <c r="T15" s="5">
        <v>11.947875</v>
      </c>
      <c r="U15" s="5">
        <v>12.246757000000001</v>
      </c>
      <c r="V15" s="151">
        <v>12.519992999999999</v>
      </c>
      <c r="W15" s="5">
        <v>12.519992999999999</v>
      </c>
      <c r="X15" s="5">
        <v>12.891033999999999</v>
      </c>
      <c r="Y15" s="5">
        <v>13.235889</v>
      </c>
      <c r="Z15" s="5">
        <v>13.585872999999999</v>
      </c>
      <c r="AA15" s="5">
        <v>13.912378</v>
      </c>
      <c r="AB15" s="5">
        <v>14.265774</v>
      </c>
      <c r="AC15" s="5">
        <v>14.636884</v>
      </c>
      <c r="AD15" s="5">
        <v>15.049348999999999</v>
      </c>
      <c r="AE15" s="5">
        <v>15.275658</v>
      </c>
      <c r="AF15" s="5">
        <v>15.415786000000001</v>
      </c>
      <c r="AG15" s="5">
        <v>15.646356000000001</v>
      </c>
      <c r="AH15" s="5">
        <v>15.895422</v>
      </c>
      <c r="AI15" s="5">
        <v>16.006035000000001</v>
      </c>
      <c r="AJ15" s="5">
        <v>16.520071999999999</v>
      </c>
      <c r="AK15" s="5">
        <v>17.136461000000001</v>
      </c>
      <c r="AL15" s="5">
        <v>17.813942000000001</v>
      </c>
      <c r="AM15" s="5">
        <v>18.477855000000002</v>
      </c>
      <c r="AN15" s="5">
        <v>19.117653000000001</v>
      </c>
      <c r="AO15" s="5">
        <v>19.680292999999999</v>
      </c>
      <c r="AP15" s="5">
        <v>20.265232999999998</v>
      </c>
      <c r="AQ15" s="5">
        <v>20.812087999999999</v>
      </c>
      <c r="AR15" s="5">
        <v>21.391914</v>
      </c>
      <c r="AS15" s="5">
        <v>21.991467</v>
      </c>
      <c r="AT15" s="5">
        <v>22.585785999999999</v>
      </c>
      <c r="AU15" s="5">
        <v>23.180734999999999</v>
      </c>
      <c r="AV15" s="5">
        <v>23.757324000000001</v>
      </c>
      <c r="AW15" s="5">
        <v>24.362988999999999</v>
      </c>
      <c r="AX15" s="5">
        <v>24.968157000000001</v>
      </c>
      <c r="AY15" s="5">
        <v>25.564184999999998</v>
      </c>
      <c r="AZ15" s="5">
        <v>26.14235</v>
      </c>
      <c r="BA15" s="5">
        <v>26.783259999999999</v>
      </c>
      <c r="BB15" s="5">
        <v>27.474518</v>
      </c>
      <c r="BC15" s="6"/>
    </row>
    <row r="16" spans="1:63">
      <c r="C16" s="3"/>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5" ht="24" customHeight="1">
      <c r="C17" s="159" t="s">
        <v>1207</v>
      </c>
      <c r="D17" s="159"/>
      <c r="E17" s="159"/>
      <c r="F17" s="159"/>
      <c r="G17" s="159"/>
      <c r="H17" s="159"/>
      <c r="I17" s="159"/>
      <c r="J17" s="159"/>
      <c r="K17" s="159"/>
      <c r="L17" s="159"/>
      <c r="M17" s="159"/>
      <c r="N17" s="5"/>
      <c r="O17" s="5"/>
      <c r="P17" s="5"/>
      <c r="Q17" s="5"/>
      <c r="R17" s="5"/>
      <c r="S17" s="5"/>
      <c r="T17" s="5"/>
      <c r="V17" s="6"/>
      <c r="AR17" s="112"/>
      <c r="AS17" s="112"/>
      <c r="AT17" s="112"/>
      <c r="AU17" s="112"/>
      <c r="AV17" s="112"/>
      <c r="AW17" s="112"/>
      <c r="AX17" s="112"/>
      <c r="AY17" s="112"/>
      <c r="AZ17" s="112"/>
      <c r="BA17" s="6"/>
    </row>
    <row r="18" spans="1:55">
      <c r="C18" s="118" t="s">
        <v>1195</v>
      </c>
      <c r="D18" s="5"/>
      <c r="E18" s="5"/>
      <c r="F18" s="5"/>
      <c r="G18" s="5"/>
      <c r="H18" s="5"/>
      <c r="I18" s="5"/>
      <c r="J18" s="5"/>
      <c r="K18" s="5"/>
      <c r="L18" s="5"/>
      <c r="M18" s="5"/>
      <c r="N18" s="5"/>
      <c r="O18" s="5"/>
      <c r="P18" s="5"/>
      <c r="Q18" s="5"/>
      <c r="R18" s="5"/>
      <c r="S18" s="5"/>
      <c r="T18" s="5"/>
      <c r="V18" s="6"/>
      <c r="BA18" s="112"/>
    </row>
    <row r="19" spans="1:55">
      <c r="C19" s="3"/>
      <c r="D19" s="5"/>
      <c r="E19" s="5"/>
      <c r="F19" s="5"/>
      <c r="G19" s="5"/>
      <c r="H19" s="5"/>
      <c r="I19" s="5"/>
      <c r="J19" s="5"/>
      <c r="K19" s="5"/>
      <c r="L19" s="5"/>
      <c r="M19" s="5"/>
      <c r="N19" s="5"/>
      <c r="O19" s="5"/>
      <c r="P19" s="5"/>
      <c r="Q19" s="5"/>
      <c r="R19" s="5"/>
      <c r="S19" s="5"/>
      <c r="T19" s="5"/>
      <c r="V19" s="6"/>
    </row>
    <row r="20" spans="1:55">
      <c r="A20" s="7" t="s">
        <v>14</v>
      </c>
      <c r="V20" s="6"/>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row>
    <row r="21" spans="1:55">
      <c r="A21" s="112" t="s">
        <v>1205</v>
      </c>
      <c r="V21" s="6"/>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row>
    <row r="22" spans="1:55">
      <c r="A22" s="112" t="s">
        <v>1206</v>
      </c>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row>
    <row r="23" spans="1:55">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row>
    <row r="24" spans="1:55">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row>
    <row r="25" spans="1:55">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row>
    <row r="26" spans="1:55">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row>
    <row r="27" spans="1:55">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row>
    <row r="28" spans="1:55">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row>
    <row r="29" spans="1:55">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row>
    <row r="30" spans="1:55">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row>
    <row r="31" spans="1:55">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row>
    <row r="32" spans="1:55">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row>
    <row r="33" spans="22:55">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row>
    <row r="34" spans="22:55">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row>
    <row r="35" spans="22:55">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row>
    <row r="36" spans="22:55">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row>
    <row r="37" spans="22:55">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row>
    <row r="38" spans="22:55">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row>
    <row r="39" spans="22:55">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row>
    <row r="40" spans="22:55">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row>
    <row r="41" spans="22:55">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row>
    <row r="42" spans="22:55">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row>
    <row r="43" spans="22:55">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row>
    <row r="44" spans="22:55">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row>
    <row r="45" spans="22:55">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row>
    <row r="46" spans="22:55">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row>
    <row r="47" spans="22:55">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row>
    <row r="48" spans="22:55">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row>
    <row r="49" spans="22:55">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row>
    <row r="50" spans="22:55">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row>
    <row r="51" spans="22:55">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row>
    <row r="52" spans="22:55">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row>
    <row r="53" spans="22:55">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row>
    <row r="54" spans="22:55">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row>
    <row r="55" spans="22:55">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row>
    <row r="56" spans="22:55">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row>
    <row r="57" spans="22:55">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row>
    <row r="58" spans="22:55">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row>
    <row r="59" spans="22:55">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row>
    <row r="60" spans="22:55">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row>
    <row r="61" spans="22:55">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row>
    <row r="62" spans="22:55">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row>
    <row r="63" spans="22:55">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row>
    <row r="64" spans="22:55">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row>
    <row r="65" spans="22:5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row>
    <row r="66" spans="22:5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row>
    <row r="67" spans="22:5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row>
    <row r="68" spans="22:5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row>
    <row r="69" spans="22:5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row>
    <row r="70" spans="22:5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row>
    <row r="71" spans="22:5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row>
    <row r="72" spans="22:5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row>
    <row r="73" spans="22:5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row>
    <row r="74" spans="22:5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row>
    <row r="75" spans="22:5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row>
    <row r="76" spans="22:5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row>
    <row r="77" spans="22:5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row>
    <row r="78" spans="22:5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row>
    <row r="79" spans="22:5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row>
    <row r="80" spans="22:5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row>
    <row r="81" spans="22:5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row>
    <row r="82" spans="22:5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row>
    <row r="83" spans="22:5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row>
    <row r="84" spans="22:5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row>
    <row r="85" spans="22:5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row>
    <row r="86" spans="22:5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row>
    <row r="87" spans="22:5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row>
    <row r="88" spans="22:5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row>
    <row r="89" spans="22:5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row>
    <row r="90" spans="22:5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row>
    <row r="91" spans="22:5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row>
    <row r="92" spans="22:5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row>
    <row r="93" spans="22:5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row>
    <row r="94" spans="22:5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row>
    <row r="95" spans="22:5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row>
    <row r="96" spans="22:5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row>
    <row r="97" spans="22:5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row>
    <row r="98" spans="22:5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row>
    <row r="99" spans="22:5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row>
    <row r="100" spans="22:5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row>
    <row r="101" spans="22:5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row>
    <row r="102" spans="22:5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row>
    <row r="103" spans="22:5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row>
    <row r="104" spans="22:5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row>
    <row r="105" spans="22:5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row>
    <row r="106" spans="22:5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row>
    <row r="107" spans="22:5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row>
    <row r="108" spans="22:5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row>
    <row r="109" spans="22:5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row>
    <row r="110" spans="22:5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row>
    <row r="111" spans="22:5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row>
    <row r="112" spans="22:5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row>
    <row r="113" spans="22:5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row>
    <row r="114" spans="22:5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row>
    <row r="115" spans="22:5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row>
    <row r="116" spans="22:5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row>
    <row r="117" spans="22:5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row>
    <row r="118" spans="22:5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row>
    <row r="119" spans="22:5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row>
    <row r="120" spans="22:5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row>
    <row r="121" spans="22:5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row>
    <row r="122" spans="22:5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row>
    <row r="123" spans="22:5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row>
    <row r="124" spans="22:5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row>
    <row r="125" spans="22:5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row>
    <row r="126" spans="22:5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row>
    <row r="127" spans="22:5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row>
    <row r="128" spans="22:5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row>
    <row r="129" spans="22:5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row>
    <row r="130" spans="22:5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row>
    <row r="131" spans="22:5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row>
    <row r="132" spans="22:5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row>
    <row r="133" spans="22:5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row>
    <row r="134" spans="22:5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row>
    <row r="135" spans="22:5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row>
    <row r="136" spans="22:5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row>
    <row r="137" spans="22:5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row>
    <row r="138" spans="22:5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row>
    <row r="139" spans="22:5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row>
    <row r="140" spans="22:5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row>
    <row r="141" spans="22:5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row>
    <row r="142" spans="22:5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row>
    <row r="143" spans="22:5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row>
    <row r="144" spans="22:5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row>
    <row r="145" spans="22:5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row>
    <row r="146" spans="22:5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row>
    <row r="147" spans="22:5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row>
    <row r="148" spans="22:5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row>
    <row r="149" spans="22:5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row>
    <row r="150" spans="22:5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row>
    <row r="151" spans="22:5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row>
    <row r="152" spans="22:5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row>
  </sheetData>
  <mergeCells count="1">
    <mergeCell ref="C17:M17"/>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94"/>
  <sheetViews>
    <sheetView showGridLines="0" zoomScaleNormal="100" workbookViewId="0"/>
  </sheetViews>
  <sheetFormatPr defaultColWidth="8.85546875" defaultRowHeight="12"/>
  <cols>
    <col min="1" max="2" width="8.85546875" style="1"/>
    <col min="3" max="3" width="20.7109375" style="1" customWidth="1"/>
    <col min="4" max="4" width="11.28515625" style="1" bestFit="1" customWidth="1"/>
    <col min="5" max="9" width="10.85546875" style="1" bestFit="1" customWidth="1"/>
    <col min="10" max="10" width="8.42578125" style="1" customWidth="1"/>
    <col min="11" max="11" width="13.140625" style="1" customWidth="1"/>
    <col min="12" max="16" width="8.42578125" style="1" customWidth="1"/>
    <col min="17" max="20" width="9.85546875" style="1" bestFit="1" customWidth="1"/>
    <col min="21" max="16384" width="8.85546875" style="1"/>
  </cols>
  <sheetData>
    <row r="1" spans="1:25">
      <c r="A1" s="112"/>
      <c r="C1" s="124"/>
    </row>
    <row r="3" spans="1:25">
      <c r="C3" s="7" t="s">
        <v>12</v>
      </c>
      <c r="L3" s="6"/>
      <c r="M3" s="6"/>
      <c r="N3" s="6"/>
      <c r="O3" s="6"/>
    </row>
    <row r="4" spans="1:25">
      <c r="C4" s="7" t="s">
        <v>13</v>
      </c>
      <c r="J4" s="112"/>
      <c r="L4" s="6"/>
      <c r="M4" s="6"/>
      <c r="N4" s="6"/>
      <c r="O4" s="6"/>
    </row>
    <row r="5" spans="1:25">
      <c r="J5" s="112"/>
      <c r="L5" s="6"/>
      <c r="M5" s="6"/>
      <c r="N5" s="6"/>
      <c r="O5" s="6"/>
    </row>
    <row r="6" spans="1:25" ht="15">
      <c r="C6" s="117" t="s">
        <v>1257</v>
      </c>
      <c r="J6" s="112"/>
      <c r="L6" s="6"/>
      <c r="M6" s="6"/>
      <c r="N6" s="6"/>
      <c r="O6" s="6"/>
    </row>
    <row r="7" spans="1:25">
      <c r="C7" s="10" t="s">
        <v>87</v>
      </c>
      <c r="J7" s="112"/>
      <c r="L7" s="6"/>
      <c r="M7" s="6"/>
      <c r="N7" s="6"/>
      <c r="O7" s="6"/>
    </row>
    <row r="8" spans="1:25">
      <c r="J8" s="112"/>
      <c r="K8" s="112"/>
      <c r="L8" s="6"/>
      <c r="M8" s="6"/>
      <c r="N8" s="6"/>
      <c r="O8" s="6"/>
      <c r="P8" s="112"/>
      <c r="Q8" s="112"/>
    </row>
    <row r="9" spans="1:25">
      <c r="C9" s="2"/>
      <c r="D9" s="2"/>
      <c r="E9" s="2"/>
      <c r="F9" s="2"/>
      <c r="G9" s="2"/>
      <c r="H9" s="2"/>
      <c r="I9" s="2"/>
      <c r="J9" s="112"/>
      <c r="K9" s="112"/>
      <c r="L9" s="6"/>
      <c r="M9" s="6"/>
      <c r="N9" s="6"/>
      <c r="O9" s="6"/>
      <c r="P9" s="112"/>
      <c r="Q9" s="112"/>
    </row>
    <row r="10" spans="1:25">
      <c r="D10" s="4" t="s">
        <v>78</v>
      </c>
      <c r="E10" s="4" t="s">
        <v>79</v>
      </c>
      <c r="F10" s="4" t="s">
        <v>11</v>
      </c>
      <c r="G10" s="47" t="s">
        <v>109</v>
      </c>
      <c r="J10" s="112"/>
      <c r="K10" s="112"/>
      <c r="L10" s="6"/>
      <c r="M10" s="6"/>
      <c r="N10" s="6"/>
      <c r="O10" s="6"/>
      <c r="P10" s="112"/>
      <c r="Q10" s="112"/>
    </row>
    <row r="11" spans="1:25">
      <c r="C11" s="62" t="s">
        <v>1351</v>
      </c>
      <c r="D11" s="6">
        <v>5.0081987438503397</v>
      </c>
      <c r="E11" s="6">
        <v>2.5132801055284109</v>
      </c>
      <c r="F11" s="6">
        <v>0.71110028141238901</v>
      </c>
      <c r="G11" s="42">
        <v>8.2325791307911391</v>
      </c>
      <c r="J11" s="112"/>
      <c r="K11" s="112"/>
      <c r="L11" s="6"/>
      <c r="M11" s="6"/>
      <c r="N11" s="6"/>
      <c r="O11" s="6"/>
      <c r="P11" s="112"/>
      <c r="Q11" s="112"/>
    </row>
    <row r="12" spans="1:25">
      <c r="C12" s="62"/>
      <c r="D12" s="6"/>
      <c r="E12" s="6"/>
      <c r="F12" s="6"/>
      <c r="G12" s="42"/>
      <c r="J12" s="112"/>
      <c r="K12" s="112"/>
      <c r="L12" s="6"/>
      <c r="M12" s="6"/>
      <c r="N12" s="6"/>
      <c r="O12" s="6"/>
      <c r="P12" s="112"/>
      <c r="Q12" s="112"/>
      <c r="W12" s="112"/>
      <c r="X12" s="112"/>
      <c r="Y12" s="112"/>
    </row>
    <row r="13" spans="1:25">
      <c r="C13" s="62" t="s">
        <v>1360</v>
      </c>
      <c r="D13" s="6">
        <v>10.5737067311277</v>
      </c>
      <c r="E13" s="6">
        <v>6.8759214410602549</v>
      </c>
      <c r="F13" s="6">
        <v>2.8019929987555474</v>
      </c>
      <c r="G13" s="42">
        <v>20.251621170943501</v>
      </c>
      <c r="J13" s="112"/>
      <c r="K13" s="112"/>
      <c r="L13" s="6"/>
      <c r="M13" s="6"/>
      <c r="N13" s="6"/>
      <c r="O13" s="6"/>
      <c r="P13" s="112"/>
      <c r="Q13" s="112"/>
      <c r="W13" s="112"/>
      <c r="X13" s="112"/>
      <c r="Y13" s="112"/>
    </row>
    <row r="14" spans="1:25">
      <c r="C14" s="62" t="s">
        <v>54</v>
      </c>
      <c r="D14" s="6">
        <v>11.141278299210535</v>
      </c>
      <c r="E14" s="6">
        <v>8.1267393893254276</v>
      </c>
      <c r="F14" s="6">
        <v>3.5677736873633874</v>
      </c>
      <c r="G14" s="42">
        <v>22.835791375899348</v>
      </c>
      <c r="J14" s="112"/>
      <c r="K14" s="112"/>
      <c r="L14" s="6"/>
      <c r="M14" s="6"/>
      <c r="N14" s="6"/>
      <c r="O14" s="6"/>
      <c r="P14" s="112"/>
      <c r="Q14" s="112"/>
      <c r="W14" s="112"/>
      <c r="X14" s="112"/>
      <c r="Y14" s="112"/>
    </row>
    <row r="15" spans="1:25">
      <c r="C15" s="62" t="s">
        <v>75</v>
      </c>
      <c r="D15" s="6">
        <v>10.124213054151694</v>
      </c>
      <c r="E15" s="6">
        <v>8.6738728780770291</v>
      </c>
      <c r="F15" s="6">
        <v>2.7433517106455829</v>
      </c>
      <c r="G15" s="42">
        <v>21.541437642874307</v>
      </c>
      <c r="J15" s="112"/>
      <c r="K15" s="112"/>
      <c r="L15" s="6"/>
      <c r="M15" s="6"/>
      <c r="N15" s="6"/>
      <c r="O15" s="6"/>
      <c r="P15" s="112"/>
      <c r="Q15" s="112"/>
      <c r="W15" s="112"/>
      <c r="X15" s="112"/>
      <c r="Y15" s="112"/>
    </row>
    <row r="16" spans="1:25">
      <c r="C16" s="62" t="s">
        <v>1361</v>
      </c>
      <c r="D16" s="6">
        <v>10.720535631932146</v>
      </c>
      <c r="E16" s="6">
        <v>6.0487160356912266</v>
      </c>
      <c r="F16" s="6">
        <v>3.3314698608027355</v>
      </c>
      <c r="G16" s="42">
        <v>20.100721528426106</v>
      </c>
      <c r="J16" s="112"/>
      <c r="K16" s="112"/>
      <c r="L16" s="6"/>
      <c r="M16" s="6"/>
      <c r="N16" s="6"/>
      <c r="O16" s="6"/>
      <c r="P16" s="112"/>
      <c r="Q16" s="112"/>
      <c r="W16" s="112"/>
      <c r="X16" s="112"/>
      <c r="Y16" s="112"/>
    </row>
    <row r="17" spans="2:25">
      <c r="C17" s="62"/>
      <c r="D17" s="6"/>
      <c r="E17" s="6"/>
      <c r="F17" s="6"/>
      <c r="G17" s="42"/>
      <c r="J17" s="112"/>
      <c r="K17" s="112"/>
      <c r="L17" s="6"/>
      <c r="M17" s="6"/>
      <c r="N17" s="6"/>
      <c r="O17" s="6"/>
      <c r="P17" s="112"/>
      <c r="Q17" s="112"/>
      <c r="W17" s="112"/>
      <c r="X17" s="112"/>
      <c r="Y17" s="112"/>
    </row>
    <row r="18" spans="2:25">
      <c r="B18" s="44"/>
      <c r="C18" s="62" t="s">
        <v>1363</v>
      </c>
      <c r="D18" s="6">
        <v>13.940677631214978</v>
      </c>
      <c r="E18" s="6">
        <v>9.6238806913830039</v>
      </c>
      <c r="F18" s="6">
        <v>4.4701214741284607</v>
      </c>
      <c r="G18" s="42">
        <v>28.03467979672644</v>
      </c>
      <c r="J18" s="112"/>
      <c r="K18" s="112"/>
      <c r="L18" s="6"/>
      <c r="M18" s="6"/>
      <c r="N18" s="6"/>
      <c r="O18" s="6"/>
      <c r="P18" s="112"/>
      <c r="Q18" s="112"/>
      <c r="W18" s="112"/>
      <c r="X18" s="112"/>
      <c r="Y18" s="112"/>
    </row>
    <row r="19" spans="2:25">
      <c r="B19" s="44"/>
      <c r="C19" s="62" t="s">
        <v>70</v>
      </c>
      <c r="D19" s="6">
        <v>10.009317432989445</v>
      </c>
      <c r="E19" s="6">
        <v>5.9667071545425703</v>
      </c>
      <c r="F19" s="6">
        <v>2.4379435976160528</v>
      </c>
      <c r="G19" s="42">
        <v>18.413968185148065</v>
      </c>
      <c r="J19" s="112"/>
      <c r="K19" s="112"/>
      <c r="L19" s="6"/>
      <c r="M19" s="6"/>
      <c r="N19" s="6"/>
      <c r="O19" s="6"/>
      <c r="P19" s="112"/>
      <c r="Q19" s="112"/>
      <c r="W19" s="112"/>
      <c r="X19" s="112"/>
      <c r="Y19" s="112"/>
    </row>
    <row r="20" spans="2:25">
      <c r="B20" s="44"/>
      <c r="C20" s="62" t="s">
        <v>1364</v>
      </c>
      <c r="D20" s="6">
        <v>9.878907217211454</v>
      </c>
      <c r="E20" s="6">
        <v>5.0614622318616638</v>
      </c>
      <c r="F20" s="6">
        <v>2.2167171053526316</v>
      </c>
      <c r="G20" s="42">
        <v>17.157086554425749</v>
      </c>
      <c r="P20" s="112"/>
      <c r="Q20" s="112"/>
      <c r="R20" s="112"/>
      <c r="S20" s="112"/>
      <c r="T20" s="112"/>
      <c r="U20" s="112"/>
      <c r="V20" s="112"/>
      <c r="W20" s="112"/>
      <c r="X20" s="112"/>
      <c r="Y20" s="112"/>
    </row>
    <row r="21" spans="2:25">
      <c r="B21" s="44"/>
      <c r="C21" s="62" t="s">
        <v>1365</v>
      </c>
      <c r="D21" s="6">
        <v>9.3200951045757208</v>
      </c>
      <c r="E21" s="6">
        <v>4.7053503497539433</v>
      </c>
      <c r="F21" s="6">
        <v>2.0003528224022444</v>
      </c>
      <c r="G21" s="42">
        <v>16.025798276731905</v>
      </c>
      <c r="P21" s="112"/>
      <c r="Q21" s="112"/>
      <c r="R21" s="112"/>
      <c r="S21" s="112"/>
      <c r="T21" s="112"/>
      <c r="U21" s="112"/>
      <c r="V21" s="112"/>
      <c r="W21" s="112"/>
      <c r="X21" s="112"/>
      <c r="Y21" s="112"/>
    </row>
    <row r="22" spans="2:25">
      <c r="B22" s="44"/>
      <c r="C22" s="62" t="s">
        <v>1366</v>
      </c>
      <c r="D22" s="6">
        <v>8.9023145010214932</v>
      </c>
      <c r="E22" s="6">
        <v>4.7456033443151364</v>
      </c>
      <c r="F22" s="6">
        <v>2.0152475547016229</v>
      </c>
      <c r="G22" s="42">
        <v>15.663165400038251</v>
      </c>
      <c r="J22" s="112"/>
      <c r="K22" s="112"/>
      <c r="L22" s="6"/>
      <c r="M22" s="6"/>
      <c r="N22" s="6"/>
      <c r="O22" s="6"/>
      <c r="P22" s="112"/>
      <c r="Q22" s="112"/>
      <c r="R22" s="112"/>
      <c r="S22" s="112"/>
      <c r="T22" s="112"/>
      <c r="U22" s="112"/>
      <c r="V22" s="112"/>
      <c r="W22" s="112"/>
      <c r="X22" s="112"/>
      <c r="Y22" s="112"/>
    </row>
    <row r="23" spans="2:25">
      <c r="B23" s="44"/>
      <c r="C23" s="62" t="s">
        <v>1367</v>
      </c>
      <c r="D23" s="6">
        <v>8.0506627898006826</v>
      </c>
      <c r="E23" s="6">
        <v>4.977538449369483</v>
      </c>
      <c r="F23" s="6">
        <v>1.2570942188768641</v>
      </c>
      <c r="G23" s="42">
        <v>14.285295458047031</v>
      </c>
      <c r="J23" s="112"/>
      <c r="K23" s="112"/>
      <c r="L23" s="6"/>
      <c r="M23" s="6"/>
      <c r="N23" s="6"/>
      <c r="O23" s="6"/>
      <c r="P23" s="112"/>
      <c r="Q23" s="112"/>
      <c r="R23" s="112"/>
      <c r="S23" s="112"/>
      <c r="T23" s="112"/>
      <c r="U23" s="112"/>
      <c r="V23" s="112"/>
      <c r="W23" s="112"/>
      <c r="X23" s="112"/>
      <c r="Y23" s="112"/>
    </row>
    <row r="24" spans="2:25">
      <c r="B24" s="44"/>
      <c r="C24" s="62" t="s">
        <v>1352</v>
      </c>
      <c r="D24" s="6">
        <v>7.0417504192621392</v>
      </c>
      <c r="E24" s="6">
        <v>5.1486953562573703</v>
      </c>
      <c r="F24" s="6">
        <v>1.3634342832525901</v>
      </c>
      <c r="G24" s="42">
        <v>13.5538800587721</v>
      </c>
      <c r="L24" s="6"/>
      <c r="M24" s="6"/>
      <c r="N24" s="6"/>
      <c r="O24" s="6"/>
      <c r="P24" s="112"/>
      <c r="Q24" s="112"/>
      <c r="R24" s="112"/>
      <c r="S24" s="112"/>
      <c r="T24" s="112"/>
      <c r="U24" s="112"/>
      <c r="V24" s="112"/>
      <c r="W24" s="112"/>
      <c r="X24" s="112"/>
      <c r="Y24" s="112"/>
    </row>
    <row r="25" spans="2:25">
      <c r="B25" s="44"/>
      <c r="C25" s="62" t="s">
        <v>92</v>
      </c>
      <c r="D25" s="6">
        <v>6.5481738773465512</v>
      </c>
      <c r="E25" s="6">
        <v>3.4999601234677131</v>
      </c>
      <c r="F25" s="6">
        <v>1.309485683523818</v>
      </c>
      <c r="G25" s="42">
        <v>11.357619684338083</v>
      </c>
      <c r="L25" s="6"/>
      <c r="M25" s="6"/>
      <c r="N25" s="6"/>
      <c r="O25" s="6"/>
      <c r="P25" s="112"/>
      <c r="Q25" s="112"/>
      <c r="R25" s="112"/>
      <c r="S25" s="112"/>
      <c r="T25" s="112"/>
      <c r="U25" s="112"/>
      <c r="V25" s="112"/>
      <c r="W25" s="112"/>
      <c r="X25" s="112"/>
      <c r="Y25" s="112"/>
    </row>
    <row r="26" spans="2:25">
      <c r="B26" s="44"/>
      <c r="C26" s="62" t="s">
        <v>1353</v>
      </c>
      <c r="D26" s="6">
        <v>6.0911270471499197</v>
      </c>
      <c r="E26" s="6">
        <v>2.6916737666762369</v>
      </c>
      <c r="F26" s="6">
        <v>0.54902944203772297</v>
      </c>
      <c r="G26" s="42">
        <v>9.3318302558638795</v>
      </c>
      <c r="L26" s="6"/>
      <c r="M26" s="6"/>
      <c r="N26" s="6"/>
      <c r="O26" s="6"/>
      <c r="P26" s="112"/>
      <c r="Q26" s="112"/>
      <c r="R26" s="112"/>
      <c r="S26" s="112"/>
      <c r="T26" s="112"/>
      <c r="U26" s="112"/>
      <c r="V26" s="112"/>
      <c r="W26" s="112"/>
      <c r="X26" s="112"/>
      <c r="Y26" s="112"/>
    </row>
    <row r="27" spans="2:25">
      <c r="B27" s="44"/>
      <c r="C27" s="62" t="s">
        <v>1354</v>
      </c>
      <c r="D27" s="6">
        <v>4.9706028107285007</v>
      </c>
      <c r="E27" s="6">
        <v>2.3708951415632931</v>
      </c>
      <c r="F27" s="6">
        <v>0.67154457256857703</v>
      </c>
      <c r="G27" s="42">
        <v>8.0130425248603707</v>
      </c>
      <c r="L27" s="6"/>
      <c r="M27" s="6"/>
      <c r="N27" s="6"/>
      <c r="O27" s="6"/>
      <c r="P27" s="112"/>
      <c r="Q27" s="112"/>
      <c r="X27" s="112"/>
      <c r="Y27" s="112"/>
    </row>
    <row r="28" spans="2:25">
      <c r="B28" s="44"/>
      <c r="C28" s="62" t="s">
        <v>103</v>
      </c>
      <c r="D28" s="6">
        <v>5.4498993108643319</v>
      </c>
      <c r="E28" s="6">
        <v>2.5075471427072196</v>
      </c>
      <c r="F28" s="6">
        <v>0.80580209605198938</v>
      </c>
      <c r="G28" s="42">
        <v>8.7632485496235404</v>
      </c>
      <c r="L28" s="6"/>
      <c r="M28" s="6"/>
      <c r="N28" s="6"/>
      <c r="O28" s="6"/>
      <c r="P28" s="112"/>
      <c r="Q28" s="112"/>
      <c r="R28" s="112"/>
      <c r="S28" s="112"/>
      <c r="T28" s="112"/>
      <c r="U28" s="112"/>
      <c r="V28" s="112"/>
      <c r="W28" s="112"/>
      <c r="X28" s="112"/>
      <c r="Y28" s="112"/>
    </row>
    <row r="29" spans="2:25">
      <c r="B29" s="44"/>
      <c r="C29" s="62" t="s">
        <v>98</v>
      </c>
      <c r="D29" s="6">
        <v>4.5595467529898297</v>
      </c>
      <c r="E29" s="6">
        <v>2.1489639908188876</v>
      </c>
      <c r="F29" s="6">
        <v>0.72760056904498283</v>
      </c>
      <c r="G29" s="42">
        <v>7.4361113128537006</v>
      </c>
      <c r="L29" s="6"/>
      <c r="M29" s="6"/>
      <c r="N29" s="6"/>
      <c r="O29" s="6"/>
      <c r="P29" s="112"/>
      <c r="Q29" s="112"/>
      <c r="R29" s="112"/>
      <c r="S29" s="112"/>
      <c r="T29" s="112"/>
      <c r="U29" s="112"/>
      <c r="V29" s="112"/>
      <c r="W29" s="112"/>
      <c r="X29" s="112"/>
      <c r="Y29" s="112"/>
    </row>
    <row r="30" spans="2:25">
      <c r="B30" s="44"/>
      <c r="C30" s="62" t="s">
        <v>1355</v>
      </c>
      <c r="D30" s="6">
        <v>3.7731483224281295</v>
      </c>
      <c r="E30" s="6">
        <v>1.5532131318659572</v>
      </c>
      <c r="F30" s="6">
        <v>0.288273793419903</v>
      </c>
      <c r="G30" s="42">
        <v>5.6146352477139896</v>
      </c>
      <c r="L30" s="6"/>
      <c r="M30" s="6"/>
      <c r="N30" s="6"/>
      <c r="O30" s="6"/>
      <c r="P30" s="112"/>
      <c r="Q30" s="112"/>
      <c r="R30" s="112"/>
      <c r="S30" s="112"/>
      <c r="T30" s="112"/>
      <c r="U30" s="112"/>
      <c r="V30" s="112"/>
      <c r="W30" s="112"/>
      <c r="X30" s="112"/>
      <c r="Y30" s="112"/>
    </row>
    <row r="31" spans="2:25">
      <c r="B31" s="44"/>
      <c r="C31" s="62" t="s">
        <v>1356</v>
      </c>
      <c r="D31" s="6">
        <v>3.64587787512873</v>
      </c>
      <c r="E31" s="6">
        <v>1.4808130543845559</v>
      </c>
      <c r="F31" s="6">
        <v>0.25674573797945399</v>
      </c>
      <c r="G31" s="42">
        <v>5.3834366674927399</v>
      </c>
      <c r="J31" s="112"/>
      <c r="L31" s="6"/>
      <c r="M31" s="6"/>
      <c r="N31" s="6"/>
      <c r="O31" s="6"/>
      <c r="P31" s="112"/>
      <c r="Q31" s="112"/>
      <c r="R31" s="112"/>
      <c r="S31" s="112"/>
      <c r="T31" s="112"/>
      <c r="U31" s="112"/>
      <c r="V31" s="112"/>
      <c r="W31" s="112"/>
      <c r="X31" s="112"/>
      <c r="Y31" s="112"/>
    </row>
    <row r="32" spans="2:25">
      <c r="B32" s="44"/>
      <c r="C32" s="62" t="s">
        <v>1357</v>
      </c>
      <c r="D32" s="6">
        <v>3.45542781473904</v>
      </c>
      <c r="E32" s="6">
        <v>1.3921584207840019</v>
      </c>
      <c r="F32" s="6">
        <v>0.181844381241168</v>
      </c>
      <c r="G32" s="42">
        <v>5.02943061676421</v>
      </c>
      <c r="J32" s="112"/>
      <c r="L32" s="6"/>
      <c r="M32" s="6"/>
      <c r="N32" s="6"/>
      <c r="O32" s="6"/>
      <c r="P32" s="112"/>
      <c r="Q32" s="112"/>
      <c r="R32" s="112"/>
      <c r="S32" s="112"/>
      <c r="T32" s="112"/>
      <c r="U32" s="112"/>
      <c r="V32" s="112"/>
      <c r="W32" s="112"/>
      <c r="X32" s="112"/>
      <c r="Y32" s="112"/>
    </row>
    <row r="33" spans="1:25">
      <c r="B33" s="44"/>
      <c r="C33" s="62" t="s">
        <v>1358</v>
      </c>
      <c r="D33" s="6">
        <v>2.0391752535715391</v>
      </c>
      <c r="E33" s="6">
        <v>0.80662593312322095</v>
      </c>
      <c r="F33" s="6">
        <v>0.17491193238748001</v>
      </c>
      <c r="G33" s="42">
        <v>3.0207131190822398</v>
      </c>
      <c r="J33" s="112"/>
      <c r="L33" s="6"/>
      <c r="M33" s="6"/>
      <c r="N33" s="6"/>
      <c r="O33" s="6"/>
      <c r="P33" s="112"/>
      <c r="Q33" s="112"/>
      <c r="R33" s="112"/>
      <c r="S33" s="112"/>
      <c r="T33" s="112"/>
      <c r="U33" s="112"/>
      <c r="V33" s="112"/>
      <c r="W33" s="112"/>
      <c r="X33" s="112"/>
      <c r="Y33" s="112"/>
    </row>
    <row r="34" spans="1:25">
      <c r="C34" s="3"/>
      <c r="D34" s="6"/>
      <c r="E34" s="6"/>
      <c r="F34" s="6"/>
      <c r="G34" s="6"/>
      <c r="H34" s="42"/>
      <c r="J34" s="112"/>
      <c r="L34" s="6"/>
      <c r="M34" s="6"/>
      <c r="N34" s="6"/>
      <c r="O34" s="6"/>
      <c r="P34" s="112"/>
      <c r="Q34" s="112"/>
      <c r="X34" s="112"/>
      <c r="Y34" s="112"/>
    </row>
    <row r="35" spans="1:25">
      <c r="C35" s="1" t="s">
        <v>1258</v>
      </c>
      <c r="D35" s="6"/>
      <c r="E35" s="6"/>
      <c r="F35" s="6"/>
      <c r="G35" s="6"/>
      <c r="H35" s="42"/>
      <c r="L35" s="112"/>
      <c r="M35" s="112"/>
      <c r="N35" s="112"/>
      <c r="O35" s="112"/>
      <c r="P35" s="112"/>
      <c r="Q35" s="112"/>
      <c r="R35" s="112"/>
      <c r="S35" s="112"/>
      <c r="T35" s="112"/>
      <c r="U35" s="112"/>
      <c r="V35" s="112"/>
      <c r="W35" s="112"/>
      <c r="X35" s="112"/>
      <c r="Y35" s="112"/>
    </row>
    <row r="36" spans="1:25">
      <c r="C36" s="1" t="s">
        <v>1359</v>
      </c>
      <c r="D36" s="6"/>
      <c r="E36" s="6"/>
      <c r="F36" s="6"/>
      <c r="G36" s="6"/>
      <c r="H36" s="42"/>
      <c r="L36" s="112"/>
      <c r="M36" s="112"/>
      <c r="N36" s="112"/>
      <c r="O36" s="112"/>
      <c r="P36" s="112"/>
      <c r="Q36" s="112"/>
      <c r="R36" s="112"/>
      <c r="S36" s="112"/>
      <c r="T36" s="112"/>
      <c r="U36" s="112"/>
      <c r="V36" s="112"/>
      <c r="W36" s="112"/>
      <c r="X36" s="112"/>
      <c r="Y36" s="112"/>
    </row>
    <row r="37" spans="1:25">
      <c r="B37" s="3"/>
      <c r="C37" s="3" t="s">
        <v>1362</v>
      </c>
      <c r="D37" s="3"/>
      <c r="E37" s="3"/>
      <c r="F37" s="6"/>
      <c r="G37" s="6"/>
      <c r="H37" s="42"/>
      <c r="L37" s="112"/>
      <c r="M37" s="112"/>
      <c r="N37" s="112"/>
      <c r="O37" s="112"/>
      <c r="P37" s="112"/>
      <c r="Q37" s="112"/>
      <c r="R37" s="112"/>
      <c r="S37" s="112"/>
      <c r="T37" s="69"/>
    </row>
    <row r="38" spans="1:25">
      <c r="B38" s="3"/>
      <c r="C38" s="3" t="s">
        <v>1368</v>
      </c>
      <c r="D38" s="3"/>
      <c r="E38" s="3"/>
      <c r="F38" s="6"/>
      <c r="G38" s="6"/>
      <c r="H38" s="42"/>
      <c r="L38" s="49"/>
      <c r="M38" s="69"/>
      <c r="N38" s="69"/>
      <c r="O38" s="69"/>
      <c r="P38" s="69"/>
      <c r="Q38" s="69"/>
      <c r="R38" s="69"/>
      <c r="S38" s="69"/>
      <c r="T38" s="69"/>
    </row>
    <row r="39" spans="1:25">
      <c r="C39" s="118" t="s">
        <v>1259</v>
      </c>
      <c r="D39" s="6"/>
      <c r="E39" s="6"/>
      <c r="F39" s="6"/>
      <c r="G39" s="6"/>
      <c r="H39" s="42"/>
      <c r="L39" s="49"/>
      <c r="M39" s="69"/>
      <c r="N39" s="69"/>
      <c r="O39" s="69"/>
      <c r="P39" s="69"/>
      <c r="Q39" s="69"/>
      <c r="R39" s="69"/>
      <c r="S39" s="69"/>
      <c r="T39" s="69"/>
    </row>
    <row r="40" spans="1:25">
      <c r="A40" s="20" t="s">
        <v>14</v>
      </c>
      <c r="D40" s="6"/>
      <c r="E40" s="6"/>
      <c r="F40" s="6"/>
      <c r="G40" s="6"/>
      <c r="H40" s="42"/>
      <c r="L40" s="49"/>
      <c r="M40" s="69"/>
      <c r="N40" s="69"/>
      <c r="O40" s="69"/>
      <c r="P40" s="69"/>
      <c r="Q40" s="69"/>
      <c r="R40" s="69"/>
      <c r="S40" s="69"/>
      <c r="T40" s="69"/>
    </row>
    <row r="41" spans="1:25">
      <c r="A41" s="1" t="s">
        <v>1256</v>
      </c>
      <c r="C41" s="3"/>
      <c r="D41" s="6"/>
      <c r="E41" s="6"/>
      <c r="F41" s="6"/>
      <c r="G41" s="6"/>
      <c r="H41" s="42"/>
      <c r="L41" s="49"/>
      <c r="M41" s="69"/>
      <c r="N41" s="69"/>
      <c r="O41" s="69"/>
      <c r="P41" s="69"/>
      <c r="Q41" s="69"/>
      <c r="R41" s="69"/>
      <c r="S41" s="69"/>
      <c r="T41" s="69"/>
    </row>
    <row r="42" spans="1:25">
      <c r="A42" s="1" t="s">
        <v>1189</v>
      </c>
      <c r="C42" s="3"/>
      <c r="D42" s="6"/>
      <c r="E42" s="6"/>
      <c r="F42" s="6"/>
      <c r="G42" s="6"/>
      <c r="L42" s="49"/>
      <c r="M42" s="69"/>
      <c r="N42" s="69"/>
      <c r="O42" s="69"/>
      <c r="P42" s="69"/>
      <c r="Q42" s="69"/>
      <c r="R42" s="69"/>
      <c r="S42" s="69"/>
      <c r="T42" s="69"/>
    </row>
    <row r="43" spans="1:25">
      <c r="C43" s="3"/>
      <c r="D43" s="6"/>
      <c r="E43" s="6"/>
      <c r="F43" s="6"/>
      <c r="G43" s="6"/>
      <c r="H43" s="42"/>
      <c r="L43" s="49"/>
      <c r="M43" s="69"/>
      <c r="N43" s="69"/>
      <c r="O43" s="69"/>
      <c r="P43" s="69"/>
      <c r="Q43" s="69"/>
      <c r="R43" s="69"/>
      <c r="S43" s="69"/>
      <c r="T43" s="69"/>
    </row>
    <row r="44" spans="1:25">
      <c r="C44" s="3"/>
      <c r="D44" s="6"/>
      <c r="E44" s="6"/>
      <c r="F44" s="6"/>
      <c r="G44" s="6"/>
      <c r="H44" s="42"/>
      <c r="L44" s="49"/>
      <c r="M44" s="49"/>
      <c r="N44" s="49"/>
      <c r="O44" s="49"/>
      <c r="P44" s="49"/>
      <c r="Q44" s="49"/>
      <c r="R44" s="49"/>
      <c r="S44" s="49"/>
      <c r="T44" s="49"/>
    </row>
    <row r="45" spans="1:25">
      <c r="C45" s="3"/>
      <c r="D45" s="6"/>
      <c r="E45" s="6"/>
      <c r="F45" s="6"/>
      <c r="G45" s="6"/>
      <c r="H45" s="42"/>
      <c r="L45" s="49"/>
      <c r="M45" s="49"/>
      <c r="N45" s="49"/>
      <c r="O45" s="49"/>
      <c r="P45" s="49"/>
      <c r="Q45" s="49"/>
      <c r="R45" s="49"/>
      <c r="S45" s="49"/>
      <c r="T45" s="49"/>
    </row>
    <row r="47" spans="1:25">
      <c r="C47" s="41"/>
    </row>
    <row r="51" spans="3:3">
      <c r="C51" s="3"/>
    </row>
    <row r="92" spans="3:3">
      <c r="C92" s="112"/>
    </row>
    <row r="93" spans="3:3">
      <c r="C93" s="3"/>
    </row>
    <row r="94" spans="3:3">
      <c r="C94" s="3"/>
    </row>
  </sheetData>
  <sortState ref="R11:W28">
    <sortCondition descending="1" ref="W11:W28"/>
  </sortState>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116"/>
  <sheetViews>
    <sheetView showGridLines="0" zoomScaleNormal="100" workbookViewId="0"/>
  </sheetViews>
  <sheetFormatPr defaultColWidth="8.85546875" defaultRowHeight="12"/>
  <cols>
    <col min="3" max="3" width="25.7109375" customWidth="1"/>
  </cols>
  <sheetData>
    <row r="1" spans="1:13">
      <c r="A1" s="110"/>
      <c r="C1" s="126"/>
    </row>
    <row r="3" spans="1:13">
      <c r="C3" s="7" t="s">
        <v>12</v>
      </c>
    </row>
    <row r="4" spans="1:13">
      <c r="C4" s="7" t="s">
        <v>13</v>
      </c>
    </row>
    <row r="5" spans="1:13">
      <c r="C5" s="1"/>
    </row>
    <row r="6" spans="1:13" ht="15">
      <c r="C6" s="117" t="s">
        <v>1223</v>
      </c>
    </row>
    <row r="7" spans="1:13">
      <c r="C7" s="10" t="s">
        <v>81</v>
      </c>
    </row>
    <row r="10" spans="1:13">
      <c r="D10" s="56">
        <v>1980</v>
      </c>
      <c r="E10" s="67">
        <v>2020</v>
      </c>
      <c r="F10" s="56">
        <v>2050</v>
      </c>
      <c r="I10" s="110"/>
      <c r="J10" s="110"/>
      <c r="K10" s="110"/>
      <c r="L10" s="110"/>
      <c r="M10" s="110"/>
    </row>
    <row r="11" spans="1:13">
      <c r="C11" s="62" t="s">
        <v>105</v>
      </c>
      <c r="D11" s="63">
        <v>22.5852768014399</v>
      </c>
      <c r="E11" s="63">
        <v>30.903958475719399</v>
      </c>
      <c r="F11" s="63">
        <v>36.187595350767801</v>
      </c>
      <c r="G11" s="62"/>
      <c r="I11" s="110"/>
      <c r="J11" s="110"/>
      <c r="K11" s="110"/>
      <c r="L11" s="110"/>
      <c r="M11" s="110"/>
    </row>
    <row r="12" spans="1:13">
      <c r="C12" s="62"/>
      <c r="D12" s="63"/>
      <c r="E12" s="63"/>
      <c r="F12" s="63"/>
      <c r="G12" s="62"/>
      <c r="I12" s="110"/>
      <c r="J12" s="110"/>
      <c r="K12" s="110"/>
      <c r="L12" s="110"/>
      <c r="M12" s="110"/>
    </row>
    <row r="13" spans="1:13">
      <c r="C13" s="62" t="s">
        <v>1194</v>
      </c>
      <c r="D13" s="148"/>
      <c r="E13" s="63">
        <v>43.9</v>
      </c>
      <c r="F13" s="149">
        <v>48.2</v>
      </c>
      <c r="G13" s="62"/>
      <c r="H13" s="68"/>
      <c r="I13" s="110"/>
      <c r="J13" s="110"/>
      <c r="K13" s="110"/>
      <c r="L13" s="110"/>
      <c r="M13" s="110"/>
    </row>
    <row r="14" spans="1:13">
      <c r="C14" s="62" t="s">
        <v>54</v>
      </c>
      <c r="D14" s="63">
        <v>33.799999999999997</v>
      </c>
      <c r="E14" s="63">
        <v>47.1</v>
      </c>
      <c r="F14" s="140">
        <v>51.6</v>
      </c>
      <c r="G14" s="62"/>
      <c r="I14" s="110"/>
      <c r="J14" s="110"/>
      <c r="K14" s="110"/>
      <c r="L14" s="110"/>
      <c r="M14" s="110"/>
    </row>
    <row r="15" spans="1:13">
      <c r="C15" s="62" t="s">
        <v>75</v>
      </c>
      <c r="D15" s="63">
        <v>36.6</v>
      </c>
      <c r="E15" s="63">
        <v>45.9</v>
      </c>
      <c r="F15" s="140">
        <v>47.2</v>
      </c>
      <c r="G15" s="62"/>
      <c r="I15" s="110"/>
      <c r="J15" s="110"/>
      <c r="K15" s="110"/>
      <c r="L15" s="110"/>
      <c r="M15" s="110"/>
    </row>
    <row r="16" spans="1:13">
      <c r="C16" s="62" t="s">
        <v>1361</v>
      </c>
      <c r="D16" s="63">
        <v>32.200000000000003</v>
      </c>
      <c r="E16" s="63">
        <v>42</v>
      </c>
      <c r="F16" s="140">
        <v>45.6</v>
      </c>
      <c r="G16" s="62"/>
      <c r="I16" s="110"/>
      <c r="J16" s="110"/>
      <c r="K16" s="110"/>
      <c r="L16" s="110"/>
      <c r="M16" s="110"/>
    </row>
    <row r="17" spans="3:13">
      <c r="C17" s="62"/>
      <c r="D17" s="63"/>
      <c r="E17" s="63"/>
      <c r="F17" s="63"/>
      <c r="G17" s="62"/>
      <c r="I17" s="110"/>
      <c r="J17" s="110"/>
      <c r="K17" s="110"/>
      <c r="L17" s="110"/>
      <c r="M17" s="110"/>
    </row>
    <row r="18" spans="3:13">
      <c r="C18" s="62" t="s">
        <v>102</v>
      </c>
      <c r="D18" s="68">
        <v>22.111000000000001</v>
      </c>
      <c r="E18" s="68">
        <v>43.734000000000002</v>
      </c>
      <c r="F18" s="63">
        <v>56.478999999999999</v>
      </c>
      <c r="I18" s="110"/>
      <c r="J18" s="110"/>
      <c r="K18" s="110"/>
      <c r="L18" s="110"/>
      <c r="M18" s="110"/>
    </row>
    <row r="19" spans="3:13">
      <c r="C19" s="62" t="s">
        <v>91</v>
      </c>
      <c r="D19" s="68">
        <v>32.548999999999999</v>
      </c>
      <c r="E19" s="68">
        <v>48.357999999999997</v>
      </c>
      <c r="F19" s="63">
        <v>54.709000000000003</v>
      </c>
      <c r="I19" s="110"/>
      <c r="J19" s="110"/>
      <c r="K19" s="110"/>
      <c r="L19" s="110"/>
      <c r="M19" s="110"/>
    </row>
    <row r="20" spans="3:13">
      <c r="C20" s="62" t="s">
        <v>95</v>
      </c>
      <c r="D20" s="68">
        <v>21.856999999999999</v>
      </c>
      <c r="E20" s="68">
        <v>38.421999999999997</v>
      </c>
      <c r="F20" s="63">
        <v>47.566000000000003</v>
      </c>
      <c r="I20" s="110"/>
      <c r="J20" s="110"/>
      <c r="K20" s="110"/>
      <c r="L20" s="110"/>
      <c r="M20" s="110"/>
    </row>
    <row r="21" spans="3:13">
      <c r="C21" s="62" t="s">
        <v>90</v>
      </c>
      <c r="D21" s="68">
        <v>29.193000000000001</v>
      </c>
      <c r="E21" s="68">
        <v>41.124000000000002</v>
      </c>
      <c r="F21" s="68">
        <v>45.481999999999999</v>
      </c>
      <c r="I21" s="110"/>
      <c r="J21" s="110"/>
      <c r="K21" s="110"/>
      <c r="L21" s="110"/>
      <c r="M21" s="110"/>
    </row>
    <row r="22" spans="3:13">
      <c r="C22" s="62" t="s">
        <v>94</v>
      </c>
      <c r="D22" s="68">
        <v>20.338000000000001</v>
      </c>
      <c r="E22" s="68">
        <v>33.481000000000002</v>
      </c>
      <c r="F22" s="68">
        <v>45.06</v>
      </c>
    </row>
    <row r="23" spans="3:13">
      <c r="C23" s="62" t="s">
        <v>70</v>
      </c>
      <c r="D23" s="68">
        <v>34.411000000000001</v>
      </c>
      <c r="E23" s="68">
        <v>40.466999999999999</v>
      </c>
      <c r="F23" s="122">
        <v>44.530999999999999</v>
      </c>
    </row>
    <row r="24" spans="3:13">
      <c r="C24" s="62" t="s">
        <v>104</v>
      </c>
      <c r="D24" s="68">
        <v>30.013999999999999</v>
      </c>
      <c r="E24" s="68">
        <v>38.308</v>
      </c>
      <c r="F24" s="68">
        <v>42.706000000000003</v>
      </c>
    </row>
    <row r="25" spans="3:13">
      <c r="C25" s="62" t="s">
        <v>93</v>
      </c>
      <c r="D25" s="68">
        <v>29.295999999999999</v>
      </c>
      <c r="E25" s="68">
        <v>37.875</v>
      </c>
      <c r="F25" s="68">
        <v>41.783999999999999</v>
      </c>
    </row>
    <row r="26" spans="3:13">
      <c r="C26" s="62" t="s">
        <v>99</v>
      </c>
      <c r="D26" s="68">
        <v>31.385999999999999</v>
      </c>
      <c r="E26" s="68">
        <v>39.585999999999999</v>
      </c>
      <c r="F26" s="68">
        <v>41.734999999999999</v>
      </c>
    </row>
    <row r="27" spans="3:13">
      <c r="C27" s="62" t="s">
        <v>103</v>
      </c>
      <c r="D27" s="68">
        <v>20.035</v>
      </c>
      <c r="E27" s="68">
        <v>31.548999999999999</v>
      </c>
      <c r="F27" s="68">
        <v>41.683999999999997</v>
      </c>
    </row>
    <row r="28" spans="3:13">
      <c r="C28" s="62" t="s">
        <v>100</v>
      </c>
      <c r="D28" s="68">
        <v>18.385999999999999</v>
      </c>
      <c r="E28" s="68">
        <v>31.797000000000001</v>
      </c>
      <c r="F28" s="68">
        <v>40.195</v>
      </c>
    </row>
    <row r="29" spans="3:13">
      <c r="C29" s="62" t="s">
        <v>98</v>
      </c>
      <c r="D29" s="68">
        <v>17.407</v>
      </c>
      <c r="E29" s="68">
        <v>29.170999999999999</v>
      </c>
      <c r="F29" s="68">
        <v>39.308999999999997</v>
      </c>
    </row>
    <row r="30" spans="3:13">
      <c r="C30" s="62" t="s">
        <v>92</v>
      </c>
      <c r="D30" s="68">
        <v>27.17</v>
      </c>
      <c r="E30" s="68">
        <v>31.532</v>
      </c>
      <c r="F30" s="68">
        <v>38.168999999999997</v>
      </c>
    </row>
    <row r="31" spans="3:13">
      <c r="C31" s="62" t="s">
        <v>96</v>
      </c>
      <c r="D31" s="68">
        <v>20.202999999999999</v>
      </c>
      <c r="E31" s="68">
        <v>28.425999999999998</v>
      </c>
      <c r="F31" s="68">
        <v>38.052999999999997</v>
      </c>
    </row>
    <row r="32" spans="3:13">
      <c r="C32" s="62" t="s">
        <v>97</v>
      </c>
      <c r="D32" s="68">
        <v>19.077000000000002</v>
      </c>
      <c r="E32" s="68">
        <v>29.744</v>
      </c>
      <c r="F32" s="68">
        <v>37.44</v>
      </c>
    </row>
    <row r="33" spans="1:16">
      <c r="C33" s="62" t="s">
        <v>101</v>
      </c>
      <c r="D33" s="68">
        <v>19.433</v>
      </c>
      <c r="E33" s="68">
        <v>27.620999999999999</v>
      </c>
      <c r="F33" s="68">
        <v>33.866999999999997</v>
      </c>
    </row>
    <row r="35" spans="1:16" s="110" customFormat="1" ht="24" customHeight="1">
      <c r="C35" s="163" t="s">
        <v>1262</v>
      </c>
      <c r="D35" s="163"/>
      <c r="E35" s="163"/>
      <c r="F35" s="163"/>
      <c r="G35" s="163"/>
      <c r="H35" s="163"/>
      <c r="I35" s="163"/>
      <c r="J35" s="163"/>
      <c r="K35" s="163"/>
      <c r="L35" s="163"/>
      <c r="M35" s="163"/>
      <c r="N35" s="163"/>
      <c r="O35" s="163"/>
    </row>
    <row r="36" spans="1:16" s="110" customFormat="1" ht="15" customHeight="1">
      <c r="C36" s="144" t="s">
        <v>1263</v>
      </c>
      <c r="E36" s="112"/>
    </row>
    <row r="37" spans="1:16">
      <c r="C37" s="1" t="s">
        <v>1255</v>
      </c>
      <c r="E37" s="112"/>
      <c r="O37" s="110"/>
      <c r="P37" s="110"/>
    </row>
    <row r="38" spans="1:16">
      <c r="C38" s="8" t="s">
        <v>1261</v>
      </c>
      <c r="O38" s="110"/>
      <c r="P38" s="110"/>
    </row>
    <row r="39" spans="1:16">
      <c r="C39" s="1"/>
      <c r="O39" s="110"/>
      <c r="P39" s="110"/>
    </row>
    <row r="41" spans="1:16">
      <c r="A41" s="20" t="s">
        <v>14</v>
      </c>
    </row>
    <row r="42" spans="1:16">
      <c r="A42" s="112" t="s">
        <v>1260</v>
      </c>
    </row>
    <row r="43" spans="1:16">
      <c r="A43" s="112" t="s">
        <v>1265</v>
      </c>
    </row>
    <row r="44" spans="1:16">
      <c r="A44" s="110" t="s">
        <v>1190</v>
      </c>
    </row>
    <row r="45" spans="1:16">
      <c r="I45" s="112"/>
    </row>
    <row r="96" spans="3:8">
      <c r="C96" s="110"/>
      <c r="D96" s="110"/>
      <c r="E96" s="110"/>
      <c r="F96" s="110"/>
      <c r="G96" s="110"/>
      <c r="H96" s="110"/>
    </row>
    <row r="97" spans="2:8">
      <c r="B97" s="110"/>
      <c r="C97" s="110"/>
      <c r="D97" s="110"/>
      <c r="E97" s="110"/>
      <c r="F97" s="110"/>
      <c r="G97" s="110"/>
      <c r="H97" s="110"/>
    </row>
    <row r="98" spans="2:8">
      <c r="B98" s="110"/>
      <c r="C98" s="110"/>
      <c r="D98" s="110"/>
      <c r="E98" s="110"/>
      <c r="F98" s="110"/>
      <c r="G98" s="110"/>
      <c r="H98" s="110"/>
    </row>
    <row r="99" spans="2:8">
      <c r="B99" s="110"/>
      <c r="C99" s="110"/>
      <c r="D99" s="110"/>
      <c r="E99" s="110"/>
      <c r="F99" s="110"/>
      <c r="G99" s="110"/>
      <c r="H99" s="110"/>
    </row>
    <row r="100" spans="2:8">
      <c r="B100" s="110"/>
      <c r="C100" s="110"/>
      <c r="D100" s="110"/>
      <c r="E100" s="110"/>
      <c r="F100" s="110"/>
      <c r="G100" s="110"/>
      <c r="H100" s="110"/>
    </row>
    <row r="101" spans="2:8">
      <c r="B101" s="110"/>
      <c r="C101" s="110"/>
      <c r="D101" s="110"/>
      <c r="E101" s="110"/>
      <c r="F101" s="110"/>
      <c r="G101" s="110"/>
      <c r="H101" s="110"/>
    </row>
    <row r="102" spans="2:8">
      <c r="B102" s="110"/>
      <c r="C102" s="110"/>
      <c r="D102" s="110"/>
      <c r="E102" s="110"/>
      <c r="F102" s="110"/>
      <c r="G102" s="110"/>
      <c r="H102" s="110"/>
    </row>
    <row r="103" spans="2:8">
      <c r="B103" s="110"/>
      <c r="C103" s="110"/>
      <c r="D103" s="110"/>
      <c r="E103" s="110"/>
      <c r="F103" s="110"/>
      <c r="G103" s="110"/>
      <c r="H103" s="110"/>
    </row>
    <row r="104" spans="2:8">
      <c r="B104" s="110"/>
      <c r="C104" s="110"/>
      <c r="D104" s="110"/>
      <c r="E104" s="110"/>
      <c r="F104" s="110"/>
      <c r="G104" s="110"/>
      <c r="H104" s="110"/>
    </row>
    <row r="105" spans="2:8">
      <c r="B105" s="110"/>
      <c r="C105" s="110"/>
      <c r="D105" s="110"/>
      <c r="E105" s="110"/>
      <c r="F105" s="110"/>
      <c r="G105" s="110"/>
      <c r="H105" s="110"/>
    </row>
    <row r="106" spans="2:8">
      <c r="B106" s="110"/>
      <c r="C106" s="110"/>
      <c r="D106" s="110"/>
      <c r="E106" s="110"/>
      <c r="F106" s="110"/>
      <c r="G106" s="110"/>
      <c r="H106" s="110"/>
    </row>
    <row r="107" spans="2:8">
      <c r="B107" s="110"/>
      <c r="C107" s="110"/>
      <c r="D107" s="110"/>
      <c r="E107" s="110"/>
      <c r="F107" s="110"/>
      <c r="G107" s="110"/>
      <c r="H107" s="110"/>
    </row>
    <row r="108" spans="2:8">
      <c r="B108" s="110"/>
      <c r="C108" s="110"/>
      <c r="D108" s="110"/>
      <c r="E108" s="110"/>
      <c r="F108" s="110"/>
      <c r="G108" s="110"/>
      <c r="H108" s="110"/>
    </row>
    <row r="109" spans="2:8">
      <c r="B109" s="110"/>
      <c r="C109" s="110"/>
      <c r="D109" s="110"/>
      <c r="E109" s="110"/>
      <c r="F109" s="110"/>
      <c r="G109" s="110"/>
      <c r="H109" s="110"/>
    </row>
    <row r="110" spans="2:8">
      <c r="B110" s="110"/>
      <c r="C110" s="110"/>
      <c r="D110" s="110"/>
      <c r="E110" s="110"/>
      <c r="F110" s="110"/>
      <c r="G110" s="110"/>
      <c r="H110" s="110"/>
    </row>
    <row r="111" spans="2:8">
      <c r="B111" s="110"/>
      <c r="C111" s="110"/>
      <c r="D111" s="110"/>
      <c r="E111" s="110"/>
      <c r="F111" s="110"/>
      <c r="G111" s="110"/>
      <c r="H111" s="110"/>
    </row>
    <row r="112" spans="2:8">
      <c r="B112" s="110"/>
      <c r="C112" s="110"/>
      <c r="D112" s="110"/>
      <c r="E112" s="110"/>
      <c r="F112" s="110"/>
      <c r="G112" s="110"/>
      <c r="H112" s="110"/>
    </row>
    <row r="113" spans="2:8">
      <c r="B113" s="110"/>
      <c r="C113" s="110"/>
      <c r="D113" s="110"/>
      <c r="E113" s="110"/>
      <c r="F113" s="110"/>
      <c r="G113" s="110"/>
      <c r="H113" s="110"/>
    </row>
    <row r="114" spans="2:8">
      <c r="B114" s="110"/>
      <c r="C114" s="110"/>
      <c r="D114" s="110"/>
      <c r="E114" s="110"/>
      <c r="F114" s="110"/>
      <c r="G114" s="110"/>
      <c r="H114" s="110"/>
    </row>
    <row r="115" spans="2:8">
      <c r="B115" s="110"/>
      <c r="C115" s="110"/>
      <c r="D115" s="110"/>
      <c r="E115" s="110"/>
      <c r="F115" s="110"/>
      <c r="G115" s="110"/>
      <c r="H115" s="110"/>
    </row>
    <row r="116" spans="2:8">
      <c r="B116" s="110"/>
      <c r="C116" s="110"/>
      <c r="D116" s="110"/>
      <c r="E116" s="110"/>
      <c r="F116" s="110"/>
      <c r="G116" s="110"/>
      <c r="H116" s="110"/>
    </row>
  </sheetData>
  <sortState ref="C98:F113">
    <sortCondition descending="1" ref="F98:F113"/>
  </sortState>
  <mergeCells count="1">
    <mergeCell ref="C35:O35"/>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R28"/>
  <sheetViews>
    <sheetView showGridLines="0" zoomScaleNormal="100" workbookViewId="0"/>
  </sheetViews>
  <sheetFormatPr defaultColWidth="8.85546875" defaultRowHeight="12"/>
  <cols>
    <col min="3" max="3" width="14.5703125" customWidth="1"/>
    <col min="4" max="18" width="6.42578125" customWidth="1"/>
    <col min="27" max="27" width="24.42578125" customWidth="1"/>
    <col min="37" max="37" width="17.140625" customWidth="1"/>
  </cols>
  <sheetData>
    <row r="1" spans="1:44">
      <c r="A1" s="110"/>
      <c r="C1" s="126"/>
    </row>
    <row r="3" spans="1:44">
      <c r="C3" s="7" t="s">
        <v>12</v>
      </c>
      <c r="I3" s="110"/>
      <c r="J3" s="110"/>
      <c r="K3" s="110"/>
      <c r="L3" s="110"/>
      <c r="M3" s="110"/>
      <c r="N3" s="110"/>
      <c r="O3" s="110"/>
      <c r="P3" s="110"/>
      <c r="Q3" s="110"/>
      <c r="R3" s="110"/>
      <c r="S3" s="110"/>
    </row>
    <row r="4" spans="1:44">
      <c r="C4" s="7" t="s">
        <v>13</v>
      </c>
      <c r="H4" s="110"/>
      <c r="I4" s="110"/>
      <c r="J4" s="110"/>
      <c r="K4" s="110"/>
      <c r="L4" s="110"/>
      <c r="M4" s="110"/>
      <c r="N4" s="110"/>
      <c r="O4" s="110"/>
      <c r="P4" s="110"/>
      <c r="Q4" s="110"/>
      <c r="R4" s="110"/>
      <c r="S4" s="110"/>
    </row>
    <row r="5" spans="1:44">
      <c r="C5" s="1"/>
      <c r="H5" s="110"/>
      <c r="I5" s="110"/>
      <c r="J5" s="110"/>
      <c r="K5" s="110"/>
      <c r="L5" s="110"/>
      <c r="M5" s="110"/>
      <c r="N5" s="110"/>
      <c r="O5" s="110"/>
      <c r="P5" s="110"/>
      <c r="Q5" s="110"/>
      <c r="R5" s="110"/>
      <c r="S5" s="110"/>
    </row>
    <row r="6" spans="1:44" ht="15">
      <c r="C6" s="9" t="s">
        <v>1224</v>
      </c>
      <c r="H6" s="110"/>
      <c r="I6" s="110"/>
      <c r="J6" s="110"/>
      <c r="K6" s="110"/>
      <c r="L6" s="110"/>
      <c r="M6" s="110"/>
      <c r="N6" s="110"/>
      <c r="O6" s="110"/>
      <c r="P6" s="110"/>
      <c r="Q6" s="110"/>
      <c r="R6" s="110"/>
      <c r="S6" s="110"/>
    </row>
    <row r="7" spans="1:44">
      <c r="C7" s="10" t="s">
        <v>83</v>
      </c>
    </row>
    <row r="8" spans="1:44">
      <c r="AA8" s="110"/>
      <c r="AB8" s="110"/>
      <c r="AC8" s="110"/>
      <c r="AD8" s="110"/>
      <c r="AE8" s="110"/>
      <c r="AF8" s="110"/>
      <c r="AG8" s="110"/>
      <c r="AH8" s="110"/>
      <c r="AI8" s="110"/>
      <c r="AJ8" s="110"/>
      <c r="AK8" s="110"/>
      <c r="AL8" s="110"/>
      <c r="AM8" s="110"/>
      <c r="AN8" s="110"/>
      <c r="AO8" s="110"/>
      <c r="AP8" s="110"/>
      <c r="AQ8" s="110"/>
      <c r="AR8" s="110"/>
    </row>
    <row r="9" spans="1:44">
      <c r="AA9" s="110"/>
      <c r="AB9" s="110"/>
      <c r="AC9" s="110"/>
      <c r="AD9" s="110"/>
      <c r="AE9" s="110"/>
      <c r="AF9" s="110"/>
      <c r="AG9" s="110"/>
      <c r="AH9" s="110"/>
      <c r="AI9" s="110"/>
      <c r="AJ9" s="110"/>
      <c r="AK9" s="110"/>
      <c r="AL9" s="110"/>
      <c r="AM9" s="110"/>
      <c r="AN9" s="110"/>
      <c r="AO9" s="110"/>
      <c r="AP9" s="110"/>
      <c r="AQ9" s="110"/>
      <c r="AR9" s="110"/>
    </row>
    <row r="10" spans="1:44">
      <c r="D10">
        <v>1980</v>
      </c>
      <c r="E10">
        <v>1985</v>
      </c>
      <c r="F10">
        <v>1990</v>
      </c>
      <c r="G10">
        <v>1995</v>
      </c>
      <c r="H10">
        <v>2000</v>
      </c>
      <c r="I10">
        <v>2005</v>
      </c>
      <c r="J10">
        <v>2010</v>
      </c>
      <c r="K10">
        <v>2015</v>
      </c>
      <c r="L10">
        <v>2020</v>
      </c>
      <c r="M10">
        <v>2025</v>
      </c>
      <c r="N10">
        <v>2030</v>
      </c>
      <c r="O10">
        <v>2035</v>
      </c>
      <c r="P10">
        <v>2040</v>
      </c>
      <c r="Q10">
        <v>2045</v>
      </c>
      <c r="R10">
        <v>2050</v>
      </c>
      <c r="AA10" s="110"/>
      <c r="AB10" s="110"/>
      <c r="AC10" s="110"/>
      <c r="AD10" s="110"/>
      <c r="AE10" s="110"/>
      <c r="AF10" s="110"/>
      <c r="AG10" s="110"/>
      <c r="AH10" s="110"/>
      <c r="AI10" s="110"/>
      <c r="AJ10" s="110"/>
      <c r="AK10" s="110"/>
      <c r="AL10" s="110"/>
      <c r="AM10" s="110"/>
      <c r="AN10" s="110"/>
      <c r="AO10" s="110"/>
      <c r="AP10" s="110"/>
      <c r="AQ10" s="110"/>
      <c r="AR10" s="110"/>
    </row>
    <row r="11" spans="1:44">
      <c r="C11" t="s">
        <v>1194</v>
      </c>
      <c r="D11" s="41"/>
      <c r="E11" s="41"/>
      <c r="F11" s="41"/>
      <c r="G11" s="41"/>
      <c r="H11" s="41"/>
      <c r="I11" s="149">
        <v>27.2</v>
      </c>
      <c r="J11" s="149">
        <v>28.8</v>
      </c>
      <c r="K11" s="149">
        <v>31.5</v>
      </c>
      <c r="L11" s="149">
        <v>34.799999999999997</v>
      </c>
      <c r="M11" s="149">
        <v>38.5</v>
      </c>
      <c r="N11" s="149">
        <v>42.7</v>
      </c>
      <c r="O11" s="149">
        <v>47.2</v>
      </c>
      <c r="P11" s="140">
        <v>51</v>
      </c>
      <c r="Q11" s="149">
        <v>54.2</v>
      </c>
      <c r="R11" s="149">
        <v>56.7</v>
      </c>
      <c r="AA11" s="110"/>
      <c r="AB11" s="110"/>
      <c r="AC11" s="110"/>
      <c r="AD11" s="110"/>
      <c r="AE11" s="110"/>
      <c r="AF11" s="110"/>
      <c r="AG11" s="110"/>
      <c r="AH11" s="110"/>
      <c r="AI11" s="110"/>
      <c r="AJ11" s="110"/>
      <c r="AK11" s="110"/>
      <c r="AL11" s="110"/>
      <c r="AM11" s="110"/>
      <c r="AN11" s="110"/>
      <c r="AO11" s="110"/>
      <c r="AP11" s="110"/>
      <c r="AQ11" s="110"/>
      <c r="AR11" s="110"/>
    </row>
    <row r="12" spans="1:44">
      <c r="C12" t="s">
        <v>108</v>
      </c>
      <c r="D12" s="122">
        <v>12.0941061922038</v>
      </c>
      <c r="E12" s="122">
        <v>11.8532622874555</v>
      </c>
      <c r="F12" s="122">
        <v>12.013355012520501</v>
      </c>
      <c r="G12" s="122">
        <v>12.397452962136301</v>
      </c>
      <c r="H12" s="122">
        <v>12.7871582373216</v>
      </c>
      <c r="I12" s="122">
        <v>13.1769011062639</v>
      </c>
      <c r="J12" s="122">
        <v>13.328587622434</v>
      </c>
      <c r="K12" s="122">
        <v>14.3313886641299</v>
      </c>
      <c r="L12" s="122">
        <v>16.272640401177899</v>
      </c>
      <c r="M12" s="122">
        <v>18.214322992202199</v>
      </c>
      <c r="N12" s="122">
        <v>20.4711232499108</v>
      </c>
      <c r="O12" s="122">
        <v>22.899511975997601</v>
      </c>
      <c r="P12" s="122">
        <v>25.019045438842902</v>
      </c>
      <c r="Q12" s="122">
        <v>26.5548318763522</v>
      </c>
      <c r="R12" s="122">
        <v>28.378899747385599</v>
      </c>
      <c r="S12" s="68"/>
      <c r="T12" s="68"/>
      <c r="U12" s="68"/>
      <c r="V12" s="68"/>
      <c r="W12" s="68"/>
      <c r="X12" s="68"/>
      <c r="AA12" s="110"/>
      <c r="AB12" s="110"/>
      <c r="AC12" s="110"/>
      <c r="AD12" s="110"/>
      <c r="AE12" s="110"/>
      <c r="AF12" s="110"/>
      <c r="AG12" s="110"/>
      <c r="AH12" s="110"/>
      <c r="AI12" s="110"/>
      <c r="AJ12" s="110"/>
      <c r="AK12" s="110"/>
      <c r="AL12" s="110"/>
      <c r="AM12" s="110"/>
      <c r="AN12" s="110"/>
      <c r="AO12" s="110"/>
      <c r="AP12" s="110"/>
      <c r="AQ12" s="110"/>
      <c r="AR12" s="110"/>
    </row>
    <row r="13" spans="1:44">
      <c r="C13" t="s">
        <v>95</v>
      </c>
      <c r="D13" s="122">
        <v>9.616262519128</v>
      </c>
      <c r="E13" s="122">
        <v>10.256817667283</v>
      </c>
      <c r="F13" s="122">
        <v>10.209584145332601</v>
      </c>
      <c r="G13" s="122">
        <v>10.4127915322518</v>
      </c>
      <c r="H13" s="122">
        <v>11.2715182629232</v>
      </c>
      <c r="I13" s="122">
        <v>12.005328422243799</v>
      </c>
      <c r="J13" s="122">
        <v>12.2294538021177</v>
      </c>
      <c r="K13" s="122">
        <v>14.0577122618004</v>
      </c>
      <c r="L13" s="122">
        <v>18.527010477652599</v>
      </c>
      <c r="M13" s="122">
        <v>22.171219374927801</v>
      </c>
      <c r="N13" s="122">
        <v>27.437177312460399</v>
      </c>
      <c r="O13" s="122">
        <v>35.1294734089781</v>
      </c>
      <c r="P13" s="122">
        <v>41.801077692710599</v>
      </c>
      <c r="Q13" s="122">
        <v>44.458881623871598</v>
      </c>
      <c r="R13" s="122">
        <v>47.477608435297498</v>
      </c>
      <c r="S13" s="68"/>
      <c r="T13" s="68"/>
      <c r="U13" s="68"/>
      <c r="V13" s="68"/>
      <c r="W13" s="68"/>
      <c r="X13" s="68"/>
      <c r="AA13" s="110"/>
      <c r="AB13" s="110"/>
      <c r="AC13" s="110"/>
      <c r="AD13" s="110"/>
      <c r="AE13" s="110"/>
      <c r="AF13" s="110"/>
      <c r="AG13" s="110"/>
      <c r="AH13" s="110"/>
      <c r="AI13" s="110"/>
      <c r="AJ13" s="110"/>
      <c r="AK13" s="110"/>
      <c r="AL13" s="110"/>
      <c r="AM13" s="110"/>
      <c r="AN13" s="110"/>
      <c r="AO13" s="110"/>
      <c r="AP13" s="110"/>
      <c r="AQ13" s="110"/>
      <c r="AR13" s="110"/>
    </row>
    <row r="14" spans="1:44">
      <c r="C14" t="s">
        <v>91</v>
      </c>
      <c r="D14" s="122">
        <v>14.736694891371901</v>
      </c>
      <c r="E14" s="122">
        <v>16.615517420051201</v>
      </c>
      <c r="F14" s="122">
        <v>19.2816440714703</v>
      </c>
      <c r="G14" s="122">
        <v>22.8300430471303</v>
      </c>
      <c r="H14" s="122">
        <v>27.278831153279398</v>
      </c>
      <c r="I14" s="122">
        <v>32.085707101706298</v>
      </c>
      <c r="J14" s="122">
        <v>37.886013531518699</v>
      </c>
      <c r="K14" s="122">
        <v>46.199741812667298</v>
      </c>
      <c r="L14" s="122">
        <v>51.966532478126901</v>
      </c>
      <c r="M14" s="122">
        <v>54.792928664948498</v>
      </c>
      <c r="N14" s="122">
        <v>57.692265847442897</v>
      </c>
      <c r="O14" s="122">
        <v>62.023287379423998</v>
      </c>
      <c r="P14" s="122">
        <v>70.673970466745303</v>
      </c>
      <c r="Q14" s="122">
        <v>76.348522156365405</v>
      </c>
      <c r="R14" s="122">
        <v>80.697247920272901</v>
      </c>
      <c r="S14" s="68"/>
      <c r="T14" s="68"/>
      <c r="U14" s="68"/>
      <c r="V14" s="68"/>
      <c r="W14" s="68"/>
      <c r="X14" s="68"/>
      <c r="AA14" s="110"/>
      <c r="AB14" s="110"/>
      <c r="AC14" s="110"/>
      <c r="AD14" s="110"/>
      <c r="AE14" s="110"/>
      <c r="AF14" s="110"/>
      <c r="AG14" s="110"/>
      <c r="AH14" s="110"/>
      <c r="AI14" s="110"/>
      <c r="AJ14" s="110"/>
      <c r="AK14" s="110"/>
      <c r="AL14" s="110"/>
      <c r="AM14" s="110"/>
      <c r="AN14" s="110"/>
      <c r="AO14" s="110"/>
      <c r="AP14" s="110"/>
      <c r="AQ14" s="110"/>
      <c r="AR14" s="110"/>
    </row>
    <row r="15" spans="1:44">
      <c r="C15" t="s">
        <v>96</v>
      </c>
      <c r="D15" s="122">
        <v>7.7180304417206704</v>
      </c>
      <c r="E15" s="122">
        <v>7.8182428357228</v>
      </c>
      <c r="F15" s="122">
        <v>7.9020851301390698</v>
      </c>
      <c r="G15" s="122">
        <v>8.1949359972802895</v>
      </c>
      <c r="H15" s="122">
        <v>8.6328975743309293</v>
      </c>
      <c r="I15" s="122">
        <v>9.0432020007580007</v>
      </c>
      <c r="J15" s="122">
        <v>9.3407827033060098</v>
      </c>
      <c r="K15" s="122">
        <v>9.9362114385817293</v>
      </c>
      <c r="L15" s="122">
        <v>11.3085945422582</v>
      </c>
      <c r="M15" s="122">
        <v>12.692031735457499</v>
      </c>
      <c r="N15" s="122">
        <v>14.126864122629399</v>
      </c>
      <c r="O15" s="122">
        <v>15.725220004272099</v>
      </c>
      <c r="P15" s="122">
        <v>17.5668109871886</v>
      </c>
      <c r="Q15" s="122">
        <v>19.7261827376635</v>
      </c>
      <c r="R15" s="122">
        <v>22.5163016233839</v>
      </c>
      <c r="S15" s="68"/>
      <c r="T15" s="68"/>
      <c r="U15" s="68"/>
      <c r="V15" s="68"/>
      <c r="W15" s="68"/>
      <c r="X15" s="68"/>
      <c r="AA15" s="110"/>
      <c r="AB15" s="110"/>
      <c r="AC15" s="110"/>
      <c r="AD15" s="110"/>
      <c r="AE15" s="110"/>
      <c r="AF15" s="110"/>
      <c r="AG15" s="110"/>
      <c r="AH15" s="110"/>
      <c r="AI15" s="110"/>
      <c r="AJ15" s="110"/>
      <c r="AK15" s="110"/>
      <c r="AL15" s="110"/>
      <c r="AM15" s="110"/>
      <c r="AN15" s="110"/>
      <c r="AO15" s="110"/>
      <c r="AP15" s="110"/>
      <c r="AQ15" s="110"/>
      <c r="AR15" s="110"/>
    </row>
    <row r="16" spans="1:44">
      <c r="C16" t="s">
        <v>104</v>
      </c>
      <c r="D16" s="122">
        <v>20.441144750076301</v>
      </c>
      <c r="E16" s="122">
        <v>20.8023718579751</v>
      </c>
      <c r="F16" s="122">
        <v>21.556393526936301</v>
      </c>
      <c r="G16" s="122">
        <v>21.668142556359701</v>
      </c>
      <c r="H16" s="122">
        <v>20.944643527738201</v>
      </c>
      <c r="I16" s="122">
        <v>20.693588401984101</v>
      </c>
      <c r="J16" s="122">
        <v>21.7704625274229</v>
      </c>
      <c r="K16" s="122">
        <v>24.626008468993799</v>
      </c>
      <c r="L16" s="122">
        <v>28.390312938792601</v>
      </c>
      <c r="M16" s="122">
        <v>32.538877687852199</v>
      </c>
      <c r="N16" s="122">
        <v>35.9554792054602</v>
      </c>
      <c r="O16" s="122">
        <v>38.052897021785299</v>
      </c>
      <c r="P16" s="122">
        <v>39.049966150176999</v>
      </c>
      <c r="Q16" s="122">
        <v>39.501299444434203</v>
      </c>
      <c r="R16" s="122">
        <v>40.377878590627397</v>
      </c>
      <c r="S16" s="68"/>
      <c r="T16" s="68"/>
      <c r="U16" s="68"/>
      <c r="V16" s="68"/>
      <c r="W16" s="68"/>
      <c r="X16" s="68"/>
      <c r="AA16" s="110"/>
      <c r="AB16" s="110"/>
      <c r="AC16" s="110"/>
      <c r="AD16" s="110"/>
      <c r="AE16" s="110"/>
      <c r="AF16" s="110"/>
      <c r="AG16" s="110"/>
      <c r="AH16" s="110"/>
      <c r="AI16" s="110"/>
      <c r="AJ16" s="110"/>
      <c r="AK16" s="110"/>
      <c r="AL16" s="110"/>
      <c r="AM16" s="110"/>
      <c r="AN16" s="110"/>
      <c r="AO16" s="110"/>
      <c r="AP16" s="110"/>
      <c r="AQ16" s="110"/>
      <c r="AR16" s="110"/>
    </row>
    <row r="17" spans="1:44">
      <c r="AA17" s="110"/>
      <c r="AB17" s="110"/>
      <c r="AC17" s="110"/>
      <c r="AD17" s="110"/>
      <c r="AE17" s="110"/>
      <c r="AF17" s="110"/>
      <c r="AG17" s="110"/>
      <c r="AH17" s="110"/>
      <c r="AI17" s="110"/>
      <c r="AJ17" s="110"/>
      <c r="AK17" s="110"/>
      <c r="AL17" s="110"/>
      <c r="AM17" s="110"/>
      <c r="AN17" s="110"/>
      <c r="AO17" s="110"/>
      <c r="AP17" s="110"/>
      <c r="AQ17" s="110"/>
      <c r="AR17" s="110"/>
    </row>
    <row r="18" spans="1:44" ht="36" customHeight="1">
      <c r="A18" s="1"/>
      <c r="B18" s="1"/>
      <c r="C18" s="161" t="s">
        <v>1269</v>
      </c>
      <c r="D18" s="162"/>
      <c r="E18" s="162"/>
      <c r="F18" s="162"/>
      <c r="G18" s="162"/>
      <c r="H18" s="162"/>
      <c r="I18" s="162"/>
      <c r="J18" s="162"/>
      <c r="K18" s="162"/>
      <c r="L18" s="162"/>
      <c r="M18" s="162"/>
      <c r="N18" s="162"/>
      <c r="O18" s="162"/>
      <c r="S18" s="68"/>
      <c r="AA18" s="110"/>
      <c r="AB18" s="110"/>
      <c r="AC18" s="110"/>
      <c r="AD18" s="110"/>
      <c r="AE18" s="110"/>
      <c r="AF18" s="110"/>
      <c r="AG18" s="110"/>
      <c r="AH18" s="110"/>
      <c r="AI18" s="110"/>
      <c r="AJ18" s="110"/>
      <c r="AK18" s="110"/>
      <c r="AL18" s="110"/>
      <c r="AM18" s="110"/>
      <c r="AN18" s="110"/>
      <c r="AO18" s="110"/>
      <c r="AP18" s="110"/>
      <c r="AQ18" s="110"/>
      <c r="AR18" s="110"/>
    </row>
    <row r="19" spans="1:44" ht="15" customHeight="1">
      <c r="A19" s="1"/>
      <c r="B19" s="1"/>
      <c r="C19" s="144" t="s">
        <v>1267</v>
      </c>
      <c r="D19" s="1"/>
      <c r="E19" s="1"/>
      <c r="F19" s="1"/>
      <c r="G19" s="1"/>
      <c r="H19" s="1"/>
      <c r="I19" s="1"/>
      <c r="J19" s="1"/>
      <c r="K19" s="1"/>
      <c r="L19" s="1"/>
      <c r="M19" s="1"/>
      <c r="AA19" s="110"/>
      <c r="AB19" s="110"/>
      <c r="AC19" s="110"/>
      <c r="AD19" s="110"/>
      <c r="AE19" s="110"/>
      <c r="AF19" s="110"/>
      <c r="AG19" s="110"/>
      <c r="AH19" s="110"/>
      <c r="AI19" s="110"/>
      <c r="AJ19" s="110"/>
      <c r="AK19" s="110"/>
      <c r="AL19" s="110"/>
      <c r="AM19" s="110"/>
      <c r="AN19" s="110"/>
      <c r="AO19" s="110"/>
      <c r="AP19" s="110"/>
      <c r="AQ19" s="110"/>
      <c r="AR19" s="110"/>
    </row>
    <row r="20" spans="1:44">
      <c r="A20" s="1"/>
      <c r="B20" s="1"/>
      <c r="C20" s="118" t="s">
        <v>1268</v>
      </c>
      <c r="D20" s="1"/>
      <c r="E20" s="1"/>
      <c r="F20" s="1"/>
      <c r="G20" s="1"/>
      <c r="H20" s="1"/>
      <c r="I20" s="1"/>
      <c r="J20" s="1"/>
      <c r="K20" s="1"/>
      <c r="L20" s="1"/>
      <c r="M20" s="1"/>
      <c r="AA20" s="110"/>
      <c r="AB20" s="110"/>
      <c r="AC20" s="110"/>
      <c r="AD20" s="110"/>
      <c r="AE20" s="110"/>
      <c r="AF20" s="110"/>
      <c r="AG20" s="110"/>
      <c r="AH20" s="110"/>
      <c r="AI20" s="110"/>
      <c r="AJ20" s="110"/>
      <c r="AK20" s="110"/>
      <c r="AL20" s="110"/>
      <c r="AM20" s="110"/>
      <c r="AN20" s="110"/>
      <c r="AO20" s="110"/>
      <c r="AP20" s="110"/>
      <c r="AQ20" s="110"/>
      <c r="AR20" s="110"/>
    </row>
    <row r="21" spans="1:44">
      <c r="B21" s="1"/>
      <c r="D21" s="1"/>
      <c r="E21" s="1"/>
      <c r="F21" s="1"/>
      <c r="G21" s="1"/>
      <c r="H21" s="1"/>
      <c r="I21" s="1"/>
      <c r="J21" s="1"/>
      <c r="K21" s="1"/>
      <c r="L21" s="1"/>
      <c r="M21" s="1"/>
    </row>
    <row r="22" spans="1:44">
      <c r="B22" s="1"/>
      <c r="C22" s="3"/>
      <c r="D22" s="1"/>
      <c r="E22" s="1"/>
      <c r="F22" s="1"/>
      <c r="G22" s="1"/>
      <c r="H22" s="1"/>
      <c r="I22" s="1"/>
      <c r="J22" s="1"/>
      <c r="K22" s="1"/>
      <c r="L22" s="1"/>
      <c r="M22" s="1"/>
    </row>
    <row r="23" spans="1:44">
      <c r="B23" s="1"/>
      <c r="C23" s="3"/>
      <c r="D23" s="1"/>
      <c r="E23" s="1"/>
      <c r="F23" s="1"/>
      <c r="G23" s="1"/>
      <c r="H23" s="1"/>
      <c r="I23" s="1"/>
      <c r="J23" s="1"/>
      <c r="K23" s="1"/>
      <c r="L23" s="1"/>
      <c r="M23" s="1"/>
    </row>
    <row r="24" spans="1:44">
      <c r="B24" s="1"/>
      <c r="C24" s="3"/>
      <c r="D24" s="1"/>
      <c r="E24" s="1"/>
      <c r="F24" s="1"/>
      <c r="G24" s="1"/>
      <c r="H24" s="1"/>
      <c r="I24" s="1"/>
      <c r="J24" s="1"/>
      <c r="K24" s="1"/>
      <c r="L24" s="1"/>
      <c r="M24" s="1"/>
    </row>
    <row r="25" spans="1:44">
      <c r="A25" s="20" t="s">
        <v>14</v>
      </c>
      <c r="B25" s="1"/>
      <c r="C25" s="3"/>
      <c r="D25" s="1"/>
      <c r="E25" s="1"/>
      <c r="F25" s="1"/>
      <c r="G25" s="1"/>
      <c r="H25" s="1"/>
      <c r="I25" s="1"/>
      <c r="J25" s="1"/>
      <c r="K25" s="1"/>
      <c r="L25" s="1"/>
      <c r="M25" s="1"/>
    </row>
    <row r="26" spans="1:44">
      <c r="A26" s="112" t="s">
        <v>1264</v>
      </c>
    </row>
    <row r="27" spans="1:44">
      <c r="A27" s="112" t="s">
        <v>1266</v>
      </c>
    </row>
    <row r="28" spans="1:44">
      <c r="A28" s="110" t="s">
        <v>1191</v>
      </c>
    </row>
  </sheetData>
  <mergeCells count="1">
    <mergeCell ref="C18:O18"/>
  </mergeCells>
  <pageMargins left="0.7" right="0.7" top="0.75" bottom="0.75" header="0.3" footer="0.3"/>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0"/>
  <sheetViews>
    <sheetView showGridLines="0" topLeftCell="A25" zoomScaleNormal="100" workbookViewId="0"/>
  </sheetViews>
  <sheetFormatPr defaultColWidth="8.85546875" defaultRowHeight="12"/>
  <cols>
    <col min="1" max="2" width="8.85546875" style="1"/>
    <col min="3" max="3" width="18.85546875" style="1" customWidth="1"/>
    <col min="4" max="6" width="20.7109375" style="1" customWidth="1"/>
    <col min="7" max="11" width="8.85546875" style="1"/>
    <col min="12" max="13" width="9.42578125" style="1" bestFit="1" customWidth="1"/>
    <col min="14" max="16384" width="8.85546875" style="1"/>
  </cols>
  <sheetData>
    <row r="1" spans="1:11">
      <c r="A1" s="112"/>
    </row>
    <row r="3" spans="1:11">
      <c r="C3" s="7" t="s">
        <v>12</v>
      </c>
    </row>
    <row r="4" spans="1:11">
      <c r="C4" s="7" t="s">
        <v>13</v>
      </c>
    </row>
    <row r="6" spans="1:11" ht="15">
      <c r="C6" s="117" t="s">
        <v>1271</v>
      </c>
    </row>
    <row r="7" spans="1:11">
      <c r="C7" s="10" t="s">
        <v>1188</v>
      </c>
    </row>
    <row r="9" spans="1:11">
      <c r="C9" s="74"/>
      <c r="D9" s="74"/>
      <c r="E9" s="74"/>
      <c r="F9" s="74"/>
      <c r="G9" s="74"/>
      <c r="H9" s="74"/>
      <c r="I9" s="74"/>
      <c r="J9" s="74"/>
      <c r="K9" s="74"/>
    </row>
    <row r="10" spans="1:11" ht="24">
      <c r="C10" s="3"/>
      <c r="D10" s="75" t="s">
        <v>115</v>
      </c>
      <c r="E10" s="75" t="s">
        <v>114</v>
      </c>
      <c r="F10" s="75" t="s">
        <v>113</v>
      </c>
    </row>
    <row r="11" spans="1:11">
      <c r="C11" s="1" t="s">
        <v>1194</v>
      </c>
      <c r="D11" s="6">
        <v>95.025151102593014</v>
      </c>
      <c r="E11" s="6">
        <v>101.98245223114336</v>
      </c>
      <c r="F11" s="6">
        <v>105.89165508692899</v>
      </c>
    </row>
    <row r="12" spans="1:11">
      <c r="D12" s="6"/>
      <c r="E12" s="6"/>
      <c r="F12" s="6"/>
    </row>
    <row r="13" spans="1:11">
      <c r="C13" s="3" t="s">
        <v>51</v>
      </c>
      <c r="D13" s="6">
        <v>94.929851679029682</v>
      </c>
      <c r="E13" s="6">
        <v>105.60575034804035</v>
      </c>
      <c r="F13" s="6">
        <v>139.90018717145688</v>
      </c>
    </row>
    <row r="14" spans="1:11">
      <c r="C14" s="3" t="s">
        <v>61</v>
      </c>
      <c r="D14" s="6">
        <v>96.625187925422821</v>
      </c>
      <c r="E14" s="6">
        <v>109.14306367362445</v>
      </c>
      <c r="F14" s="6">
        <v>133.24538416364865</v>
      </c>
    </row>
    <row r="15" spans="1:11">
      <c r="C15" s="3" t="s">
        <v>107</v>
      </c>
      <c r="D15" s="6">
        <v>84.006387017690145</v>
      </c>
      <c r="E15" s="6">
        <v>99.107669633710486</v>
      </c>
      <c r="F15" s="6">
        <v>121.33713577942255</v>
      </c>
    </row>
    <row r="16" spans="1:11">
      <c r="C16" s="3" t="s">
        <v>69</v>
      </c>
      <c r="D16" s="6">
        <v>87.251612467003241</v>
      </c>
      <c r="E16" s="6">
        <v>106.56360755487901</v>
      </c>
      <c r="F16" s="6">
        <v>118.65847509592318</v>
      </c>
    </row>
    <row r="17" spans="3:9">
      <c r="C17" s="3" t="s">
        <v>64</v>
      </c>
      <c r="D17" s="6">
        <v>96.413269468084678</v>
      </c>
      <c r="E17" s="6">
        <v>85.140075435889358</v>
      </c>
      <c r="F17" s="6">
        <v>116.10132154198929</v>
      </c>
    </row>
    <row r="18" spans="3:9">
      <c r="C18" s="3" t="s">
        <v>46</v>
      </c>
      <c r="D18" s="6">
        <v>74.674125550436329</v>
      </c>
      <c r="E18" s="6">
        <v>104.00227534891957</v>
      </c>
      <c r="F18" s="6">
        <v>113.61545845532375</v>
      </c>
    </row>
    <row r="19" spans="3:9">
      <c r="C19" s="3" t="s">
        <v>50</v>
      </c>
      <c r="D19" s="6">
        <v>93.654662223335222</v>
      </c>
      <c r="E19" s="6">
        <v>97.509626689207167</v>
      </c>
      <c r="F19" s="6">
        <v>111.04114054604126</v>
      </c>
    </row>
    <row r="20" spans="3:9">
      <c r="C20" s="3" t="s">
        <v>68</v>
      </c>
      <c r="D20" s="6">
        <v>79.520833805899542</v>
      </c>
      <c r="E20" s="6">
        <v>108.66113581272612</v>
      </c>
      <c r="F20" s="6">
        <v>109.0753921703528</v>
      </c>
    </row>
    <row r="21" spans="3:9">
      <c r="C21" s="3" t="s">
        <v>44</v>
      </c>
      <c r="D21" s="6">
        <v>81.873338813099522</v>
      </c>
      <c r="E21" s="6">
        <v>103.47883238093736</v>
      </c>
      <c r="F21" s="6">
        <v>108.27585012902712</v>
      </c>
    </row>
    <row r="22" spans="3:9">
      <c r="C22" s="3" t="s">
        <v>1247</v>
      </c>
      <c r="D22" s="6">
        <v>90.341339356977883</v>
      </c>
      <c r="E22" s="6">
        <v>86.601675523483777</v>
      </c>
      <c r="F22" s="6">
        <v>108.24287474685713</v>
      </c>
    </row>
    <row r="23" spans="3:9">
      <c r="C23" s="3" t="s">
        <v>48</v>
      </c>
      <c r="D23" s="6">
        <v>88.663082073525601</v>
      </c>
      <c r="E23" s="6">
        <v>122.72555934608008</v>
      </c>
      <c r="F23" s="6">
        <v>106.28092024711691</v>
      </c>
    </row>
    <row r="24" spans="3:9">
      <c r="C24" s="3" t="s">
        <v>75</v>
      </c>
      <c r="D24" s="6">
        <v>94.455159201184188</v>
      </c>
      <c r="E24" s="6">
        <v>103.68326041907349</v>
      </c>
      <c r="F24" s="6">
        <v>105.82966780779167</v>
      </c>
    </row>
    <row r="25" spans="3:9">
      <c r="C25" s="3" t="s">
        <v>62</v>
      </c>
      <c r="D25" s="6">
        <v>90.488303186143497</v>
      </c>
      <c r="E25" s="6">
        <v>103.04876037824096</v>
      </c>
      <c r="F25" s="6">
        <v>105.48400925611487</v>
      </c>
    </row>
    <row r="26" spans="3:9">
      <c r="C26" s="3" t="s">
        <v>54</v>
      </c>
      <c r="D26" s="6">
        <v>96.98650281129288</v>
      </c>
      <c r="E26" s="6">
        <v>102.13214137081042</v>
      </c>
      <c r="F26" s="6">
        <v>105.14937341523414</v>
      </c>
    </row>
    <row r="27" spans="3:9">
      <c r="C27" s="3" t="s">
        <v>65</v>
      </c>
      <c r="D27" s="6">
        <v>87.210586386834748</v>
      </c>
      <c r="E27" s="6">
        <v>97.178206820983519</v>
      </c>
      <c r="F27" s="6">
        <v>104.71659967134403</v>
      </c>
    </row>
    <row r="28" spans="3:9">
      <c r="C28" s="3" t="s">
        <v>57</v>
      </c>
      <c r="D28" s="6">
        <v>85.681701825586529</v>
      </c>
      <c r="E28" s="6">
        <v>106.09573171459647</v>
      </c>
      <c r="F28" s="6">
        <v>104.00319485773414</v>
      </c>
    </row>
    <row r="29" spans="3:9">
      <c r="C29" s="3" t="s">
        <v>1369</v>
      </c>
      <c r="D29" s="6"/>
      <c r="E29" s="6">
        <v>96.391446669538027</v>
      </c>
      <c r="F29" s="6">
        <v>102.5867862169539</v>
      </c>
      <c r="I29" s="3"/>
    </row>
    <row r="30" spans="3:9">
      <c r="C30" s="3" t="s">
        <v>45</v>
      </c>
      <c r="D30" s="6">
        <v>94.59934451109703</v>
      </c>
      <c r="E30" s="6">
        <v>101.64308734929742</v>
      </c>
      <c r="F30" s="6">
        <v>102.24774127443499</v>
      </c>
    </row>
    <row r="31" spans="3:9">
      <c r="C31" s="3" t="s">
        <v>53</v>
      </c>
      <c r="D31" s="6">
        <v>93.368303250803535</v>
      </c>
      <c r="E31" s="6">
        <v>101.76914324484238</v>
      </c>
      <c r="F31" s="6">
        <v>101.51728905319585</v>
      </c>
    </row>
    <row r="32" spans="3:9">
      <c r="C32" s="3" t="s">
        <v>59</v>
      </c>
      <c r="D32" s="6">
        <v>105.89578727171167</v>
      </c>
      <c r="E32" s="6">
        <v>97.906685551766643</v>
      </c>
      <c r="F32" s="6">
        <v>101.4465891140682</v>
      </c>
    </row>
    <row r="33" spans="1:13">
      <c r="C33" s="3" t="s">
        <v>56</v>
      </c>
      <c r="D33" s="6">
        <v>100.86883855233803</v>
      </c>
      <c r="E33" s="6">
        <v>99.086379389764929</v>
      </c>
      <c r="F33" s="6">
        <v>100.59088130635946</v>
      </c>
    </row>
    <row r="34" spans="1:13">
      <c r="C34" s="3" t="s">
        <v>67</v>
      </c>
      <c r="D34" s="6">
        <v>104.48531670976931</v>
      </c>
      <c r="E34" s="6">
        <v>101.06338879952639</v>
      </c>
      <c r="F34" s="6">
        <v>97.109023537266509</v>
      </c>
    </row>
    <row r="35" spans="1:13">
      <c r="C35" s="3" t="s">
        <v>43</v>
      </c>
      <c r="D35" s="6">
        <v>95.191658557578819</v>
      </c>
      <c r="E35" s="6">
        <v>107.50599903150622</v>
      </c>
      <c r="F35" s="6">
        <v>96.496481314536723</v>
      </c>
    </row>
    <row r="36" spans="1:13">
      <c r="C36" s="3" t="s">
        <v>63</v>
      </c>
      <c r="D36" s="6">
        <v>111.75031324447824</v>
      </c>
      <c r="E36" s="6">
        <v>96.130279653397039</v>
      </c>
      <c r="F36" s="6">
        <v>95.882237014974777</v>
      </c>
    </row>
    <row r="37" spans="1:13">
      <c r="C37" s="3" t="s">
        <v>1371</v>
      </c>
      <c r="D37" s="6"/>
      <c r="E37" s="6">
        <v>100</v>
      </c>
      <c r="F37" s="6"/>
      <c r="I37" s="3"/>
    </row>
    <row r="38" spans="1:13">
      <c r="C38" s="3" t="s">
        <v>1372</v>
      </c>
      <c r="D38" s="6"/>
      <c r="E38" s="6">
        <v>100</v>
      </c>
      <c r="F38" s="6"/>
      <c r="I38" s="3"/>
    </row>
    <row r="39" spans="1:13">
      <c r="C39" s="3" t="s">
        <v>1374</v>
      </c>
      <c r="D39" s="6">
        <v>100</v>
      </c>
      <c r="E39" s="6"/>
      <c r="F39" s="6"/>
      <c r="I39" s="3"/>
    </row>
    <row r="40" spans="1:13" ht="12" customHeight="1">
      <c r="C40" s="3"/>
      <c r="D40" s="6"/>
      <c r="E40" s="6"/>
      <c r="F40" s="6"/>
    </row>
    <row r="41" spans="1:13">
      <c r="C41" s="3" t="s">
        <v>70</v>
      </c>
      <c r="D41" s="6">
        <v>93.414768142267206</v>
      </c>
      <c r="E41" s="6">
        <v>117.94343083201201</v>
      </c>
      <c r="F41" s="6">
        <v>125.99328211699496</v>
      </c>
    </row>
    <row r="42" spans="1:13" s="112" customFormat="1">
      <c r="C42" s="3"/>
      <c r="D42" s="6"/>
      <c r="E42" s="6"/>
      <c r="F42" s="6"/>
    </row>
    <row r="43" spans="1:13" ht="12" customHeight="1">
      <c r="C43" s="116" t="s">
        <v>73</v>
      </c>
      <c r="D43" s="6">
        <v>81.658696991781326</v>
      </c>
      <c r="E43" s="6">
        <v>101.00156825573845</v>
      </c>
      <c r="F43" s="6">
        <v>115.55171540042221</v>
      </c>
    </row>
    <row r="44" spans="1:13" ht="12" customHeight="1">
      <c r="C44" s="116" t="s">
        <v>74</v>
      </c>
      <c r="D44" s="6">
        <v>98.730701084733766</v>
      </c>
      <c r="E44" s="6">
        <v>100.21919936583305</v>
      </c>
      <c r="F44" s="6">
        <v>114.87779573522403</v>
      </c>
      <c r="G44" s="74"/>
      <c r="H44" s="74"/>
    </row>
    <row r="45" spans="1:13" ht="12" customHeight="1">
      <c r="C45" s="3" t="s">
        <v>1377</v>
      </c>
      <c r="D45" s="6">
        <v>97.356871193202537</v>
      </c>
      <c r="E45" s="6"/>
      <c r="F45" s="6">
        <v>104.68502586753799</v>
      </c>
      <c r="G45" s="73"/>
      <c r="H45" s="73"/>
      <c r="I45" s="3"/>
    </row>
    <row r="46" spans="1:13">
      <c r="C46" s="74" t="s">
        <v>1375</v>
      </c>
      <c r="D46" s="6">
        <v>100</v>
      </c>
      <c r="E46" s="6"/>
      <c r="F46" s="6"/>
      <c r="G46" s="73"/>
      <c r="H46" s="73"/>
      <c r="I46" s="74"/>
    </row>
    <row r="47" spans="1:13" s="49" customFormat="1">
      <c r="A47" s="1"/>
      <c r="B47" s="1"/>
      <c r="C47" s="73"/>
      <c r="D47" s="73"/>
      <c r="E47" s="73"/>
      <c r="F47" s="73"/>
      <c r="G47" s="73"/>
      <c r="H47" s="73"/>
      <c r="I47" s="73"/>
      <c r="J47" s="73"/>
      <c r="K47" s="73"/>
      <c r="L47" s="72"/>
      <c r="M47" s="72"/>
    </row>
    <row r="48" spans="1:13" s="49" customFormat="1" ht="24" customHeight="1">
      <c r="A48" s="1"/>
      <c r="B48" s="1"/>
      <c r="C48" s="159" t="s">
        <v>1183</v>
      </c>
      <c r="D48" s="159"/>
      <c r="E48" s="159"/>
      <c r="F48" s="159"/>
      <c r="G48" s="159"/>
      <c r="H48" s="159"/>
      <c r="I48" s="159"/>
      <c r="J48" s="159"/>
      <c r="K48" s="159"/>
      <c r="L48" s="159"/>
      <c r="M48" s="72"/>
    </row>
    <row r="49" spans="1:11" s="112" customFormat="1">
      <c r="C49" s="146" t="s">
        <v>1348</v>
      </c>
    </row>
    <row r="50" spans="1:11">
      <c r="C50" s="146" t="s">
        <v>1370</v>
      </c>
    </row>
    <row r="51" spans="1:11">
      <c r="C51" s="49" t="s">
        <v>1373</v>
      </c>
    </row>
    <row r="52" spans="1:11">
      <c r="C52" s="49" t="s">
        <v>1376</v>
      </c>
    </row>
    <row r="53" spans="1:11">
      <c r="C53" s="49" t="s">
        <v>1378</v>
      </c>
    </row>
    <row r="54" spans="1:11">
      <c r="C54" s="8" t="s">
        <v>110</v>
      </c>
    </row>
    <row r="56" spans="1:11">
      <c r="A56" s="7" t="s">
        <v>22</v>
      </c>
    </row>
    <row r="57" spans="1:11">
      <c r="A57" s="112" t="s">
        <v>1270</v>
      </c>
    </row>
    <row r="60" spans="1:11">
      <c r="C60" s="161"/>
      <c r="D60" s="161"/>
      <c r="E60" s="161"/>
      <c r="F60" s="161"/>
      <c r="G60" s="161"/>
      <c r="H60" s="161"/>
      <c r="I60" s="161"/>
      <c r="J60" s="161"/>
      <c r="K60" s="161"/>
    </row>
  </sheetData>
  <sortState ref="I43:L46">
    <sortCondition descending="1" ref="L43:L46"/>
  </sortState>
  <mergeCells count="2">
    <mergeCell ref="C60:K60"/>
    <mergeCell ref="C48:L48"/>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555"/>
  <sheetViews>
    <sheetView showGridLines="0" workbookViewId="0"/>
  </sheetViews>
  <sheetFormatPr defaultColWidth="8.85546875" defaultRowHeight="12"/>
  <cols>
    <col min="1" max="1" width="11.28515625" style="1" customWidth="1"/>
    <col min="2" max="2" width="51.42578125" style="1" bestFit="1" customWidth="1"/>
    <col min="3" max="3" width="18.85546875" style="1" customWidth="1"/>
    <col min="4" max="7" width="12.7109375" style="1" customWidth="1"/>
    <col min="8" max="8" width="20.7109375" style="1" customWidth="1"/>
    <col min="9" max="9" width="15.7109375" style="1" customWidth="1"/>
    <col min="10" max="10" width="12.7109375" style="1" customWidth="1"/>
    <col min="11" max="11" width="17.85546875" style="1" customWidth="1"/>
    <col min="12" max="13" width="12.7109375" style="1" customWidth="1"/>
    <col min="14" max="27" width="8.85546875" style="1"/>
    <col min="28" max="28" width="35.140625" style="1" customWidth="1"/>
    <col min="29" max="35" width="8.85546875" style="1"/>
    <col min="36" max="36" width="10.85546875" style="1" bestFit="1" customWidth="1"/>
    <col min="37" max="16384" width="8.85546875" style="1"/>
  </cols>
  <sheetData>
    <row r="1" spans="1:36">
      <c r="A1" s="7" t="s">
        <v>687</v>
      </c>
      <c r="B1" s="7" t="s">
        <v>686</v>
      </c>
      <c r="C1" s="97" t="s">
        <v>685</v>
      </c>
      <c r="D1" s="96" t="s">
        <v>684</v>
      </c>
      <c r="E1" s="96" t="s">
        <v>683</v>
      </c>
      <c r="F1" s="96" t="s">
        <v>682</v>
      </c>
      <c r="H1" s="112"/>
      <c r="I1" s="12"/>
      <c r="AA1" s="11"/>
      <c r="AB1" s="11" t="s">
        <v>42</v>
      </c>
      <c r="AC1" s="11" t="s">
        <v>695</v>
      </c>
      <c r="AD1" s="11" t="s">
        <v>695</v>
      </c>
      <c r="AE1" s="11" t="s">
        <v>695</v>
      </c>
      <c r="AF1" s="11" t="s">
        <v>695</v>
      </c>
      <c r="AG1" s="11" t="s">
        <v>695</v>
      </c>
      <c r="AH1" s="11" t="s">
        <v>695</v>
      </c>
      <c r="AI1" s="11" t="s">
        <v>695</v>
      </c>
    </row>
    <row r="2" spans="1:36">
      <c r="A2" s="1" t="s">
        <v>681</v>
      </c>
      <c r="B2" s="1" t="s">
        <v>709</v>
      </c>
      <c r="C2" s="6">
        <v>13.1</v>
      </c>
      <c r="E2" s="111">
        <v>1</v>
      </c>
      <c r="AA2" s="11"/>
      <c r="AB2" s="11" t="s">
        <v>696</v>
      </c>
      <c r="AC2" s="11" t="s">
        <v>4</v>
      </c>
      <c r="AD2" s="11" t="s">
        <v>4</v>
      </c>
      <c r="AE2" s="11" t="s">
        <v>4</v>
      </c>
      <c r="AF2" s="11" t="s">
        <v>4</v>
      </c>
      <c r="AG2" s="11" t="s">
        <v>4</v>
      </c>
      <c r="AH2" s="11" t="s">
        <v>4</v>
      </c>
      <c r="AI2" s="11" t="s">
        <v>4</v>
      </c>
    </row>
    <row r="3" spans="1:36">
      <c r="A3" s="1" t="s">
        <v>680</v>
      </c>
      <c r="B3" s="1" t="s">
        <v>679</v>
      </c>
      <c r="C3" s="6">
        <v>19.3</v>
      </c>
      <c r="E3" s="111">
        <v>2</v>
      </c>
      <c r="I3" s="7" t="s">
        <v>12</v>
      </c>
      <c r="AA3" s="11"/>
      <c r="AB3" s="11" t="s">
        <v>77</v>
      </c>
      <c r="AC3" s="11" t="s">
        <v>697</v>
      </c>
      <c r="AD3" s="11" t="s">
        <v>698</v>
      </c>
      <c r="AE3" s="11" t="s">
        <v>699</v>
      </c>
      <c r="AF3" s="11" t="s">
        <v>700</v>
      </c>
      <c r="AG3" s="11" t="s">
        <v>701</v>
      </c>
      <c r="AH3" s="11" t="s">
        <v>702</v>
      </c>
      <c r="AI3" s="11" t="s">
        <v>703</v>
      </c>
    </row>
    <row r="4" spans="1:36">
      <c r="A4" s="1" t="s">
        <v>678</v>
      </c>
      <c r="B4" s="1" t="s">
        <v>677</v>
      </c>
      <c r="C4" s="6">
        <v>20.2</v>
      </c>
      <c r="E4" s="111">
        <v>2</v>
      </c>
      <c r="I4" s="7" t="s">
        <v>13</v>
      </c>
      <c r="AA4" s="11" t="s">
        <v>704</v>
      </c>
      <c r="AB4" s="11" t="s">
        <v>705</v>
      </c>
      <c r="AC4" s="11" t="s">
        <v>4</v>
      </c>
      <c r="AD4" s="11" t="s">
        <v>5</v>
      </c>
      <c r="AE4" s="11" t="s">
        <v>6</v>
      </c>
      <c r="AF4" s="11" t="s">
        <v>7</v>
      </c>
      <c r="AG4" s="11" t="s">
        <v>8</v>
      </c>
      <c r="AH4" s="11" t="s">
        <v>117</v>
      </c>
      <c r="AI4" s="11" t="s">
        <v>116</v>
      </c>
    </row>
    <row r="5" spans="1:36">
      <c r="A5" s="1" t="s">
        <v>676</v>
      </c>
      <c r="B5" s="1" t="s">
        <v>675</v>
      </c>
      <c r="C5" s="6">
        <v>19.7</v>
      </c>
      <c r="E5" s="111">
        <v>2</v>
      </c>
      <c r="AA5" s="11" t="s">
        <v>706</v>
      </c>
      <c r="AB5" s="11" t="s">
        <v>84</v>
      </c>
      <c r="AC5" s="45">
        <v>512379225</v>
      </c>
      <c r="AD5" s="45">
        <v>29261131</v>
      </c>
      <c r="AE5" s="45">
        <v>23714124</v>
      </c>
      <c r="AF5" s="45">
        <v>19532266</v>
      </c>
      <c r="AG5" s="45">
        <v>14785587</v>
      </c>
      <c r="AH5" s="45">
        <v>9036575</v>
      </c>
      <c r="AI5" s="45">
        <v>4773227</v>
      </c>
      <c r="AJ5" s="53">
        <f>SUM(AD5:AI5)/AC5*100</f>
        <v>19.732047098513799</v>
      </c>
    </row>
    <row r="6" spans="1:36" ht="15">
      <c r="A6" s="1" t="s">
        <v>674</v>
      </c>
      <c r="B6" s="1" t="s">
        <v>673</v>
      </c>
      <c r="C6" s="6">
        <v>19.2</v>
      </c>
      <c r="E6" s="111">
        <v>2</v>
      </c>
      <c r="I6" s="9" t="s">
        <v>1390</v>
      </c>
      <c r="AA6" s="11" t="s">
        <v>707</v>
      </c>
      <c r="AB6" s="11" t="s">
        <v>43</v>
      </c>
      <c r="AC6" s="45">
        <v>11398589</v>
      </c>
      <c r="AD6" s="45">
        <v>612577</v>
      </c>
      <c r="AE6" s="45">
        <v>509719</v>
      </c>
      <c r="AF6" s="45">
        <v>371582</v>
      </c>
      <c r="AG6" s="45">
        <v>315977</v>
      </c>
      <c r="AH6" s="45">
        <v>212387</v>
      </c>
      <c r="AI6" s="45">
        <v>108413</v>
      </c>
      <c r="AJ6" s="53">
        <f t="shared" ref="AJ6:AJ69" si="0">SUM(AD6:AI6)/AC6*100</f>
        <v>18.692269718646756</v>
      </c>
    </row>
    <row r="7" spans="1:36">
      <c r="A7" s="1" t="s">
        <v>672</v>
      </c>
      <c r="B7" s="1" t="s">
        <v>671</v>
      </c>
      <c r="C7" s="6">
        <v>23.2</v>
      </c>
      <c r="E7" s="111">
        <v>4</v>
      </c>
      <c r="I7" s="10" t="s">
        <v>87</v>
      </c>
      <c r="AA7" s="11" t="s">
        <v>708</v>
      </c>
      <c r="AB7" s="11" t="s">
        <v>709</v>
      </c>
      <c r="AC7" s="45">
        <v>1205492</v>
      </c>
      <c r="AD7" s="45">
        <v>44313</v>
      </c>
      <c r="AE7" s="45">
        <v>36530</v>
      </c>
      <c r="AF7" s="45">
        <v>27247</v>
      </c>
      <c r="AG7" s="45">
        <v>22772</v>
      </c>
      <c r="AH7" s="45">
        <v>16488</v>
      </c>
      <c r="AI7" s="45">
        <v>10388</v>
      </c>
      <c r="AJ7" s="53">
        <f t="shared" si="0"/>
        <v>13.084947888496979</v>
      </c>
    </row>
    <row r="8" spans="1:36">
      <c r="A8" s="1" t="s">
        <v>670</v>
      </c>
      <c r="B8" s="1" t="s">
        <v>1274</v>
      </c>
      <c r="C8" s="6">
        <v>19</v>
      </c>
      <c r="D8" s="112"/>
      <c r="E8" s="111">
        <v>2</v>
      </c>
      <c r="F8" s="112"/>
      <c r="AA8" s="11" t="s">
        <v>681</v>
      </c>
      <c r="AB8" s="11" t="s">
        <v>709</v>
      </c>
      <c r="AC8" s="45">
        <v>1205492</v>
      </c>
      <c r="AD8" s="45">
        <v>44313</v>
      </c>
      <c r="AE8" s="45">
        <v>36530</v>
      </c>
      <c r="AF8" s="45">
        <v>27247</v>
      </c>
      <c r="AG8" s="45">
        <v>22772</v>
      </c>
      <c r="AH8" s="45">
        <v>16488</v>
      </c>
      <c r="AI8" s="45">
        <v>10388</v>
      </c>
      <c r="AJ8" s="53">
        <f t="shared" si="0"/>
        <v>13.084947888496979</v>
      </c>
    </row>
    <row r="9" spans="1:36">
      <c r="A9" s="1" t="s">
        <v>668</v>
      </c>
      <c r="B9" s="1" t="s">
        <v>667</v>
      </c>
      <c r="C9" s="6">
        <v>18.600000000000001</v>
      </c>
      <c r="E9" s="111">
        <v>2</v>
      </c>
      <c r="AA9" s="11" t="s">
        <v>710</v>
      </c>
      <c r="AB9" s="11" t="s">
        <v>711</v>
      </c>
      <c r="AC9" s="45">
        <v>6559294</v>
      </c>
      <c r="AD9" s="45">
        <v>363743</v>
      </c>
      <c r="AE9" s="45">
        <v>313890</v>
      </c>
      <c r="AF9" s="45">
        <v>234669</v>
      </c>
      <c r="AG9" s="45">
        <v>201731</v>
      </c>
      <c r="AH9" s="45">
        <v>131608</v>
      </c>
      <c r="AI9" s="45">
        <v>64475</v>
      </c>
      <c r="AJ9" s="53">
        <f t="shared" si="0"/>
        <v>19.973430067321267</v>
      </c>
    </row>
    <row r="10" spans="1:36">
      <c r="A10" s="1" t="s">
        <v>666</v>
      </c>
      <c r="B10" s="1" t="s">
        <v>665</v>
      </c>
      <c r="C10" s="6">
        <v>18.7</v>
      </c>
      <c r="D10" s="44"/>
      <c r="E10" s="111">
        <v>2</v>
      </c>
      <c r="F10" s="44"/>
      <c r="G10" s="44"/>
      <c r="AA10" s="11" t="s">
        <v>680</v>
      </c>
      <c r="AB10" s="11" t="s">
        <v>679</v>
      </c>
      <c r="AC10" s="45">
        <v>1849523</v>
      </c>
      <c r="AD10" s="45">
        <v>97763</v>
      </c>
      <c r="AE10" s="45">
        <v>84782</v>
      </c>
      <c r="AF10" s="45">
        <v>63446</v>
      </c>
      <c r="AG10" s="45">
        <v>53937</v>
      </c>
      <c r="AH10" s="45">
        <v>35469</v>
      </c>
      <c r="AI10" s="45">
        <v>17226</v>
      </c>
      <c r="AJ10" s="53">
        <f t="shared" si="0"/>
        <v>19.065618540564241</v>
      </c>
    </row>
    <row r="11" spans="1:36">
      <c r="A11" s="1" t="s">
        <v>664</v>
      </c>
      <c r="B11" s="1" t="s">
        <v>663</v>
      </c>
      <c r="C11" s="6">
        <v>16.899999999999999</v>
      </c>
      <c r="D11" s="76"/>
      <c r="E11" s="111">
        <v>1</v>
      </c>
      <c r="F11" s="76"/>
      <c r="G11" s="76"/>
      <c r="AA11" s="11" t="s">
        <v>678</v>
      </c>
      <c r="AB11" s="11" t="s">
        <v>677</v>
      </c>
      <c r="AC11" s="45">
        <v>872739</v>
      </c>
      <c r="AD11" s="45">
        <v>51714</v>
      </c>
      <c r="AE11" s="45">
        <v>40780</v>
      </c>
      <c r="AF11" s="45">
        <v>31593</v>
      </c>
      <c r="AG11" s="45">
        <v>25714</v>
      </c>
      <c r="AH11" s="45">
        <v>15477</v>
      </c>
      <c r="AI11" s="45">
        <v>6817</v>
      </c>
      <c r="AJ11" s="53">
        <f t="shared" si="0"/>
        <v>19.718953776558628</v>
      </c>
    </row>
    <row r="12" spans="1:36">
      <c r="A12" s="1" t="s">
        <v>662</v>
      </c>
      <c r="B12" s="1" t="s">
        <v>661</v>
      </c>
      <c r="C12" s="6">
        <v>18.5</v>
      </c>
      <c r="D12" s="76"/>
      <c r="E12" s="111">
        <v>2</v>
      </c>
      <c r="F12" s="76"/>
      <c r="G12" s="76"/>
      <c r="AA12" s="11" t="s">
        <v>676</v>
      </c>
      <c r="AB12" s="11" t="s">
        <v>675</v>
      </c>
      <c r="AC12" s="45">
        <v>1506232</v>
      </c>
      <c r="AD12" s="45">
        <v>81343</v>
      </c>
      <c r="AE12" s="45">
        <v>70977</v>
      </c>
      <c r="AF12" s="45">
        <v>51658</v>
      </c>
      <c r="AG12" s="45">
        <v>45999</v>
      </c>
      <c r="AH12" s="45">
        <v>29971</v>
      </c>
      <c r="AI12" s="45">
        <v>14641</v>
      </c>
      <c r="AJ12" s="53">
        <f t="shared" si="0"/>
        <v>19.558009655883023</v>
      </c>
    </row>
    <row r="13" spans="1:36">
      <c r="A13" s="1" t="s">
        <v>660</v>
      </c>
      <c r="B13" s="1" t="s">
        <v>659</v>
      </c>
      <c r="C13" s="6">
        <v>26.2</v>
      </c>
      <c r="D13" s="76"/>
      <c r="E13" s="111">
        <v>4</v>
      </c>
      <c r="F13" s="76"/>
      <c r="G13" s="76"/>
      <c r="L13" s="6"/>
      <c r="M13" s="6"/>
      <c r="AA13" s="11" t="s">
        <v>674</v>
      </c>
      <c r="AB13" s="11" t="s">
        <v>673</v>
      </c>
      <c r="AC13" s="45">
        <v>1138546</v>
      </c>
      <c r="AD13" s="45">
        <v>60232</v>
      </c>
      <c r="AE13" s="45">
        <v>51617</v>
      </c>
      <c r="AF13" s="45">
        <v>38098</v>
      </c>
      <c r="AG13" s="45">
        <v>33604</v>
      </c>
      <c r="AH13" s="45">
        <v>22508</v>
      </c>
      <c r="AI13" s="45">
        <v>11309</v>
      </c>
      <c r="AJ13" s="53">
        <f t="shared" si="0"/>
        <v>19.091718736001884</v>
      </c>
    </row>
    <row r="14" spans="1:36">
      <c r="A14" s="1" t="s">
        <v>658</v>
      </c>
      <c r="B14" s="1" t="s">
        <v>657</v>
      </c>
      <c r="C14" s="6">
        <v>24</v>
      </c>
      <c r="D14" s="76"/>
      <c r="E14" s="111">
        <v>4</v>
      </c>
      <c r="F14" s="76"/>
      <c r="G14" s="76"/>
      <c r="L14" s="6"/>
      <c r="M14" s="6"/>
      <c r="AA14" s="11" t="s">
        <v>672</v>
      </c>
      <c r="AB14" s="11" t="s">
        <v>671</v>
      </c>
      <c r="AC14" s="45">
        <v>1192254</v>
      </c>
      <c r="AD14" s="45">
        <v>72691</v>
      </c>
      <c r="AE14" s="45">
        <v>65734</v>
      </c>
      <c r="AF14" s="45">
        <v>49874</v>
      </c>
      <c r="AG14" s="45">
        <v>42477</v>
      </c>
      <c r="AH14" s="45">
        <v>28183</v>
      </c>
      <c r="AI14" s="45">
        <v>14482</v>
      </c>
      <c r="AJ14" s="53">
        <f t="shared" si="0"/>
        <v>22.934794095888964</v>
      </c>
    </row>
    <row r="15" spans="1:36">
      <c r="A15" s="1" t="s">
        <v>656</v>
      </c>
      <c r="B15" s="1" t="s">
        <v>655</v>
      </c>
      <c r="C15" s="6">
        <v>20.2</v>
      </c>
      <c r="D15" s="76"/>
      <c r="E15" s="111">
        <v>2</v>
      </c>
      <c r="F15" s="76"/>
      <c r="G15" s="76"/>
      <c r="L15" s="6"/>
      <c r="M15" s="6"/>
      <c r="AA15" s="11" t="s">
        <v>712</v>
      </c>
      <c r="AB15" s="11" t="s">
        <v>713</v>
      </c>
      <c r="AC15" s="45">
        <v>3633803</v>
      </c>
      <c r="AD15" s="45">
        <v>204521</v>
      </c>
      <c r="AE15" s="45">
        <v>159299</v>
      </c>
      <c r="AF15" s="45">
        <v>109666</v>
      </c>
      <c r="AG15" s="45">
        <v>91474</v>
      </c>
      <c r="AH15" s="45">
        <v>64291</v>
      </c>
      <c r="AI15" s="45">
        <v>33550</v>
      </c>
      <c r="AJ15" s="53">
        <f t="shared" si="0"/>
        <v>18.239871561556857</v>
      </c>
    </row>
    <row r="16" spans="1:36">
      <c r="A16" s="1" t="s">
        <v>654</v>
      </c>
      <c r="B16" s="1" t="s">
        <v>653</v>
      </c>
      <c r="C16" s="6">
        <v>20.9</v>
      </c>
      <c r="D16" s="76"/>
      <c r="E16" s="111">
        <v>3</v>
      </c>
      <c r="F16" s="76"/>
      <c r="G16" s="76"/>
      <c r="L16" s="6"/>
      <c r="M16" s="6"/>
      <c r="AA16" s="11" t="s">
        <v>670</v>
      </c>
      <c r="AB16" s="11" t="s">
        <v>669</v>
      </c>
      <c r="AC16" s="45">
        <v>401508</v>
      </c>
      <c r="AD16" s="45">
        <v>22323</v>
      </c>
      <c r="AE16" s="45">
        <v>18936</v>
      </c>
      <c r="AF16" s="45">
        <v>12568</v>
      </c>
      <c r="AG16" s="45">
        <v>10210</v>
      </c>
      <c r="AH16" s="45">
        <v>7005</v>
      </c>
      <c r="AI16" s="45">
        <v>3760</v>
      </c>
      <c r="AJ16" s="53">
        <f t="shared" si="0"/>
        <v>18.630263905077857</v>
      </c>
    </row>
    <row r="17" spans="1:36">
      <c r="A17" s="1" t="s">
        <v>652</v>
      </c>
      <c r="B17" s="1" t="s">
        <v>651</v>
      </c>
      <c r="C17" s="6">
        <v>19.399999999999999</v>
      </c>
      <c r="D17" s="76"/>
      <c r="E17" s="111">
        <v>2</v>
      </c>
      <c r="F17" s="76"/>
      <c r="G17" s="76"/>
      <c r="H17" s="79"/>
      <c r="I17" s="85" t="s">
        <v>1273</v>
      </c>
      <c r="J17" s="95" t="s">
        <v>1186</v>
      </c>
      <c r="K17" s="87" t="s">
        <v>650</v>
      </c>
      <c r="L17" s="80"/>
      <c r="M17" s="80"/>
      <c r="AA17" s="11" t="s">
        <v>668</v>
      </c>
      <c r="AB17" s="11" t="s">
        <v>667</v>
      </c>
      <c r="AC17" s="45">
        <v>1343756</v>
      </c>
      <c r="AD17" s="45">
        <v>76689</v>
      </c>
      <c r="AE17" s="45">
        <v>60213</v>
      </c>
      <c r="AF17" s="45">
        <v>39069</v>
      </c>
      <c r="AG17" s="45">
        <v>33044</v>
      </c>
      <c r="AH17" s="45">
        <v>24147</v>
      </c>
      <c r="AI17" s="45">
        <v>12994</v>
      </c>
      <c r="AJ17" s="53">
        <f t="shared" si="0"/>
        <v>18.31850425226008</v>
      </c>
    </row>
    <row r="18" spans="1:36">
      <c r="A18" s="1" t="s">
        <v>649</v>
      </c>
      <c r="B18" s="1" t="s">
        <v>648</v>
      </c>
      <c r="C18" s="6">
        <v>21.2</v>
      </c>
      <c r="D18" s="76"/>
      <c r="E18" s="111">
        <v>3</v>
      </c>
      <c r="F18" s="76"/>
      <c r="G18" s="76"/>
      <c r="H18" s="81" t="s">
        <v>647</v>
      </c>
      <c r="I18" s="113" t="s">
        <v>1278</v>
      </c>
      <c r="J18" s="91">
        <v>1</v>
      </c>
      <c r="K18" s="86" t="s">
        <v>637</v>
      </c>
      <c r="L18" s="88">
        <f>PERCENTILE(C$2:C$240, 0)</f>
        <v>2.7</v>
      </c>
      <c r="M18" s="87" t="s">
        <v>645</v>
      </c>
      <c r="AA18" s="11" t="s">
        <v>666</v>
      </c>
      <c r="AB18" s="11" t="s">
        <v>665</v>
      </c>
      <c r="AC18" s="45">
        <v>1108371</v>
      </c>
      <c r="AD18" s="45">
        <v>62292</v>
      </c>
      <c r="AE18" s="45">
        <v>47962</v>
      </c>
      <c r="AF18" s="45">
        <v>35427</v>
      </c>
      <c r="AG18" s="45">
        <v>28823</v>
      </c>
      <c r="AH18" s="45">
        <v>19832</v>
      </c>
      <c r="AI18" s="45">
        <v>9917</v>
      </c>
      <c r="AJ18" s="53">
        <f t="shared" si="0"/>
        <v>18.428215823041203</v>
      </c>
    </row>
    <row r="19" spans="1:36">
      <c r="A19" s="1" t="s">
        <v>644</v>
      </c>
      <c r="B19" s="1" t="s">
        <v>643</v>
      </c>
      <c r="C19" s="6">
        <v>18.899999999999999</v>
      </c>
      <c r="D19" s="76"/>
      <c r="E19" s="111">
        <v>2</v>
      </c>
      <c r="F19" s="76"/>
      <c r="G19" s="76"/>
      <c r="H19" s="79"/>
      <c r="I19" s="87" t="s">
        <v>1280</v>
      </c>
      <c r="J19" s="92">
        <v>2</v>
      </c>
      <c r="K19" s="86" t="s">
        <v>640</v>
      </c>
      <c r="L19" s="88">
        <f>PERCENTILE(C$2:C$240, 0.2)</f>
        <v>17.96</v>
      </c>
      <c r="M19" s="80"/>
      <c r="AA19" s="11" t="s">
        <v>664</v>
      </c>
      <c r="AB19" s="11" t="s">
        <v>663</v>
      </c>
      <c r="AC19" s="45">
        <v>285010</v>
      </c>
      <c r="AD19" s="45">
        <v>14521</v>
      </c>
      <c r="AE19" s="45">
        <v>10894</v>
      </c>
      <c r="AF19" s="45">
        <v>7837</v>
      </c>
      <c r="AG19" s="45">
        <v>7058</v>
      </c>
      <c r="AH19" s="45">
        <v>4827</v>
      </c>
      <c r="AI19" s="45">
        <v>2472</v>
      </c>
      <c r="AJ19" s="53">
        <f t="shared" si="0"/>
        <v>16.704326163994246</v>
      </c>
    </row>
    <row r="20" spans="1:36">
      <c r="A20" s="1" t="s">
        <v>641</v>
      </c>
      <c r="B20" s="1" t="s">
        <v>722</v>
      </c>
      <c r="C20" s="6">
        <v>18.2</v>
      </c>
      <c r="D20" s="76"/>
      <c r="E20" s="111">
        <v>2</v>
      </c>
      <c r="F20" s="76"/>
      <c r="G20" s="76"/>
      <c r="H20" s="79"/>
      <c r="I20" s="87" t="s">
        <v>1281</v>
      </c>
      <c r="J20" s="93">
        <v>3</v>
      </c>
      <c r="K20" s="86" t="s">
        <v>642</v>
      </c>
      <c r="L20" s="88">
        <f>PERCENTILE(C$2:C$240, 0.5)</f>
        <v>20.399999999999999</v>
      </c>
      <c r="M20" s="80"/>
      <c r="AA20" s="11" t="s">
        <v>662</v>
      </c>
      <c r="AB20" s="11" t="s">
        <v>661</v>
      </c>
      <c r="AC20" s="45">
        <v>495158</v>
      </c>
      <c r="AD20" s="45">
        <v>28696</v>
      </c>
      <c r="AE20" s="45">
        <v>21294</v>
      </c>
      <c r="AF20" s="45">
        <v>14765</v>
      </c>
      <c r="AG20" s="45">
        <v>12339</v>
      </c>
      <c r="AH20" s="45">
        <v>8480</v>
      </c>
      <c r="AI20" s="45">
        <v>4407</v>
      </c>
      <c r="AJ20" s="53">
        <f t="shared" si="0"/>
        <v>18.172179385165947</v>
      </c>
    </row>
    <row r="21" spans="1:36">
      <c r="A21" s="1" t="s">
        <v>639</v>
      </c>
      <c r="B21" s="1" t="s">
        <v>638</v>
      </c>
      <c r="C21" s="6">
        <v>20</v>
      </c>
      <c r="D21" s="76"/>
      <c r="E21" s="111">
        <v>2</v>
      </c>
      <c r="F21" s="76"/>
      <c r="G21" s="76"/>
      <c r="H21" s="79"/>
      <c r="I21" s="87" t="s">
        <v>1279</v>
      </c>
      <c r="J21" s="94">
        <v>4</v>
      </c>
      <c r="K21" s="86" t="s">
        <v>646</v>
      </c>
      <c r="L21" s="88">
        <f>PERCENTILE(C$2:C$240, 0.8)</f>
        <v>23</v>
      </c>
      <c r="M21" s="90"/>
      <c r="AA21" s="11" t="s">
        <v>714</v>
      </c>
      <c r="AB21" s="11" t="s">
        <v>44</v>
      </c>
      <c r="AC21" s="45">
        <v>7050034</v>
      </c>
      <c r="AD21" s="45">
        <v>479638</v>
      </c>
      <c r="AE21" s="45">
        <v>388263</v>
      </c>
      <c r="AF21" s="45">
        <v>275717</v>
      </c>
      <c r="AG21" s="45">
        <v>202086</v>
      </c>
      <c r="AH21" s="45">
        <v>101920</v>
      </c>
      <c r="AI21" s="45">
        <v>34284</v>
      </c>
      <c r="AJ21" s="53">
        <f t="shared" si="0"/>
        <v>21.019870258781729</v>
      </c>
    </row>
    <row r="22" spans="1:36">
      <c r="A22" s="1" t="s">
        <v>636</v>
      </c>
      <c r="B22" s="1" t="s">
        <v>635</v>
      </c>
      <c r="C22" s="6">
        <v>19.399999999999999</v>
      </c>
      <c r="D22" s="76"/>
      <c r="E22" s="111">
        <v>2</v>
      </c>
      <c r="F22" s="76"/>
      <c r="G22" s="76"/>
      <c r="H22" s="79"/>
      <c r="I22" s="80" t="s">
        <v>634</v>
      </c>
      <c r="J22" s="89" t="s">
        <v>106</v>
      </c>
      <c r="K22" s="86"/>
      <c r="L22" s="88">
        <f>PERCENTILE(C$2:C$298, 1)</f>
        <v>28.9</v>
      </c>
      <c r="M22" s="87" t="s">
        <v>633</v>
      </c>
      <c r="N22" s="86"/>
      <c r="AA22" s="11" t="s">
        <v>715</v>
      </c>
      <c r="AB22" s="11" t="s">
        <v>716</v>
      </c>
      <c r="AC22" s="45">
        <v>3524208</v>
      </c>
      <c r="AD22" s="45">
        <v>254634</v>
      </c>
      <c r="AE22" s="45">
        <v>209407</v>
      </c>
      <c r="AF22" s="45">
        <v>145975</v>
      </c>
      <c r="AG22" s="45">
        <v>104852</v>
      </c>
      <c r="AH22" s="45">
        <v>51568</v>
      </c>
      <c r="AI22" s="45">
        <v>16383</v>
      </c>
      <c r="AJ22" s="53">
        <f t="shared" si="0"/>
        <v>22.2126219564793</v>
      </c>
    </row>
    <row r="23" spans="1:36">
      <c r="A23" s="1" t="s">
        <v>632</v>
      </c>
      <c r="B23" s="1" t="s">
        <v>631</v>
      </c>
      <c r="C23" s="6">
        <v>20.399999999999999</v>
      </c>
      <c r="D23" s="76"/>
      <c r="E23" s="111">
        <v>3</v>
      </c>
      <c r="F23" s="76"/>
      <c r="G23" s="76"/>
      <c r="H23" s="80"/>
      <c r="I23" s="80"/>
      <c r="J23" s="80"/>
      <c r="L23" s="6"/>
      <c r="M23" s="6"/>
      <c r="AA23" s="11" t="s">
        <v>660</v>
      </c>
      <c r="AB23" s="11" t="s">
        <v>659</v>
      </c>
      <c r="AC23" s="45">
        <v>755956</v>
      </c>
      <c r="AD23" s="45">
        <v>60545</v>
      </c>
      <c r="AE23" s="45">
        <v>53357</v>
      </c>
      <c r="AF23" s="45">
        <v>36177</v>
      </c>
      <c r="AG23" s="45">
        <v>27219</v>
      </c>
      <c r="AH23" s="45">
        <v>14000</v>
      </c>
      <c r="AI23" s="45">
        <v>4669</v>
      </c>
      <c r="AJ23" s="53">
        <f t="shared" si="0"/>
        <v>25.923069596643188</v>
      </c>
    </row>
    <row r="24" spans="1:36">
      <c r="A24" s="1" t="s">
        <v>630</v>
      </c>
      <c r="B24" s="1" t="s">
        <v>629</v>
      </c>
      <c r="C24" s="6">
        <v>19.8</v>
      </c>
      <c r="D24" s="76"/>
      <c r="E24" s="111">
        <v>2</v>
      </c>
      <c r="F24" s="76"/>
      <c r="G24" s="76"/>
      <c r="H24" s="80"/>
      <c r="I24" s="80"/>
      <c r="J24" s="80"/>
      <c r="L24" s="6"/>
      <c r="M24" s="6"/>
      <c r="AA24" s="11" t="s">
        <v>658</v>
      </c>
      <c r="AB24" s="11" t="s">
        <v>657</v>
      </c>
      <c r="AC24" s="45">
        <v>794998</v>
      </c>
      <c r="AD24" s="45">
        <v>59992</v>
      </c>
      <c r="AE24" s="45">
        <v>52032</v>
      </c>
      <c r="AF24" s="45">
        <v>35835</v>
      </c>
      <c r="AG24" s="45">
        <v>24186</v>
      </c>
      <c r="AH24" s="45">
        <v>11851</v>
      </c>
      <c r="AI24" s="45">
        <v>3638</v>
      </c>
      <c r="AJ24" s="53">
        <f t="shared" si="0"/>
        <v>23.589241733941467</v>
      </c>
    </row>
    <row r="25" spans="1:36">
      <c r="A25" s="1" t="s">
        <v>628</v>
      </c>
      <c r="B25" s="1" t="s">
        <v>723</v>
      </c>
      <c r="C25" s="6">
        <v>20.3</v>
      </c>
      <c r="D25" s="76"/>
      <c r="E25" s="111">
        <v>3</v>
      </c>
      <c r="F25" s="76"/>
      <c r="G25" s="76"/>
      <c r="H25" s="80"/>
      <c r="I25" s="80"/>
      <c r="J25" s="80"/>
      <c r="L25" s="6"/>
      <c r="M25" s="6"/>
      <c r="AA25" s="11" t="s">
        <v>656</v>
      </c>
      <c r="AB25" s="11" t="s">
        <v>655</v>
      </c>
      <c r="AC25" s="45">
        <v>933705</v>
      </c>
      <c r="AD25" s="45">
        <v>62719</v>
      </c>
      <c r="AE25" s="45">
        <v>49799</v>
      </c>
      <c r="AF25" s="45">
        <v>34215</v>
      </c>
      <c r="AG25" s="45">
        <v>23528</v>
      </c>
      <c r="AH25" s="45">
        <v>11570</v>
      </c>
      <c r="AI25" s="45">
        <v>3693</v>
      </c>
      <c r="AJ25" s="53">
        <f t="shared" si="0"/>
        <v>19.869659046486845</v>
      </c>
    </row>
    <row r="26" spans="1:36">
      <c r="A26" s="1" t="s">
        <v>627</v>
      </c>
      <c r="B26" s="1" t="s">
        <v>626</v>
      </c>
      <c r="C26" s="6">
        <v>19.600000000000001</v>
      </c>
      <c r="D26" s="76"/>
      <c r="E26" s="111">
        <v>2</v>
      </c>
      <c r="F26" s="76"/>
      <c r="G26" s="76"/>
      <c r="H26" s="85" t="s">
        <v>625</v>
      </c>
      <c r="I26" s="84"/>
      <c r="J26" s="80"/>
      <c r="L26" s="6"/>
      <c r="M26" s="6"/>
      <c r="AA26" s="11" t="s">
        <v>654</v>
      </c>
      <c r="AB26" s="11" t="s">
        <v>653</v>
      </c>
      <c r="AC26" s="45">
        <v>1039549</v>
      </c>
      <c r="AD26" s="45">
        <v>71378</v>
      </c>
      <c r="AE26" s="45">
        <v>54219</v>
      </c>
      <c r="AF26" s="45">
        <v>39748</v>
      </c>
      <c r="AG26" s="45">
        <v>29919</v>
      </c>
      <c r="AH26" s="45">
        <v>14147</v>
      </c>
      <c r="AI26" s="45">
        <v>4383</v>
      </c>
      <c r="AJ26" s="53">
        <f t="shared" si="0"/>
        <v>20.566033924326799</v>
      </c>
    </row>
    <row r="27" spans="1:36">
      <c r="A27" s="1" t="s">
        <v>624</v>
      </c>
      <c r="B27" s="1" t="s">
        <v>623</v>
      </c>
      <c r="C27" s="6">
        <v>17</v>
      </c>
      <c r="D27" s="76"/>
      <c r="E27" s="111">
        <v>1</v>
      </c>
      <c r="F27" s="76"/>
      <c r="G27" s="76"/>
      <c r="H27" s="83"/>
      <c r="I27" s="77" t="s">
        <v>1391</v>
      </c>
      <c r="J27" s="82"/>
      <c r="L27" s="6"/>
      <c r="M27" s="6"/>
      <c r="AA27" s="11" t="s">
        <v>717</v>
      </c>
      <c r="AB27" s="11" t="s">
        <v>718</v>
      </c>
      <c r="AC27" s="45">
        <v>3525826</v>
      </c>
      <c r="AD27" s="45">
        <v>225004</v>
      </c>
      <c r="AE27" s="45">
        <v>178856</v>
      </c>
      <c r="AF27" s="45">
        <v>129742</v>
      </c>
      <c r="AG27" s="45">
        <v>97234</v>
      </c>
      <c r="AH27" s="45">
        <v>50352</v>
      </c>
      <c r="AI27" s="45">
        <v>17901</v>
      </c>
      <c r="AJ27" s="53">
        <f t="shared" si="0"/>
        <v>19.82766591431341</v>
      </c>
    </row>
    <row r="28" spans="1:36">
      <c r="A28" s="1" t="s">
        <v>622</v>
      </c>
      <c r="B28" s="1" t="s">
        <v>621</v>
      </c>
      <c r="C28" s="6">
        <v>22.5</v>
      </c>
      <c r="D28" s="76"/>
      <c r="E28" s="111">
        <v>3</v>
      </c>
      <c r="F28" s="76"/>
      <c r="G28" s="76"/>
      <c r="H28" s="83"/>
      <c r="I28" s="80"/>
      <c r="J28" s="82"/>
      <c r="L28" s="6"/>
      <c r="M28" s="6"/>
      <c r="AA28" s="11" t="s">
        <v>652</v>
      </c>
      <c r="AB28" s="11" t="s">
        <v>651</v>
      </c>
      <c r="AC28" s="45">
        <v>2108394</v>
      </c>
      <c r="AD28" s="45">
        <v>131282</v>
      </c>
      <c r="AE28" s="45">
        <v>104186</v>
      </c>
      <c r="AF28" s="45">
        <v>72522</v>
      </c>
      <c r="AG28" s="45">
        <v>54783</v>
      </c>
      <c r="AH28" s="45">
        <v>29478</v>
      </c>
      <c r="AI28" s="45">
        <v>11043</v>
      </c>
      <c r="AJ28" s="53">
        <f t="shared" si="0"/>
        <v>19.128018766890818</v>
      </c>
    </row>
    <row r="29" spans="1:36">
      <c r="A29" s="1" t="s">
        <v>620</v>
      </c>
      <c r="B29" s="1" t="s">
        <v>619</v>
      </c>
      <c r="C29" s="6">
        <v>21.2</v>
      </c>
      <c r="D29" s="76"/>
      <c r="E29" s="111">
        <v>3</v>
      </c>
      <c r="F29" s="76"/>
      <c r="G29" s="76"/>
      <c r="H29" s="79"/>
      <c r="I29" s="80"/>
      <c r="J29" s="80"/>
      <c r="L29" s="6"/>
      <c r="M29" s="6"/>
      <c r="AA29" s="11" t="s">
        <v>649</v>
      </c>
      <c r="AB29" s="11" t="s">
        <v>648</v>
      </c>
      <c r="AC29" s="45">
        <v>1417432</v>
      </c>
      <c r="AD29" s="45">
        <v>93722</v>
      </c>
      <c r="AE29" s="45">
        <v>74670</v>
      </c>
      <c r="AF29" s="45">
        <v>57220</v>
      </c>
      <c r="AG29" s="45">
        <v>42451</v>
      </c>
      <c r="AH29" s="45">
        <v>20874</v>
      </c>
      <c r="AI29" s="45">
        <v>6858</v>
      </c>
      <c r="AJ29" s="53">
        <f t="shared" si="0"/>
        <v>20.868373227075445</v>
      </c>
    </row>
    <row r="30" spans="1:36">
      <c r="A30" s="1" t="s">
        <v>618</v>
      </c>
      <c r="B30" s="1" t="s">
        <v>617</v>
      </c>
      <c r="C30" s="6">
        <v>19</v>
      </c>
      <c r="D30" s="76"/>
      <c r="E30" s="111">
        <v>2</v>
      </c>
      <c r="F30" s="76"/>
      <c r="G30" s="76"/>
      <c r="H30" s="81" t="s">
        <v>616</v>
      </c>
      <c r="I30" s="80"/>
      <c r="J30" s="80"/>
      <c r="L30" s="6"/>
      <c r="M30" s="6"/>
      <c r="AA30" s="11" t="s">
        <v>719</v>
      </c>
      <c r="AB30" s="11" t="s">
        <v>45</v>
      </c>
      <c r="AC30" s="45">
        <v>10610055</v>
      </c>
      <c r="AD30" s="45">
        <v>684548</v>
      </c>
      <c r="AE30" s="45">
        <v>569661</v>
      </c>
      <c r="AF30" s="45">
        <v>358552</v>
      </c>
      <c r="AG30" s="45">
        <v>226588</v>
      </c>
      <c r="AH30" s="45">
        <v>141839</v>
      </c>
      <c r="AI30" s="45">
        <v>58995</v>
      </c>
      <c r="AJ30" s="53">
        <f t="shared" si="0"/>
        <v>19.228769313636924</v>
      </c>
    </row>
    <row r="31" spans="1:36">
      <c r="A31" s="1" t="s">
        <v>615</v>
      </c>
      <c r="B31" s="1" t="s">
        <v>614</v>
      </c>
      <c r="C31" s="6">
        <v>21.4</v>
      </c>
      <c r="D31" s="76"/>
      <c r="E31" s="111">
        <v>3</v>
      </c>
      <c r="F31" s="76"/>
      <c r="G31" s="76"/>
      <c r="H31" s="79"/>
      <c r="I31" s="8" t="s">
        <v>1185</v>
      </c>
      <c r="J31" s="80"/>
      <c r="L31" s="6"/>
      <c r="M31" s="6"/>
      <c r="AA31" s="11" t="s">
        <v>720</v>
      </c>
      <c r="AB31" s="11" t="s">
        <v>721</v>
      </c>
      <c r="AC31" s="45">
        <v>10610055</v>
      </c>
      <c r="AD31" s="45">
        <v>684548</v>
      </c>
      <c r="AE31" s="45">
        <v>569661</v>
      </c>
      <c r="AF31" s="45">
        <v>358552</v>
      </c>
      <c r="AG31" s="45">
        <v>226588</v>
      </c>
      <c r="AH31" s="45">
        <v>141839</v>
      </c>
      <c r="AI31" s="45">
        <v>58995</v>
      </c>
      <c r="AJ31" s="53">
        <f t="shared" si="0"/>
        <v>19.228769313636924</v>
      </c>
    </row>
    <row r="32" spans="1:36">
      <c r="A32" s="1" t="s">
        <v>613</v>
      </c>
      <c r="B32" s="1" t="s">
        <v>612</v>
      </c>
      <c r="C32" s="6">
        <v>19.899999999999999</v>
      </c>
      <c r="D32" s="76"/>
      <c r="E32" s="111">
        <v>2</v>
      </c>
      <c r="F32" s="76"/>
      <c r="G32" s="76"/>
      <c r="H32" s="79"/>
      <c r="I32" s="80"/>
      <c r="J32" s="80"/>
      <c r="L32" s="6"/>
      <c r="M32" s="6"/>
      <c r="AA32" s="11" t="s">
        <v>644</v>
      </c>
      <c r="AB32" s="11" t="s">
        <v>643</v>
      </c>
      <c r="AC32" s="45">
        <v>1294513</v>
      </c>
      <c r="AD32" s="45">
        <v>75742</v>
      </c>
      <c r="AE32" s="45">
        <v>71467</v>
      </c>
      <c r="AF32" s="45">
        <v>40855</v>
      </c>
      <c r="AG32" s="45">
        <v>26879</v>
      </c>
      <c r="AH32" s="45">
        <v>19258</v>
      </c>
      <c r="AI32" s="45">
        <v>9036</v>
      </c>
      <c r="AJ32" s="53">
        <f t="shared" si="0"/>
        <v>18.789846065663305</v>
      </c>
    </row>
    <row r="33" spans="1:36">
      <c r="A33" s="1" t="s">
        <v>611</v>
      </c>
      <c r="B33" s="1" t="s">
        <v>610</v>
      </c>
      <c r="C33" s="6">
        <v>20.399999999999999</v>
      </c>
      <c r="D33" s="76"/>
      <c r="E33" s="111">
        <v>3</v>
      </c>
      <c r="F33" s="76"/>
      <c r="G33" s="76"/>
      <c r="H33" s="81" t="s">
        <v>22</v>
      </c>
      <c r="I33" s="80"/>
      <c r="J33" s="80"/>
      <c r="L33" s="6"/>
      <c r="M33" s="6"/>
      <c r="AA33" s="11" t="s">
        <v>641</v>
      </c>
      <c r="AB33" s="11" t="s">
        <v>722</v>
      </c>
      <c r="AC33" s="45">
        <v>1352795</v>
      </c>
      <c r="AD33" s="45">
        <v>84028</v>
      </c>
      <c r="AE33" s="45">
        <v>69477</v>
      </c>
      <c r="AF33" s="45">
        <v>40317</v>
      </c>
      <c r="AG33" s="45">
        <v>26040</v>
      </c>
      <c r="AH33" s="45">
        <v>16210</v>
      </c>
      <c r="AI33" s="45">
        <v>6479</v>
      </c>
      <c r="AJ33" s="53">
        <f t="shared" si="0"/>
        <v>17.929619787181352</v>
      </c>
    </row>
    <row r="34" spans="1:36">
      <c r="A34" s="1" t="s">
        <v>609</v>
      </c>
      <c r="B34" s="1" t="s">
        <v>608</v>
      </c>
      <c r="C34" s="6">
        <v>20.5</v>
      </c>
      <c r="D34" s="76"/>
      <c r="E34" s="111">
        <v>3</v>
      </c>
      <c r="F34" s="76"/>
      <c r="G34" s="76"/>
      <c r="H34" s="79"/>
      <c r="I34" s="1" t="s">
        <v>1272</v>
      </c>
      <c r="J34" s="78"/>
      <c r="L34" s="6"/>
      <c r="M34" s="6"/>
      <c r="AA34" s="11" t="s">
        <v>639</v>
      </c>
      <c r="AB34" s="11" t="s">
        <v>638</v>
      </c>
      <c r="AC34" s="45">
        <v>1221012</v>
      </c>
      <c r="AD34" s="45">
        <v>80460</v>
      </c>
      <c r="AE34" s="45">
        <v>67079</v>
      </c>
      <c r="AF34" s="45">
        <v>41782</v>
      </c>
      <c r="AG34" s="45">
        <v>27116</v>
      </c>
      <c r="AH34" s="45">
        <v>16462</v>
      </c>
      <c r="AI34" s="45">
        <v>6394</v>
      </c>
      <c r="AJ34" s="53">
        <f t="shared" si="0"/>
        <v>19.597923689529669</v>
      </c>
    </row>
    <row r="35" spans="1:36">
      <c r="A35" s="1" t="s">
        <v>607</v>
      </c>
      <c r="B35" s="1" t="s">
        <v>606</v>
      </c>
      <c r="C35" s="6">
        <v>19.899999999999999</v>
      </c>
      <c r="D35" s="76"/>
      <c r="E35" s="111">
        <v>2</v>
      </c>
      <c r="F35" s="76"/>
      <c r="G35" s="76"/>
      <c r="H35" s="79"/>
      <c r="I35"/>
      <c r="J35" s="78"/>
      <c r="L35" s="6"/>
      <c r="M35" s="6"/>
      <c r="AA35" s="11" t="s">
        <v>636</v>
      </c>
      <c r="AB35" s="11" t="s">
        <v>635</v>
      </c>
      <c r="AC35" s="45">
        <v>1116766</v>
      </c>
      <c r="AD35" s="45">
        <v>77449</v>
      </c>
      <c r="AE35" s="45">
        <v>59714</v>
      </c>
      <c r="AF35" s="45">
        <v>36763</v>
      </c>
      <c r="AG35" s="45">
        <v>21315</v>
      </c>
      <c r="AH35" s="45">
        <v>11928</v>
      </c>
      <c r="AI35" s="45">
        <v>4858</v>
      </c>
      <c r="AJ35" s="53">
        <f t="shared" si="0"/>
        <v>18.985803650899115</v>
      </c>
    </row>
    <row r="36" spans="1:36">
      <c r="A36" s="1" t="s">
        <v>605</v>
      </c>
      <c r="B36" s="1" t="s">
        <v>604</v>
      </c>
      <c r="C36" s="6">
        <v>19.399999999999999</v>
      </c>
      <c r="D36" s="76"/>
      <c r="E36" s="111">
        <v>2</v>
      </c>
      <c r="F36" s="76"/>
      <c r="G36" s="76"/>
      <c r="L36" s="6"/>
      <c r="M36" s="6"/>
      <c r="AA36" s="11" t="s">
        <v>632</v>
      </c>
      <c r="AB36" s="11" t="s">
        <v>631</v>
      </c>
      <c r="AC36" s="45">
        <v>1510726</v>
      </c>
      <c r="AD36" s="45">
        <v>102739</v>
      </c>
      <c r="AE36" s="45">
        <v>84187</v>
      </c>
      <c r="AF36" s="45">
        <v>51257</v>
      </c>
      <c r="AG36" s="45">
        <v>33379</v>
      </c>
      <c r="AH36" s="45">
        <v>21224</v>
      </c>
      <c r="AI36" s="45">
        <v>8646</v>
      </c>
      <c r="AJ36" s="53">
        <f t="shared" si="0"/>
        <v>19.952790909800981</v>
      </c>
    </row>
    <row r="37" spans="1:36">
      <c r="A37" s="1" t="s">
        <v>603</v>
      </c>
      <c r="B37" s="1" t="s">
        <v>602</v>
      </c>
      <c r="C37" s="6">
        <v>20.399999999999999</v>
      </c>
      <c r="D37" s="76"/>
      <c r="E37" s="111">
        <v>3</v>
      </c>
      <c r="F37" s="76"/>
      <c r="G37" s="76"/>
      <c r="L37" s="6"/>
      <c r="M37" s="6"/>
      <c r="AA37" s="11" t="s">
        <v>630</v>
      </c>
      <c r="AB37" s="11" t="s">
        <v>629</v>
      </c>
      <c r="AC37" s="45">
        <v>1692123</v>
      </c>
      <c r="AD37" s="45">
        <v>105879</v>
      </c>
      <c r="AE37" s="45">
        <v>90505</v>
      </c>
      <c r="AF37" s="45">
        <v>59678</v>
      </c>
      <c r="AG37" s="45">
        <v>38620</v>
      </c>
      <c r="AH37" s="45">
        <v>24471</v>
      </c>
      <c r="AI37" s="45">
        <v>10432</v>
      </c>
      <c r="AJ37" s="53">
        <f t="shared" si="0"/>
        <v>19.477602987489682</v>
      </c>
    </row>
    <row r="38" spans="1:36">
      <c r="A38" s="1" t="s">
        <v>601</v>
      </c>
      <c r="B38" s="1" t="s">
        <v>600</v>
      </c>
      <c r="C38" s="6">
        <v>20.2</v>
      </c>
      <c r="D38" s="76"/>
      <c r="E38" s="111">
        <v>2</v>
      </c>
      <c r="F38" s="76"/>
      <c r="G38" s="76"/>
      <c r="L38" s="6"/>
      <c r="M38" s="6"/>
      <c r="AA38" s="11" t="s">
        <v>628</v>
      </c>
      <c r="AB38" s="11" t="s">
        <v>723</v>
      </c>
      <c r="AC38" s="45">
        <v>1216234</v>
      </c>
      <c r="AD38" s="45">
        <v>79408</v>
      </c>
      <c r="AE38" s="45">
        <v>64828</v>
      </c>
      <c r="AF38" s="45">
        <v>43785</v>
      </c>
      <c r="AG38" s="45">
        <v>28506</v>
      </c>
      <c r="AH38" s="45">
        <v>17370</v>
      </c>
      <c r="AI38" s="45">
        <v>7084</v>
      </c>
      <c r="AJ38" s="53">
        <f t="shared" si="0"/>
        <v>19.813703612956061</v>
      </c>
    </row>
    <row r="39" spans="1:36">
      <c r="A39" s="1" t="s">
        <v>599</v>
      </c>
      <c r="B39" s="1" t="s">
        <v>598</v>
      </c>
      <c r="C39" s="6">
        <v>22.4</v>
      </c>
      <c r="D39" s="76"/>
      <c r="E39" s="111">
        <v>3</v>
      </c>
      <c r="F39" s="76"/>
      <c r="G39" s="76"/>
      <c r="L39" s="6"/>
      <c r="M39" s="6"/>
      <c r="AA39" s="11" t="s">
        <v>627</v>
      </c>
      <c r="AB39" s="11" t="s">
        <v>626</v>
      </c>
      <c r="AC39" s="45">
        <v>1205886</v>
      </c>
      <c r="AD39" s="45">
        <v>78843</v>
      </c>
      <c r="AE39" s="45">
        <v>62404</v>
      </c>
      <c r="AF39" s="45">
        <v>44115</v>
      </c>
      <c r="AG39" s="45">
        <v>24733</v>
      </c>
      <c r="AH39" s="45">
        <v>14916</v>
      </c>
      <c r="AI39" s="45">
        <v>6066</v>
      </c>
      <c r="AJ39" s="53">
        <f t="shared" si="0"/>
        <v>19.162424972178133</v>
      </c>
    </row>
    <row r="40" spans="1:36">
      <c r="A40" s="1" t="s">
        <v>597</v>
      </c>
      <c r="B40" s="1" t="s">
        <v>596</v>
      </c>
      <c r="C40" s="6">
        <v>20.5</v>
      </c>
      <c r="D40" s="76"/>
      <c r="E40" s="111">
        <v>3</v>
      </c>
      <c r="F40" s="76"/>
      <c r="G40" s="76"/>
      <c r="L40" s="6"/>
      <c r="M40" s="6"/>
      <c r="AA40" s="11" t="s">
        <v>724</v>
      </c>
      <c r="AB40" s="11" t="s">
        <v>46</v>
      </c>
      <c r="AC40" s="45">
        <v>5781190</v>
      </c>
      <c r="AD40" s="45">
        <v>323628</v>
      </c>
      <c r="AE40" s="45">
        <v>324093</v>
      </c>
      <c r="AF40" s="45">
        <v>211648</v>
      </c>
      <c r="AG40" s="45">
        <v>135926</v>
      </c>
      <c r="AH40" s="45">
        <v>76128</v>
      </c>
      <c r="AI40" s="45">
        <v>44640</v>
      </c>
      <c r="AJ40" s="53">
        <f t="shared" si="0"/>
        <v>19.305073868874747</v>
      </c>
    </row>
    <row r="41" spans="1:36" ht="12" customHeight="1">
      <c r="A41" s="1" t="s">
        <v>595</v>
      </c>
      <c r="B41" s="1" t="s">
        <v>594</v>
      </c>
      <c r="C41" s="6">
        <v>21.6</v>
      </c>
      <c r="D41" s="76"/>
      <c r="E41" s="111">
        <v>3</v>
      </c>
      <c r="F41" s="76"/>
      <c r="G41" s="76"/>
      <c r="H41" s="74"/>
      <c r="I41" s="74"/>
      <c r="L41" s="6"/>
      <c r="M41" s="6"/>
      <c r="AA41" s="11" t="s">
        <v>725</v>
      </c>
      <c r="AB41" s="11" t="s">
        <v>726</v>
      </c>
      <c r="AC41" s="45">
        <v>5781190</v>
      </c>
      <c r="AD41" s="45">
        <v>323628</v>
      </c>
      <c r="AE41" s="45">
        <v>324093</v>
      </c>
      <c r="AF41" s="45">
        <v>211648</v>
      </c>
      <c r="AG41" s="45">
        <v>135926</v>
      </c>
      <c r="AH41" s="45">
        <v>76128</v>
      </c>
      <c r="AI41" s="45">
        <v>44640</v>
      </c>
      <c r="AJ41" s="53">
        <f t="shared" si="0"/>
        <v>19.305073868874747</v>
      </c>
    </row>
    <row r="42" spans="1:36" ht="12" customHeight="1">
      <c r="A42" s="1" t="s">
        <v>593</v>
      </c>
      <c r="B42" s="1" t="s">
        <v>592</v>
      </c>
      <c r="C42" s="6">
        <v>20.6</v>
      </c>
      <c r="D42" s="76"/>
      <c r="E42" s="111">
        <v>3</v>
      </c>
      <c r="F42" s="76"/>
      <c r="G42" s="76"/>
      <c r="H42" s="103"/>
      <c r="I42" s="103"/>
      <c r="L42" s="77"/>
      <c r="M42" s="77"/>
      <c r="N42" s="77"/>
      <c r="O42" s="77"/>
      <c r="P42" s="77"/>
      <c r="Q42" s="77"/>
      <c r="R42" s="77"/>
      <c r="S42" s="77"/>
      <c r="AA42" s="11" t="s">
        <v>624</v>
      </c>
      <c r="AB42" s="11" t="s">
        <v>623</v>
      </c>
      <c r="AC42" s="45">
        <v>1822659</v>
      </c>
      <c r="AD42" s="45">
        <v>87030</v>
      </c>
      <c r="AE42" s="45">
        <v>90233</v>
      </c>
      <c r="AF42" s="45">
        <v>58586</v>
      </c>
      <c r="AG42" s="45">
        <v>36806</v>
      </c>
      <c r="AH42" s="45">
        <v>21124</v>
      </c>
      <c r="AI42" s="45">
        <v>13194</v>
      </c>
      <c r="AJ42" s="53">
        <f t="shared" si="0"/>
        <v>16.842042312906582</v>
      </c>
    </row>
    <row r="43" spans="1:36" ht="12" customHeight="1">
      <c r="A43" s="1" t="s">
        <v>591</v>
      </c>
      <c r="B43" s="1" t="s">
        <v>590</v>
      </c>
      <c r="C43" s="6">
        <v>19.2</v>
      </c>
      <c r="D43" s="76"/>
      <c r="E43" s="111">
        <v>2</v>
      </c>
      <c r="F43" s="76"/>
      <c r="G43" s="76"/>
      <c r="H43" s="103"/>
      <c r="I43" s="103"/>
      <c r="S43" s="6"/>
      <c r="AA43" s="11" t="s">
        <v>622</v>
      </c>
      <c r="AB43" s="11" t="s">
        <v>621</v>
      </c>
      <c r="AC43" s="45">
        <v>835024</v>
      </c>
      <c r="AD43" s="45">
        <v>54232</v>
      </c>
      <c r="AE43" s="45">
        <v>55992</v>
      </c>
      <c r="AF43" s="45">
        <v>35343</v>
      </c>
      <c r="AG43" s="45">
        <v>21520</v>
      </c>
      <c r="AH43" s="45">
        <v>11460</v>
      </c>
      <c r="AI43" s="45">
        <v>6526</v>
      </c>
      <c r="AJ43" s="53">
        <f t="shared" si="0"/>
        <v>22.163794094540997</v>
      </c>
    </row>
    <row r="44" spans="1:36" ht="12" customHeight="1">
      <c r="A44" s="1" t="s">
        <v>589</v>
      </c>
      <c r="B44" s="1" t="s">
        <v>588</v>
      </c>
      <c r="C44" s="6">
        <v>24.5</v>
      </c>
      <c r="E44" s="111">
        <v>4</v>
      </c>
      <c r="H44" s="103"/>
      <c r="I44" s="103"/>
      <c r="S44" s="6"/>
      <c r="AA44" s="11" t="s">
        <v>620</v>
      </c>
      <c r="AB44" s="11" t="s">
        <v>619</v>
      </c>
      <c r="AC44" s="45">
        <v>1220763</v>
      </c>
      <c r="AD44" s="45">
        <v>72523</v>
      </c>
      <c r="AE44" s="45">
        <v>72274</v>
      </c>
      <c r="AF44" s="45">
        <v>48914</v>
      </c>
      <c r="AG44" s="45">
        <v>32313</v>
      </c>
      <c r="AH44" s="45">
        <v>18084</v>
      </c>
      <c r="AI44" s="45">
        <v>10218</v>
      </c>
      <c r="AJ44" s="53">
        <f t="shared" si="0"/>
        <v>20.833364051826603</v>
      </c>
    </row>
    <row r="45" spans="1:36">
      <c r="A45" s="1" t="s">
        <v>587</v>
      </c>
      <c r="B45" s="1" t="s">
        <v>586</v>
      </c>
      <c r="C45" s="6">
        <v>21.1</v>
      </c>
      <c r="E45" s="111">
        <v>3</v>
      </c>
      <c r="M45" s="6"/>
      <c r="AA45" s="11" t="s">
        <v>618</v>
      </c>
      <c r="AB45" s="11" t="s">
        <v>617</v>
      </c>
      <c r="AC45" s="45">
        <v>1313596</v>
      </c>
      <c r="AD45" s="45">
        <v>73700</v>
      </c>
      <c r="AE45" s="45">
        <v>70223</v>
      </c>
      <c r="AF45" s="45">
        <v>45536</v>
      </c>
      <c r="AG45" s="45">
        <v>29817</v>
      </c>
      <c r="AH45" s="45">
        <v>16650</v>
      </c>
      <c r="AI45" s="45">
        <v>9666</v>
      </c>
      <c r="AJ45" s="53">
        <f t="shared" si="0"/>
        <v>18.696159245308301</v>
      </c>
    </row>
    <row r="46" spans="1:36" s="49" customFormat="1">
      <c r="A46" s="1" t="s">
        <v>585</v>
      </c>
      <c r="B46" s="1" t="s">
        <v>584</v>
      </c>
      <c r="C46" s="6">
        <v>18.3</v>
      </c>
      <c r="E46" s="111">
        <v>2</v>
      </c>
      <c r="M46" s="6"/>
      <c r="AA46" s="11" t="s">
        <v>615</v>
      </c>
      <c r="AB46" s="11" t="s">
        <v>614</v>
      </c>
      <c r="AC46" s="45">
        <v>589148</v>
      </c>
      <c r="AD46" s="45">
        <v>36143</v>
      </c>
      <c r="AE46" s="45">
        <v>35371</v>
      </c>
      <c r="AF46" s="45">
        <v>23269</v>
      </c>
      <c r="AG46" s="45">
        <v>15470</v>
      </c>
      <c r="AH46" s="45">
        <v>8810</v>
      </c>
      <c r="AI46" s="45">
        <v>5036</v>
      </c>
      <c r="AJ46" s="53">
        <f t="shared" si="0"/>
        <v>21.064146869716946</v>
      </c>
    </row>
    <row r="47" spans="1:36" s="49" customFormat="1">
      <c r="A47" s="1" t="s">
        <v>583</v>
      </c>
      <c r="B47" s="1" t="s">
        <v>582</v>
      </c>
      <c r="C47" s="6">
        <v>19.899999999999999</v>
      </c>
      <c r="E47" s="111">
        <v>2</v>
      </c>
      <c r="M47" s="6"/>
      <c r="AA47" s="11" t="s">
        <v>727</v>
      </c>
      <c r="AB47" s="11" t="s">
        <v>47</v>
      </c>
      <c r="AC47" s="45">
        <v>82792351</v>
      </c>
      <c r="AD47" s="45">
        <v>4711694</v>
      </c>
      <c r="AE47" s="45">
        <v>3611909</v>
      </c>
      <c r="AF47" s="45">
        <v>4235423</v>
      </c>
      <c r="AG47" s="45">
        <v>2885211</v>
      </c>
      <c r="AH47" s="45">
        <v>1495440</v>
      </c>
      <c r="AI47" s="45">
        <v>770034</v>
      </c>
      <c r="AJ47" s="53">
        <f t="shared" si="0"/>
        <v>21.390515894397055</v>
      </c>
    </row>
    <row r="48" spans="1:36" s="49" customFormat="1">
      <c r="A48" s="1" t="s">
        <v>581</v>
      </c>
      <c r="B48" s="1" t="s">
        <v>580</v>
      </c>
      <c r="C48" s="6">
        <v>20.9</v>
      </c>
      <c r="D48" s="112"/>
      <c r="E48" s="111">
        <v>3</v>
      </c>
      <c r="F48" s="112"/>
      <c r="G48" s="1"/>
      <c r="H48" s="1"/>
      <c r="I48" s="1"/>
      <c r="J48" s="1"/>
      <c r="K48" s="1"/>
      <c r="L48" s="6"/>
      <c r="M48" s="6"/>
      <c r="AA48" s="11" t="s">
        <v>728</v>
      </c>
      <c r="AB48" s="11" t="s">
        <v>729</v>
      </c>
      <c r="AC48" s="45">
        <v>11023425</v>
      </c>
      <c r="AD48" s="45">
        <v>585215</v>
      </c>
      <c r="AE48" s="45">
        <v>446480</v>
      </c>
      <c r="AF48" s="45">
        <v>523153</v>
      </c>
      <c r="AG48" s="45">
        <v>361938</v>
      </c>
      <c r="AH48" s="45">
        <v>191887</v>
      </c>
      <c r="AI48" s="45">
        <v>98651</v>
      </c>
      <c r="AJ48" s="53">
        <f t="shared" si="0"/>
        <v>20.023939927926211</v>
      </c>
    </row>
    <row r="49" spans="1:36">
      <c r="A49" s="1" t="s">
        <v>579</v>
      </c>
      <c r="B49" s="1" t="s">
        <v>578</v>
      </c>
      <c r="C49" s="6">
        <v>22.8</v>
      </c>
      <c r="E49" s="111">
        <v>3</v>
      </c>
      <c r="I49" s="7"/>
      <c r="AA49" s="11" t="s">
        <v>613</v>
      </c>
      <c r="AB49" s="11" t="s">
        <v>612</v>
      </c>
      <c r="AC49" s="45">
        <v>4126688</v>
      </c>
      <c r="AD49" s="45">
        <v>211922</v>
      </c>
      <c r="AE49" s="45">
        <v>168638</v>
      </c>
      <c r="AF49" s="45">
        <v>196502</v>
      </c>
      <c r="AG49" s="45">
        <v>134899</v>
      </c>
      <c r="AH49" s="45">
        <v>71016</v>
      </c>
      <c r="AI49" s="45">
        <v>35703</v>
      </c>
      <c r="AJ49" s="53">
        <f t="shared" si="0"/>
        <v>19.838669654696453</v>
      </c>
    </row>
    <row r="50" spans="1:36">
      <c r="A50" s="1" t="s">
        <v>577</v>
      </c>
      <c r="B50" s="1" t="s">
        <v>576</v>
      </c>
      <c r="C50" s="6">
        <v>24.7</v>
      </c>
      <c r="E50" s="111">
        <v>4</v>
      </c>
      <c r="AA50" s="11" t="s">
        <v>611</v>
      </c>
      <c r="AB50" s="11" t="s">
        <v>610</v>
      </c>
      <c r="AC50" s="45">
        <v>2795783</v>
      </c>
      <c r="AD50" s="45">
        <v>152275</v>
      </c>
      <c r="AE50" s="45">
        <v>114542</v>
      </c>
      <c r="AF50" s="45">
        <v>132436</v>
      </c>
      <c r="AG50" s="45">
        <v>92195</v>
      </c>
      <c r="AH50" s="45">
        <v>48934</v>
      </c>
      <c r="AI50" s="45">
        <v>25634</v>
      </c>
      <c r="AJ50" s="53">
        <f t="shared" si="0"/>
        <v>20.245348083166682</v>
      </c>
    </row>
    <row r="51" spans="1:36">
      <c r="A51" s="1" t="s">
        <v>575</v>
      </c>
      <c r="B51" s="1" t="s">
        <v>574</v>
      </c>
      <c r="C51" s="6">
        <v>22.7</v>
      </c>
      <c r="E51" s="111">
        <v>3</v>
      </c>
      <c r="AA51" s="11" t="s">
        <v>609</v>
      </c>
      <c r="AB51" s="11" t="s">
        <v>608</v>
      </c>
      <c r="AC51" s="45">
        <v>2254674</v>
      </c>
      <c r="AD51" s="45">
        <v>123370</v>
      </c>
      <c r="AE51" s="45">
        <v>90171</v>
      </c>
      <c r="AF51" s="45">
        <v>107936</v>
      </c>
      <c r="AG51" s="45">
        <v>75480</v>
      </c>
      <c r="AH51" s="45">
        <v>40623</v>
      </c>
      <c r="AI51" s="45">
        <v>21057</v>
      </c>
      <c r="AJ51" s="53">
        <f t="shared" si="0"/>
        <v>20.341610361409231</v>
      </c>
    </row>
    <row r="52" spans="1:36">
      <c r="A52" s="1" t="s">
        <v>573</v>
      </c>
      <c r="B52" s="1" t="s">
        <v>572</v>
      </c>
      <c r="C52" s="6">
        <v>22.3</v>
      </c>
      <c r="D52" s="112"/>
      <c r="E52" s="111">
        <v>3</v>
      </c>
      <c r="F52" s="112"/>
      <c r="AA52" s="11" t="s">
        <v>607</v>
      </c>
      <c r="AB52" s="11" t="s">
        <v>606</v>
      </c>
      <c r="AC52" s="45">
        <v>1846280</v>
      </c>
      <c r="AD52" s="45">
        <v>97648</v>
      </c>
      <c r="AE52" s="45">
        <v>73129</v>
      </c>
      <c r="AF52" s="45">
        <v>86279</v>
      </c>
      <c r="AG52" s="45">
        <v>59364</v>
      </c>
      <c r="AH52" s="45">
        <v>31314</v>
      </c>
      <c r="AI52" s="45">
        <v>16257</v>
      </c>
      <c r="AJ52" s="53">
        <f t="shared" si="0"/>
        <v>19.714831986480924</v>
      </c>
    </row>
    <row r="53" spans="1:36">
      <c r="A53" s="1" t="s">
        <v>571</v>
      </c>
      <c r="B53" s="1" t="s">
        <v>570</v>
      </c>
      <c r="C53" s="6">
        <v>22.7</v>
      </c>
      <c r="E53" s="111">
        <v>3</v>
      </c>
      <c r="AA53" s="11" t="s">
        <v>730</v>
      </c>
      <c r="AB53" s="11" t="s">
        <v>731</v>
      </c>
      <c r="AC53" s="45">
        <v>12997204</v>
      </c>
      <c r="AD53" s="45">
        <v>701453</v>
      </c>
      <c r="AE53" s="45">
        <v>557582</v>
      </c>
      <c r="AF53" s="45">
        <v>626890</v>
      </c>
      <c r="AG53" s="45">
        <v>413459</v>
      </c>
      <c r="AH53" s="45">
        <v>220508</v>
      </c>
      <c r="AI53" s="45">
        <v>113931</v>
      </c>
      <c r="AJ53" s="53">
        <f t="shared" si="0"/>
        <v>20.264535356989089</v>
      </c>
    </row>
    <row r="54" spans="1:36">
      <c r="A54" s="1" t="s">
        <v>569</v>
      </c>
      <c r="B54" s="1" t="s">
        <v>568</v>
      </c>
      <c r="C54" s="6">
        <v>20.6</v>
      </c>
      <c r="E54" s="111">
        <v>3</v>
      </c>
      <c r="AA54" s="11" t="s">
        <v>605</v>
      </c>
      <c r="AB54" s="11" t="s">
        <v>604</v>
      </c>
      <c r="AC54" s="45">
        <v>4649534</v>
      </c>
      <c r="AD54" s="45">
        <v>229304</v>
      </c>
      <c r="AE54" s="45">
        <v>203674</v>
      </c>
      <c r="AF54" s="45">
        <v>220947</v>
      </c>
      <c r="AG54" s="45">
        <v>138489</v>
      </c>
      <c r="AH54" s="45">
        <v>71879</v>
      </c>
      <c r="AI54" s="45">
        <v>38733</v>
      </c>
      <c r="AJ54" s="53">
        <f t="shared" si="0"/>
        <v>19.421860341272907</v>
      </c>
    </row>
    <row r="55" spans="1:36">
      <c r="A55" s="1" t="s">
        <v>567</v>
      </c>
      <c r="B55" s="1" t="s">
        <v>566</v>
      </c>
      <c r="C55" s="6">
        <v>21.6</v>
      </c>
      <c r="E55" s="111">
        <v>3</v>
      </c>
      <c r="AA55" s="11" t="s">
        <v>603</v>
      </c>
      <c r="AB55" s="11" t="s">
        <v>602</v>
      </c>
      <c r="AC55" s="45">
        <v>1230037</v>
      </c>
      <c r="AD55" s="45">
        <v>70939</v>
      </c>
      <c r="AE55" s="45">
        <v>51607</v>
      </c>
      <c r="AF55" s="45">
        <v>57185</v>
      </c>
      <c r="AG55" s="45">
        <v>38145</v>
      </c>
      <c r="AH55" s="45">
        <v>20833</v>
      </c>
      <c r="AI55" s="45">
        <v>9902</v>
      </c>
      <c r="AJ55" s="53">
        <f t="shared" si="0"/>
        <v>20.211668429486267</v>
      </c>
    </row>
    <row r="56" spans="1:36">
      <c r="A56" s="1" t="s">
        <v>565</v>
      </c>
      <c r="B56" s="1" t="s">
        <v>564</v>
      </c>
      <c r="C56" s="6">
        <v>20.100000000000001</v>
      </c>
      <c r="E56" s="111">
        <v>2</v>
      </c>
      <c r="AA56" s="11" t="s">
        <v>601</v>
      </c>
      <c r="AB56" s="11" t="s">
        <v>600</v>
      </c>
      <c r="AC56" s="45">
        <v>1104407</v>
      </c>
      <c r="AD56" s="45">
        <v>62329</v>
      </c>
      <c r="AE56" s="45">
        <v>43628</v>
      </c>
      <c r="AF56" s="45">
        <v>51123</v>
      </c>
      <c r="AG56" s="45">
        <v>35095</v>
      </c>
      <c r="AH56" s="45">
        <v>19305</v>
      </c>
      <c r="AI56" s="45">
        <v>9321</v>
      </c>
      <c r="AJ56" s="53">
        <f t="shared" si="0"/>
        <v>19.992720075117234</v>
      </c>
    </row>
    <row r="57" spans="1:36">
      <c r="A57" s="1" t="s">
        <v>563</v>
      </c>
      <c r="B57" s="1" t="s">
        <v>562</v>
      </c>
      <c r="C57" s="6">
        <v>20.5</v>
      </c>
      <c r="D57" s="106"/>
      <c r="E57" s="111">
        <v>3</v>
      </c>
      <c r="F57" s="106"/>
      <c r="G57" s="106"/>
      <c r="H57" s="106"/>
      <c r="I57" s="106"/>
      <c r="J57" s="106"/>
      <c r="K57" s="106"/>
      <c r="L57" s="106"/>
      <c r="M57" s="106"/>
      <c r="AA57" s="11" t="s">
        <v>599</v>
      </c>
      <c r="AB57" s="11" t="s">
        <v>598</v>
      </c>
      <c r="AC57" s="45">
        <v>1066840</v>
      </c>
      <c r="AD57" s="45">
        <v>64251</v>
      </c>
      <c r="AE57" s="45">
        <v>47063</v>
      </c>
      <c r="AF57" s="45">
        <v>55004</v>
      </c>
      <c r="AG57" s="45">
        <v>38805</v>
      </c>
      <c r="AH57" s="45">
        <v>21027</v>
      </c>
      <c r="AI57" s="45">
        <v>10543</v>
      </c>
      <c r="AJ57" s="53">
        <f t="shared" si="0"/>
        <v>22.186363465936783</v>
      </c>
    </row>
    <row r="58" spans="1:36">
      <c r="A58" s="1" t="s">
        <v>561</v>
      </c>
      <c r="B58" s="1" t="s">
        <v>560</v>
      </c>
      <c r="C58" s="6">
        <v>20.8</v>
      </c>
      <c r="E58" s="111">
        <v>3</v>
      </c>
      <c r="AA58" s="11" t="s">
        <v>597</v>
      </c>
      <c r="AB58" s="11" t="s">
        <v>596</v>
      </c>
      <c r="AC58" s="45">
        <v>1759643</v>
      </c>
      <c r="AD58" s="45">
        <v>95249</v>
      </c>
      <c r="AE58" s="45">
        <v>75501</v>
      </c>
      <c r="AF58" s="45">
        <v>85212</v>
      </c>
      <c r="AG58" s="45">
        <v>57041</v>
      </c>
      <c r="AH58" s="45">
        <v>30617</v>
      </c>
      <c r="AI58" s="45">
        <v>15502</v>
      </c>
      <c r="AJ58" s="53">
        <f t="shared" si="0"/>
        <v>20.408798830217265</v>
      </c>
    </row>
    <row r="59" spans="1:36">
      <c r="A59" s="1" t="s">
        <v>559</v>
      </c>
      <c r="B59" s="1" t="s">
        <v>558</v>
      </c>
      <c r="C59" s="6">
        <v>21.8</v>
      </c>
      <c r="E59" s="111">
        <v>3</v>
      </c>
      <c r="AA59" s="11" t="s">
        <v>595</v>
      </c>
      <c r="AB59" s="11" t="s">
        <v>594</v>
      </c>
      <c r="AC59" s="45">
        <v>1313375</v>
      </c>
      <c r="AD59" s="45">
        <v>78457</v>
      </c>
      <c r="AE59" s="45">
        <v>54219</v>
      </c>
      <c r="AF59" s="45">
        <v>64953</v>
      </c>
      <c r="AG59" s="45">
        <v>46406</v>
      </c>
      <c r="AH59" s="45">
        <v>24324</v>
      </c>
      <c r="AI59" s="45">
        <v>12723</v>
      </c>
      <c r="AJ59" s="53">
        <f t="shared" si="0"/>
        <v>21.401503759398498</v>
      </c>
    </row>
    <row r="60" spans="1:36">
      <c r="A60" s="1" t="s">
        <v>557</v>
      </c>
      <c r="B60" s="1" t="s">
        <v>556</v>
      </c>
      <c r="C60" s="6">
        <v>22.6</v>
      </c>
      <c r="E60" s="111">
        <v>3</v>
      </c>
      <c r="AA60" s="11" t="s">
        <v>593</v>
      </c>
      <c r="AB60" s="11" t="s">
        <v>592</v>
      </c>
      <c r="AC60" s="45">
        <v>1873368</v>
      </c>
      <c r="AD60" s="45">
        <v>100924</v>
      </c>
      <c r="AE60" s="45">
        <v>81890</v>
      </c>
      <c r="AF60" s="45">
        <v>92466</v>
      </c>
      <c r="AG60" s="45">
        <v>59478</v>
      </c>
      <c r="AH60" s="45">
        <v>32523</v>
      </c>
      <c r="AI60" s="45">
        <v>17207</v>
      </c>
      <c r="AJ60" s="53">
        <f t="shared" si="0"/>
        <v>20.523890661098086</v>
      </c>
    </row>
    <row r="61" spans="1:36">
      <c r="A61" s="1" t="s">
        <v>555</v>
      </c>
      <c r="B61" s="1" t="s">
        <v>554</v>
      </c>
      <c r="C61" s="6">
        <v>20.9</v>
      </c>
      <c r="E61" s="111">
        <v>3</v>
      </c>
      <c r="AA61" s="11" t="s">
        <v>732</v>
      </c>
      <c r="AB61" s="11" t="s">
        <v>590</v>
      </c>
      <c r="AC61" s="45">
        <v>3613495</v>
      </c>
      <c r="AD61" s="45">
        <v>182190</v>
      </c>
      <c r="AE61" s="45">
        <v>152286</v>
      </c>
      <c r="AF61" s="45">
        <v>172076</v>
      </c>
      <c r="AG61" s="45">
        <v>109408</v>
      </c>
      <c r="AH61" s="45">
        <v>50390</v>
      </c>
      <c r="AI61" s="45">
        <v>27931</v>
      </c>
      <c r="AJ61" s="53">
        <f t="shared" si="0"/>
        <v>19.213559171937415</v>
      </c>
    </row>
    <row r="62" spans="1:36">
      <c r="A62" s="1" t="s">
        <v>553</v>
      </c>
      <c r="B62" s="1" t="s">
        <v>552</v>
      </c>
      <c r="C62" s="6">
        <v>21.3</v>
      </c>
      <c r="E62" s="111">
        <v>3</v>
      </c>
      <c r="AA62" s="11" t="s">
        <v>591</v>
      </c>
      <c r="AB62" s="11" t="s">
        <v>590</v>
      </c>
      <c r="AC62" s="45">
        <v>3613495</v>
      </c>
      <c r="AD62" s="45">
        <v>182190</v>
      </c>
      <c r="AE62" s="45">
        <v>152286</v>
      </c>
      <c r="AF62" s="45">
        <v>172076</v>
      </c>
      <c r="AG62" s="45">
        <v>109408</v>
      </c>
      <c r="AH62" s="45">
        <v>50390</v>
      </c>
      <c r="AI62" s="45">
        <v>27931</v>
      </c>
      <c r="AJ62" s="53">
        <f t="shared" si="0"/>
        <v>19.213559171937415</v>
      </c>
    </row>
    <row r="63" spans="1:36">
      <c r="A63" s="1" t="s">
        <v>551</v>
      </c>
      <c r="B63" s="1" t="s">
        <v>550</v>
      </c>
      <c r="C63" s="6">
        <v>23.7</v>
      </c>
      <c r="E63" s="111">
        <v>4</v>
      </c>
      <c r="AA63" s="11" t="s">
        <v>733</v>
      </c>
      <c r="AB63" s="11" t="s">
        <v>588</v>
      </c>
      <c r="AC63" s="45">
        <v>2504040</v>
      </c>
      <c r="AD63" s="45">
        <v>160552</v>
      </c>
      <c r="AE63" s="45">
        <v>113477</v>
      </c>
      <c r="AF63" s="45">
        <v>154629</v>
      </c>
      <c r="AG63" s="45">
        <v>102528</v>
      </c>
      <c r="AH63" s="45">
        <v>49627</v>
      </c>
      <c r="AI63" s="45">
        <v>22058</v>
      </c>
      <c r="AJ63" s="53">
        <f t="shared" si="0"/>
        <v>24.07593329180045</v>
      </c>
    </row>
    <row r="64" spans="1:36">
      <c r="A64" s="1" t="s">
        <v>549</v>
      </c>
      <c r="B64" s="1" t="s">
        <v>548</v>
      </c>
      <c r="C64" s="6">
        <v>25.8</v>
      </c>
      <c r="E64" s="111">
        <v>4</v>
      </c>
      <c r="AA64" s="11" t="s">
        <v>589</v>
      </c>
      <c r="AB64" s="11" t="s">
        <v>588</v>
      </c>
      <c r="AC64" s="45">
        <v>2504040</v>
      </c>
      <c r="AD64" s="45">
        <v>160552</v>
      </c>
      <c r="AE64" s="45">
        <v>113477</v>
      </c>
      <c r="AF64" s="45">
        <v>154629</v>
      </c>
      <c r="AG64" s="45">
        <v>102528</v>
      </c>
      <c r="AH64" s="45">
        <v>49627</v>
      </c>
      <c r="AI64" s="45">
        <v>22058</v>
      </c>
      <c r="AJ64" s="53">
        <f t="shared" si="0"/>
        <v>24.07593329180045</v>
      </c>
    </row>
    <row r="65" spans="1:36">
      <c r="A65" s="1" t="s">
        <v>547</v>
      </c>
      <c r="B65" s="1" t="s">
        <v>546</v>
      </c>
      <c r="C65" s="6">
        <v>28.9</v>
      </c>
      <c r="E65" s="111">
        <v>4</v>
      </c>
      <c r="AA65" s="11" t="s">
        <v>734</v>
      </c>
      <c r="AB65" s="11" t="s">
        <v>586</v>
      </c>
      <c r="AC65" s="45">
        <v>681032</v>
      </c>
      <c r="AD65" s="45">
        <v>36769</v>
      </c>
      <c r="AE65" s="45">
        <v>30869</v>
      </c>
      <c r="AF65" s="45">
        <v>34063</v>
      </c>
      <c r="AG65" s="45">
        <v>23298</v>
      </c>
      <c r="AH65" s="45">
        <v>11806</v>
      </c>
      <c r="AI65" s="45">
        <v>6946</v>
      </c>
      <c r="AJ65" s="53">
        <f t="shared" si="0"/>
        <v>21.107818722174581</v>
      </c>
    </row>
    <row r="66" spans="1:36">
      <c r="A66" s="1" t="s">
        <v>545</v>
      </c>
      <c r="B66" s="1" t="s">
        <v>544</v>
      </c>
      <c r="C66" s="6">
        <v>22.9</v>
      </c>
      <c r="E66" s="111">
        <v>3</v>
      </c>
      <c r="AA66" s="11" t="s">
        <v>587</v>
      </c>
      <c r="AB66" s="11" t="s">
        <v>586</v>
      </c>
      <c r="AC66" s="45">
        <v>681032</v>
      </c>
      <c r="AD66" s="45">
        <v>36769</v>
      </c>
      <c r="AE66" s="45">
        <v>30869</v>
      </c>
      <c r="AF66" s="45">
        <v>34063</v>
      </c>
      <c r="AG66" s="45">
        <v>23298</v>
      </c>
      <c r="AH66" s="45">
        <v>11806</v>
      </c>
      <c r="AI66" s="45">
        <v>6946</v>
      </c>
      <c r="AJ66" s="53">
        <f t="shared" si="0"/>
        <v>21.107818722174581</v>
      </c>
    </row>
    <row r="67" spans="1:36">
      <c r="A67" s="1" t="s">
        <v>543</v>
      </c>
      <c r="B67" s="1" t="s">
        <v>542</v>
      </c>
      <c r="C67" s="6">
        <v>26.5</v>
      </c>
      <c r="E67" s="111">
        <v>4</v>
      </c>
      <c r="AA67" s="11" t="s">
        <v>735</v>
      </c>
      <c r="AB67" s="11" t="s">
        <v>584</v>
      </c>
      <c r="AC67" s="45">
        <v>1830584</v>
      </c>
      <c r="AD67" s="45">
        <v>82880</v>
      </c>
      <c r="AE67" s="45">
        <v>74016</v>
      </c>
      <c r="AF67" s="45">
        <v>80780</v>
      </c>
      <c r="AG67" s="45">
        <v>54637</v>
      </c>
      <c r="AH67" s="45">
        <v>27534</v>
      </c>
      <c r="AI67" s="45">
        <v>16473</v>
      </c>
      <c r="AJ67" s="53">
        <f t="shared" si="0"/>
        <v>18.372279010414164</v>
      </c>
    </row>
    <row r="68" spans="1:36">
      <c r="A68" s="1" t="s">
        <v>541</v>
      </c>
      <c r="B68" s="1" t="s">
        <v>540</v>
      </c>
      <c r="C68" s="6">
        <v>23</v>
      </c>
      <c r="E68" s="111">
        <v>4</v>
      </c>
      <c r="AA68" s="11" t="s">
        <v>585</v>
      </c>
      <c r="AB68" s="11" t="s">
        <v>584</v>
      </c>
      <c r="AC68" s="45">
        <v>1830584</v>
      </c>
      <c r="AD68" s="45">
        <v>82880</v>
      </c>
      <c r="AE68" s="45">
        <v>74016</v>
      </c>
      <c r="AF68" s="45">
        <v>80780</v>
      </c>
      <c r="AG68" s="45">
        <v>54637</v>
      </c>
      <c r="AH68" s="45">
        <v>27534</v>
      </c>
      <c r="AI68" s="45">
        <v>16473</v>
      </c>
      <c r="AJ68" s="53">
        <f t="shared" si="0"/>
        <v>18.372279010414164</v>
      </c>
    </row>
    <row r="69" spans="1:36">
      <c r="A69" s="1" t="s">
        <v>539</v>
      </c>
      <c r="B69" s="1" t="s">
        <v>538</v>
      </c>
      <c r="C69" s="6">
        <v>25.7</v>
      </c>
      <c r="E69" s="111">
        <v>4</v>
      </c>
      <c r="AA69" s="11" t="s">
        <v>736</v>
      </c>
      <c r="AB69" s="11" t="s">
        <v>737</v>
      </c>
      <c r="AC69" s="45">
        <v>6243262</v>
      </c>
      <c r="AD69" s="45">
        <v>348300</v>
      </c>
      <c r="AE69" s="45">
        <v>268305</v>
      </c>
      <c r="AF69" s="45">
        <v>297464</v>
      </c>
      <c r="AG69" s="45">
        <v>202860</v>
      </c>
      <c r="AH69" s="45">
        <v>106476</v>
      </c>
      <c r="AI69" s="45">
        <v>58693</v>
      </c>
      <c r="AJ69" s="53">
        <f t="shared" si="0"/>
        <v>20.535707135148261</v>
      </c>
    </row>
    <row r="70" spans="1:36">
      <c r="A70" s="1" t="s">
        <v>537</v>
      </c>
      <c r="B70" s="1" t="s">
        <v>536</v>
      </c>
      <c r="C70" s="6">
        <v>19.8</v>
      </c>
      <c r="E70" s="111">
        <v>2</v>
      </c>
      <c r="AA70" s="11" t="s">
        <v>583</v>
      </c>
      <c r="AB70" s="11" t="s">
        <v>582</v>
      </c>
      <c r="AC70" s="45">
        <v>3978050</v>
      </c>
      <c r="AD70" s="45">
        <v>213438</v>
      </c>
      <c r="AE70" s="45">
        <v>170627</v>
      </c>
      <c r="AF70" s="45">
        <v>183070</v>
      </c>
      <c r="AG70" s="45">
        <v>122874</v>
      </c>
      <c r="AH70" s="45">
        <v>63484</v>
      </c>
      <c r="AI70" s="45">
        <v>35718</v>
      </c>
      <c r="AJ70" s="53">
        <f t="shared" ref="AJ70:AJ133" si="1">SUM(AD70:AI70)/AC70*100</f>
        <v>19.839142293334675</v>
      </c>
    </row>
    <row r="71" spans="1:36">
      <c r="A71" s="1" t="s">
        <v>535</v>
      </c>
      <c r="B71" s="1" t="s">
        <v>534</v>
      </c>
      <c r="C71" s="6">
        <v>15.9</v>
      </c>
      <c r="E71" s="111">
        <v>1</v>
      </c>
      <c r="AA71" s="11" t="s">
        <v>581</v>
      </c>
      <c r="AB71" s="11" t="s">
        <v>580</v>
      </c>
      <c r="AC71" s="45">
        <v>1045807</v>
      </c>
      <c r="AD71" s="45">
        <v>60724</v>
      </c>
      <c r="AE71" s="45">
        <v>42389</v>
      </c>
      <c r="AF71" s="45">
        <v>49756</v>
      </c>
      <c r="AG71" s="45">
        <v>35251</v>
      </c>
      <c r="AH71" s="45">
        <v>18736</v>
      </c>
      <c r="AI71" s="45">
        <v>9867</v>
      </c>
      <c r="AJ71" s="53">
        <f t="shared" si="1"/>
        <v>20.723039719565847</v>
      </c>
    </row>
    <row r="72" spans="1:36">
      <c r="A72" s="1" t="s">
        <v>533</v>
      </c>
      <c r="B72" s="1" t="s">
        <v>532</v>
      </c>
      <c r="C72" s="6">
        <v>15.3</v>
      </c>
      <c r="D72" s="112"/>
      <c r="E72" s="111">
        <v>1</v>
      </c>
      <c r="F72" s="112"/>
      <c r="AA72" s="11" t="s">
        <v>579</v>
      </c>
      <c r="AB72" s="11" t="s">
        <v>578</v>
      </c>
      <c r="AC72" s="45">
        <v>1219405</v>
      </c>
      <c r="AD72" s="45">
        <v>74138</v>
      </c>
      <c r="AE72" s="45">
        <v>55289</v>
      </c>
      <c r="AF72" s="45">
        <v>64638</v>
      </c>
      <c r="AG72" s="45">
        <v>44735</v>
      </c>
      <c r="AH72" s="45">
        <v>24256</v>
      </c>
      <c r="AI72" s="45">
        <v>13108</v>
      </c>
      <c r="AJ72" s="53">
        <f t="shared" si="1"/>
        <v>22.647438709862598</v>
      </c>
    </row>
    <row r="73" spans="1:36">
      <c r="A73" s="1" t="s">
        <v>531</v>
      </c>
      <c r="B73" s="1" t="s">
        <v>530</v>
      </c>
      <c r="C73" s="6">
        <v>12.6</v>
      </c>
      <c r="E73" s="111">
        <v>1</v>
      </c>
      <c r="AA73" s="11" t="s">
        <v>738</v>
      </c>
      <c r="AB73" s="11" t="s">
        <v>576</v>
      </c>
      <c r="AC73" s="45">
        <v>1611119</v>
      </c>
      <c r="AD73" s="45">
        <v>108824</v>
      </c>
      <c r="AE73" s="45">
        <v>70067</v>
      </c>
      <c r="AF73" s="45">
        <v>96769</v>
      </c>
      <c r="AG73" s="45">
        <v>66419</v>
      </c>
      <c r="AH73" s="45">
        <v>32760</v>
      </c>
      <c r="AI73" s="45">
        <v>13645</v>
      </c>
      <c r="AJ73" s="53">
        <f t="shared" si="1"/>
        <v>24.112681931005717</v>
      </c>
    </row>
    <row r="74" spans="1:36">
      <c r="A74" s="1" t="s">
        <v>521</v>
      </c>
      <c r="B74" s="1" t="s">
        <v>520</v>
      </c>
      <c r="C74" s="6">
        <v>23.1</v>
      </c>
      <c r="D74" s="112"/>
      <c r="E74" s="111">
        <v>4</v>
      </c>
      <c r="F74" s="112"/>
      <c r="AA74" s="11" t="s">
        <v>577</v>
      </c>
      <c r="AB74" s="11" t="s">
        <v>576</v>
      </c>
      <c r="AC74" s="45">
        <v>1611119</v>
      </c>
      <c r="AD74" s="45">
        <v>108824</v>
      </c>
      <c r="AE74" s="45">
        <v>70067</v>
      </c>
      <c r="AF74" s="45">
        <v>96769</v>
      </c>
      <c r="AG74" s="45">
        <v>66419</v>
      </c>
      <c r="AH74" s="45">
        <v>32760</v>
      </c>
      <c r="AI74" s="45">
        <v>13645</v>
      </c>
      <c r="AJ74" s="53">
        <f t="shared" si="1"/>
        <v>24.112681931005717</v>
      </c>
    </row>
    <row r="75" spans="1:36">
      <c r="A75" s="1" t="s">
        <v>519</v>
      </c>
      <c r="B75" s="1" t="s">
        <v>518</v>
      </c>
      <c r="C75" s="6">
        <v>22.3</v>
      </c>
      <c r="E75" s="111">
        <v>3</v>
      </c>
      <c r="AA75" s="11" t="s">
        <v>739</v>
      </c>
      <c r="AB75" s="11" t="s">
        <v>740</v>
      </c>
      <c r="AC75" s="45">
        <v>7962775</v>
      </c>
      <c r="AD75" s="45">
        <v>463144</v>
      </c>
      <c r="AE75" s="45">
        <v>355789</v>
      </c>
      <c r="AF75" s="45">
        <v>414574</v>
      </c>
      <c r="AG75" s="45">
        <v>280247</v>
      </c>
      <c r="AH75" s="45">
        <v>144334</v>
      </c>
      <c r="AI75" s="45">
        <v>77003</v>
      </c>
      <c r="AJ75" s="53">
        <f t="shared" si="1"/>
        <v>21.790029229759725</v>
      </c>
    </row>
    <row r="76" spans="1:36">
      <c r="A76" s="1" t="s">
        <v>517</v>
      </c>
      <c r="B76" s="1" t="s">
        <v>516</v>
      </c>
      <c r="C76" s="6">
        <v>24</v>
      </c>
      <c r="E76" s="111">
        <v>4</v>
      </c>
      <c r="AA76" s="11" t="s">
        <v>575</v>
      </c>
      <c r="AB76" s="11" t="s">
        <v>574</v>
      </c>
      <c r="AC76" s="45">
        <v>1595734</v>
      </c>
      <c r="AD76" s="45">
        <v>93940</v>
      </c>
      <c r="AE76" s="45">
        <v>72479</v>
      </c>
      <c r="AF76" s="45">
        <v>86248</v>
      </c>
      <c r="AG76" s="45">
        <v>59822</v>
      </c>
      <c r="AH76" s="45">
        <v>31066</v>
      </c>
      <c r="AI76" s="45">
        <v>17087</v>
      </c>
      <c r="AJ76" s="53">
        <f t="shared" si="1"/>
        <v>22.6003832718987</v>
      </c>
    </row>
    <row r="77" spans="1:36">
      <c r="A77" s="1" t="s">
        <v>515</v>
      </c>
      <c r="B77" s="1" t="s">
        <v>514</v>
      </c>
      <c r="C77" s="6">
        <v>27</v>
      </c>
      <c r="E77" s="111">
        <v>4</v>
      </c>
      <c r="AA77" s="11" t="s">
        <v>573</v>
      </c>
      <c r="AB77" s="11" t="s">
        <v>572</v>
      </c>
      <c r="AC77" s="45">
        <v>2144120</v>
      </c>
      <c r="AD77" s="45">
        <v>122131</v>
      </c>
      <c r="AE77" s="45">
        <v>96139</v>
      </c>
      <c r="AF77" s="45">
        <v>114856</v>
      </c>
      <c r="AG77" s="45">
        <v>79682</v>
      </c>
      <c r="AH77" s="45">
        <v>40881</v>
      </c>
      <c r="AI77" s="45">
        <v>22586</v>
      </c>
      <c r="AJ77" s="53">
        <f t="shared" si="1"/>
        <v>22.213075760685037</v>
      </c>
    </row>
    <row r="78" spans="1:36">
      <c r="A78" s="1" t="s">
        <v>513</v>
      </c>
      <c r="B78" s="1" t="s">
        <v>512</v>
      </c>
      <c r="C78" s="6">
        <v>24.6</v>
      </c>
      <c r="E78" s="111">
        <v>4</v>
      </c>
      <c r="AA78" s="11" t="s">
        <v>571</v>
      </c>
      <c r="AB78" s="11" t="s">
        <v>570</v>
      </c>
      <c r="AC78" s="45">
        <v>1706464</v>
      </c>
      <c r="AD78" s="45">
        <v>104033</v>
      </c>
      <c r="AE78" s="45">
        <v>81228</v>
      </c>
      <c r="AF78" s="45">
        <v>92542</v>
      </c>
      <c r="AG78" s="45">
        <v>59759</v>
      </c>
      <c r="AH78" s="45">
        <v>30058</v>
      </c>
      <c r="AI78" s="45">
        <v>16210</v>
      </c>
      <c r="AJ78" s="53">
        <f t="shared" si="1"/>
        <v>22.49271007182103</v>
      </c>
    </row>
    <row r="79" spans="1:36">
      <c r="A79" s="1" t="s">
        <v>511</v>
      </c>
      <c r="B79" s="1" t="s">
        <v>510</v>
      </c>
      <c r="C79" s="6">
        <v>23</v>
      </c>
      <c r="D79" s="112"/>
      <c r="E79" s="111">
        <v>4</v>
      </c>
      <c r="F79" s="112"/>
      <c r="AA79" s="11" t="s">
        <v>569</v>
      </c>
      <c r="AB79" s="11" t="s">
        <v>568</v>
      </c>
      <c r="AC79" s="45">
        <v>2516457</v>
      </c>
      <c r="AD79" s="45">
        <v>143040</v>
      </c>
      <c r="AE79" s="45">
        <v>105943</v>
      </c>
      <c r="AF79" s="45">
        <v>120928</v>
      </c>
      <c r="AG79" s="45">
        <v>80984</v>
      </c>
      <c r="AH79" s="45">
        <v>42329</v>
      </c>
      <c r="AI79" s="45">
        <v>21120</v>
      </c>
      <c r="AJ79" s="53">
        <f t="shared" si="1"/>
        <v>20.439212750307277</v>
      </c>
    </row>
    <row r="80" spans="1:36">
      <c r="A80" s="1" t="s">
        <v>509</v>
      </c>
      <c r="B80" s="1" t="s">
        <v>508</v>
      </c>
      <c r="C80" s="6">
        <v>22.4</v>
      </c>
      <c r="E80" s="111">
        <v>3</v>
      </c>
      <c r="AA80" s="11" t="s">
        <v>741</v>
      </c>
      <c r="AB80" s="11" t="s">
        <v>742</v>
      </c>
      <c r="AC80" s="45">
        <v>17912134</v>
      </c>
      <c r="AD80" s="45">
        <v>985666</v>
      </c>
      <c r="AE80" s="45">
        <v>758728</v>
      </c>
      <c r="AF80" s="45">
        <v>874714</v>
      </c>
      <c r="AG80" s="45">
        <v>623458</v>
      </c>
      <c r="AH80" s="45">
        <v>329184</v>
      </c>
      <c r="AI80" s="45">
        <v>166684</v>
      </c>
      <c r="AJ80" s="53">
        <f t="shared" si="1"/>
        <v>20.870958200736997</v>
      </c>
    </row>
    <row r="81" spans="1:36">
      <c r="A81" s="1" t="s">
        <v>507</v>
      </c>
      <c r="B81" s="1" t="s">
        <v>506</v>
      </c>
      <c r="C81" s="6">
        <v>23.5</v>
      </c>
      <c r="E81" s="111">
        <v>4</v>
      </c>
      <c r="AA81" s="11" t="s">
        <v>567</v>
      </c>
      <c r="AB81" s="11" t="s">
        <v>566</v>
      </c>
      <c r="AC81" s="45">
        <v>5198820</v>
      </c>
      <c r="AD81" s="45">
        <v>289662</v>
      </c>
      <c r="AE81" s="45">
        <v>230034</v>
      </c>
      <c r="AF81" s="45">
        <v>263271</v>
      </c>
      <c r="AG81" s="45">
        <v>188210</v>
      </c>
      <c r="AH81" s="45">
        <v>97859</v>
      </c>
      <c r="AI81" s="45">
        <v>48785</v>
      </c>
      <c r="AJ81" s="53">
        <f t="shared" si="1"/>
        <v>21.501436864519256</v>
      </c>
    </row>
    <row r="82" spans="1:36">
      <c r="A82" s="1" t="s">
        <v>505</v>
      </c>
      <c r="B82" s="1" t="s">
        <v>504</v>
      </c>
      <c r="C82" s="6">
        <v>24.8</v>
      </c>
      <c r="E82" s="111">
        <v>4</v>
      </c>
      <c r="AA82" s="11" t="s">
        <v>565</v>
      </c>
      <c r="AB82" s="11" t="s">
        <v>564</v>
      </c>
      <c r="AC82" s="45">
        <v>4454228</v>
      </c>
      <c r="AD82" s="45">
        <v>235930</v>
      </c>
      <c r="AE82" s="45">
        <v>186136</v>
      </c>
      <c r="AF82" s="45">
        <v>209969</v>
      </c>
      <c r="AG82" s="45">
        <v>146878</v>
      </c>
      <c r="AH82" s="45">
        <v>74247</v>
      </c>
      <c r="AI82" s="45">
        <v>37912</v>
      </c>
      <c r="AJ82" s="53">
        <f t="shared" si="1"/>
        <v>20.005082811207689</v>
      </c>
    </row>
    <row r="83" spans="1:36">
      <c r="A83" s="1" t="s">
        <v>529</v>
      </c>
      <c r="B83" s="1" t="s">
        <v>528</v>
      </c>
      <c r="C83" s="6">
        <v>20.7</v>
      </c>
      <c r="E83" s="111">
        <v>3</v>
      </c>
      <c r="AA83" s="11" t="s">
        <v>563</v>
      </c>
      <c r="AB83" s="11" t="s">
        <v>562</v>
      </c>
      <c r="AC83" s="45">
        <v>2621153</v>
      </c>
      <c r="AD83" s="45">
        <v>144537</v>
      </c>
      <c r="AE83" s="45">
        <v>106012</v>
      </c>
      <c r="AF83" s="45">
        <v>120563</v>
      </c>
      <c r="AG83" s="45">
        <v>86619</v>
      </c>
      <c r="AH83" s="45">
        <v>48257</v>
      </c>
      <c r="AI83" s="45">
        <v>24271</v>
      </c>
      <c r="AJ83" s="53">
        <f t="shared" si="1"/>
        <v>20.229990389725437</v>
      </c>
    </row>
    <row r="84" spans="1:36">
      <c r="A84" s="1" t="s">
        <v>527</v>
      </c>
      <c r="B84" s="1" t="s">
        <v>526</v>
      </c>
      <c r="C84" s="6">
        <v>21.2</v>
      </c>
      <c r="E84" s="111">
        <v>3</v>
      </c>
      <c r="AA84" s="11" t="s">
        <v>561</v>
      </c>
      <c r="AB84" s="11" t="s">
        <v>560</v>
      </c>
      <c r="AC84" s="45">
        <v>2054343</v>
      </c>
      <c r="AD84" s="45">
        <v>110245</v>
      </c>
      <c r="AE84" s="45">
        <v>80943</v>
      </c>
      <c r="AF84" s="45">
        <v>99167</v>
      </c>
      <c r="AG84" s="45">
        <v>72050</v>
      </c>
      <c r="AH84" s="45">
        <v>39895</v>
      </c>
      <c r="AI84" s="45">
        <v>21088</v>
      </c>
      <c r="AJ84" s="53">
        <f t="shared" si="1"/>
        <v>20.609411378723028</v>
      </c>
    </row>
    <row r="85" spans="1:36">
      <c r="A85" s="1" t="s">
        <v>525</v>
      </c>
      <c r="B85" s="1" t="s">
        <v>524</v>
      </c>
      <c r="C85" s="6">
        <v>18.399999999999999</v>
      </c>
      <c r="E85" s="111">
        <v>2</v>
      </c>
      <c r="AA85" s="11" t="s">
        <v>559</v>
      </c>
      <c r="AB85" s="11" t="s">
        <v>558</v>
      </c>
      <c r="AC85" s="45">
        <v>3583590</v>
      </c>
      <c r="AD85" s="45">
        <v>205292</v>
      </c>
      <c r="AE85" s="45">
        <v>155603</v>
      </c>
      <c r="AF85" s="45">
        <v>181744</v>
      </c>
      <c r="AG85" s="45">
        <v>129701</v>
      </c>
      <c r="AH85" s="45">
        <v>68926</v>
      </c>
      <c r="AI85" s="45">
        <v>34628</v>
      </c>
      <c r="AJ85" s="53">
        <f t="shared" si="1"/>
        <v>21.651304976294721</v>
      </c>
    </row>
    <row r="86" spans="1:36">
      <c r="A86" s="1" t="s">
        <v>523</v>
      </c>
      <c r="B86" s="1" t="s">
        <v>522</v>
      </c>
      <c r="C86" s="6">
        <v>19.399999999999999</v>
      </c>
      <c r="D86" s="112"/>
      <c r="E86" s="111">
        <v>2</v>
      </c>
      <c r="F86" s="112"/>
      <c r="AA86" s="11" t="s">
        <v>743</v>
      </c>
      <c r="AB86" s="11" t="s">
        <v>744</v>
      </c>
      <c r="AC86" s="45">
        <v>4073679</v>
      </c>
      <c r="AD86" s="45">
        <v>246465</v>
      </c>
      <c r="AE86" s="45">
        <v>168825</v>
      </c>
      <c r="AF86" s="45">
        <v>201547</v>
      </c>
      <c r="AG86" s="45">
        <v>143053</v>
      </c>
      <c r="AH86" s="45">
        <v>75946</v>
      </c>
      <c r="AI86" s="45">
        <v>40085</v>
      </c>
      <c r="AJ86" s="53">
        <f t="shared" si="1"/>
        <v>21.501964195018804</v>
      </c>
    </row>
    <row r="87" spans="1:36">
      <c r="A87" s="1" t="s">
        <v>503</v>
      </c>
      <c r="B87" s="1" t="s">
        <v>502</v>
      </c>
      <c r="C87" s="6">
        <v>25.2</v>
      </c>
      <c r="E87" s="111">
        <v>4</v>
      </c>
      <c r="AA87" s="11" t="s">
        <v>557</v>
      </c>
      <c r="AB87" s="11" t="s">
        <v>556</v>
      </c>
      <c r="AC87" s="45">
        <v>1493055</v>
      </c>
      <c r="AD87" s="45">
        <v>93601</v>
      </c>
      <c r="AE87" s="45">
        <v>64558</v>
      </c>
      <c r="AF87" s="45">
        <v>77054</v>
      </c>
      <c r="AG87" s="45">
        <v>54794</v>
      </c>
      <c r="AH87" s="45">
        <v>28949</v>
      </c>
      <c r="AI87" s="45">
        <v>15418</v>
      </c>
      <c r="AJ87" s="53">
        <f t="shared" si="1"/>
        <v>22.395290193596352</v>
      </c>
    </row>
    <row r="88" spans="1:36">
      <c r="A88" s="1" t="s">
        <v>501</v>
      </c>
      <c r="B88" s="1" t="s">
        <v>500</v>
      </c>
      <c r="C88" s="6">
        <v>25.7</v>
      </c>
      <c r="E88" s="111">
        <v>4</v>
      </c>
      <c r="AA88" s="11" t="s">
        <v>555</v>
      </c>
      <c r="AB88" s="11" t="s">
        <v>554</v>
      </c>
      <c r="AC88" s="45">
        <v>529597</v>
      </c>
      <c r="AD88" s="45">
        <v>31136</v>
      </c>
      <c r="AE88" s="45">
        <v>19825</v>
      </c>
      <c r="AF88" s="45">
        <v>24901</v>
      </c>
      <c r="AG88" s="45">
        <v>18098</v>
      </c>
      <c r="AH88" s="45">
        <v>9982</v>
      </c>
      <c r="AI88" s="45">
        <v>5474</v>
      </c>
      <c r="AJ88" s="53">
        <f t="shared" si="1"/>
        <v>20.660237878991005</v>
      </c>
    </row>
    <row r="89" spans="1:36">
      <c r="A89" s="1" t="s">
        <v>499</v>
      </c>
      <c r="B89" s="1" t="s">
        <v>498</v>
      </c>
      <c r="C89" s="6">
        <v>21.9</v>
      </c>
      <c r="D89" s="112"/>
      <c r="E89" s="111">
        <v>3</v>
      </c>
      <c r="F89" s="112"/>
      <c r="AA89" s="11" t="s">
        <v>553</v>
      </c>
      <c r="AB89" s="11" t="s">
        <v>552</v>
      </c>
      <c r="AC89" s="45">
        <v>2051027</v>
      </c>
      <c r="AD89" s="45">
        <v>121728</v>
      </c>
      <c r="AE89" s="45">
        <v>84442</v>
      </c>
      <c r="AF89" s="45">
        <v>99592</v>
      </c>
      <c r="AG89" s="45">
        <v>70161</v>
      </c>
      <c r="AH89" s="45">
        <v>37015</v>
      </c>
      <c r="AI89" s="45">
        <v>19193</v>
      </c>
      <c r="AJ89" s="53">
        <f t="shared" si="1"/>
        <v>21.06900591752327</v>
      </c>
    </row>
    <row r="90" spans="1:36">
      <c r="A90" s="1" t="s">
        <v>497</v>
      </c>
      <c r="B90" s="1" t="s">
        <v>496</v>
      </c>
      <c r="C90" s="6">
        <v>22.6</v>
      </c>
      <c r="D90" s="112"/>
      <c r="E90" s="111">
        <v>3</v>
      </c>
      <c r="F90" s="112"/>
      <c r="AA90" s="11" t="s">
        <v>745</v>
      </c>
      <c r="AB90" s="11" t="s">
        <v>550</v>
      </c>
      <c r="AC90" s="45">
        <v>994187</v>
      </c>
      <c r="AD90" s="45">
        <v>66516</v>
      </c>
      <c r="AE90" s="45">
        <v>42713</v>
      </c>
      <c r="AF90" s="45">
        <v>53195</v>
      </c>
      <c r="AG90" s="45">
        <v>39757</v>
      </c>
      <c r="AH90" s="45">
        <v>20538</v>
      </c>
      <c r="AI90" s="45">
        <v>10136</v>
      </c>
      <c r="AJ90" s="53">
        <f t="shared" si="1"/>
        <v>23.421650051750827</v>
      </c>
    </row>
    <row r="91" spans="1:36">
      <c r="A91" s="1" t="s">
        <v>495</v>
      </c>
      <c r="B91" s="1" t="s">
        <v>494</v>
      </c>
      <c r="C91" s="6">
        <v>19.8</v>
      </c>
      <c r="E91" s="111">
        <v>2</v>
      </c>
      <c r="AA91" s="107" t="s">
        <v>551</v>
      </c>
      <c r="AB91" s="11" t="s">
        <v>550</v>
      </c>
      <c r="AC91" s="45">
        <v>994187</v>
      </c>
      <c r="AD91" s="45">
        <v>66516</v>
      </c>
      <c r="AE91" s="45">
        <v>42713</v>
      </c>
      <c r="AF91" s="45">
        <v>53195</v>
      </c>
      <c r="AG91" s="45">
        <v>39757</v>
      </c>
      <c r="AH91" s="45">
        <v>20538</v>
      </c>
      <c r="AI91" s="45">
        <v>10136</v>
      </c>
      <c r="AJ91" s="53">
        <f t="shared" si="1"/>
        <v>23.421650051750827</v>
      </c>
    </row>
    <row r="92" spans="1:36">
      <c r="A92" s="1" t="s">
        <v>493</v>
      </c>
      <c r="B92" s="1" t="s">
        <v>492</v>
      </c>
      <c r="C92" s="6">
        <v>21.1</v>
      </c>
      <c r="E92" s="111">
        <v>3</v>
      </c>
      <c r="AA92" s="11" t="s">
        <v>746</v>
      </c>
      <c r="AB92" s="11" t="s">
        <v>747</v>
      </c>
      <c r="AC92" s="45">
        <v>4081308</v>
      </c>
      <c r="AD92" s="45">
        <v>271757</v>
      </c>
      <c r="AE92" s="45">
        <v>207188</v>
      </c>
      <c r="AF92" s="45">
        <v>260397</v>
      </c>
      <c r="AG92" s="45">
        <v>175964</v>
      </c>
      <c r="AH92" s="45">
        <v>93067</v>
      </c>
      <c r="AI92" s="45">
        <v>47485</v>
      </c>
      <c r="AJ92" s="53">
        <f t="shared" si="1"/>
        <v>25.870578745833445</v>
      </c>
    </row>
    <row r="93" spans="1:36">
      <c r="A93" s="1" t="s">
        <v>491</v>
      </c>
      <c r="B93" s="1" t="s">
        <v>490</v>
      </c>
      <c r="C93" s="6">
        <v>21.7</v>
      </c>
      <c r="E93" s="111">
        <v>3</v>
      </c>
      <c r="AA93" s="11" t="s">
        <v>549</v>
      </c>
      <c r="AB93" s="11" t="s">
        <v>548</v>
      </c>
      <c r="AC93" s="45">
        <v>1598573</v>
      </c>
      <c r="AD93" s="45">
        <v>100589</v>
      </c>
      <c r="AE93" s="45">
        <v>79606</v>
      </c>
      <c r="AF93" s="45">
        <v>103485</v>
      </c>
      <c r="AG93" s="45">
        <v>69882</v>
      </c>
      <c r="AH93" s="45">
        <v>36027</v>
      </c>
      <c r="AI93" s="45">
        <v>18655</v>
      </c>
      <c r="AJ93" s="53">
        <f t="shared" si="1"/>
        <v>25.538026727587663</v>
      </c>
    </row>
    <row r="94" spans="1:36">
      <c r="A94" s="1" t="s">
        <v>489</v>
      </c>
      <c r="B94" s="1" t="s">
        <v>488</v>
      </c>
      <c r="C94" s="6">
        <v>17.899999999999999</v>
      </c>
      <c r="E94" s="111">
        <v>1</v>
      </c>
      <c r="AA94" s="11" t="s">
        <v>547</v>
      </c>
      <c r="AB94" s="11" t="s">
        <v>546</v>
      </c>
      <c r="AC94" s="45">
        <v>1444953</v>
      </c>
      <c r="AD94" s="45">
        <v>111989</v>
      </c>
      <c r="AE94" s="45">
        <v>80901</v>
      </c>
      <c r="AF94" s="45">
        <v>96817</v>
      </c>
      <c r="AG94" s="45">
        <v>66700</v>
      </c>
      <c r="AH94" s="45">
        <v>36298</v>
      </c>
      <c r="AI94" s="45">
        <v>18463</v>
      </c>
      <c r="AJ94" s="53">
        <f t="shared" si="1"/>
        <v>28.45545841283419</v>
      </c>
    </row>
    <row r="95" spans="1:36">
      <c r="A95" s="1" t="s">
        <v>487</v>
      </c>
      <c r="B95" s="1" t="s">
        <v>486</v>
      </c>
      <c r="C95" s="6">
        <v>25.2</v>
      </c>
      <c r="E95" s="111">
        <v>4</v>
      </c>
      <c r="AA95" s="11" t="s">
        <v>545</v>
      </c>
      <c r="AB95" s="11" t="s">
        <v>544</v>
      </c>
      <c r="AC95" s="45">
        <v>1037782</v>
      </c>
      <c r="AD95" s="45">
        <v>59179</v>
      </c>
      <c r="AE95" s="45">
        <v>46681</v>
      </c>
      <c r="AF95" s="45">
        <v>60095</v>
      </c>
      <c r="AG95" s="45">
        <v>39382</v>
      </c>
      <c r="AH95" s="45">
        <v>20742</v>
      </c>
      <c r="AI95" s="45">
        <v>10367</v>
      </c>
      <c r="AJ95" s="53">
        <f t="shared" si="1"/>
        <v>22.783783106664021</v>
      </c>
    </row>
    <row r="96" spans="1:36">
      <c r="A96" s="1" t="s">
        <v>485</v>
      </c>
      <c r="B96" s="1" t="s">
        <v>776</v>
      </c>
      <c r="C96" s="6">
        <v>19</v>
      </c>
      <c r="E96" s="111">
        <v>2</v>
      </c>
      <c r="AA96" s="11" t="s">
        <v>748</v>
      </c>
      <c r="AB96" s="11" t="s">
        <v>542</v>
      </c>
      <c r="AC96" s="45">
        <v>2223081</v>
      </c>
      <c r="AD96" s="45">
        <v>153712</v>
      </c>
      <c r="AE96" s="45">
        <v>114493</v>
      </c>
      <c r="AF96" s="45">
        <v>145656</v>
      </c>
      <c r="AG96" s="45">
        <v>95026</v>
      </c>
      <c r="AH96" s="45">
        <v>47794</v>
      </c>
      <c r="AI96" s="45">
        <v>21933</v>
      </c>
      <c r="AJ96" s="53">
        <f t="shared" si="1"/>
        <v>26.027571644937815</v>
      </c>
    </row>
    <row r="97" spans="1:36">
      <c r="A97" s="1" t="s">
        <v>484</v>
      </c>
      <c r="B97" s="1" t="s">
        <v>483</v>
      </c>
      <c r="C97" s="6">
        <v>20.6</v>
      </c>
      <c r="E97" s="111">
        <v>3</v>
      </c>
      <c r="AA97" s="11" t="s">
        <v>543</v>
      </c>
      <c r="AB97" s="11" t="s">
        <v>542</v>
      </c>
      <c r="AC97" s="45">
        <v>2223081</v>
      </c>
      <c r="AD97" s="45">
        <v>153712</v>
      </c>
      <c r="AE97" s="45">
        <v>114493</v>
      </c>
      <c r="AF97" s="45">
        <v>145656</v>
      </c>
      <c r="AG97" s="45">
        <v>95026</v>
      </c>
      <c r="AH97" s="45">
        <v>47794</v>
      </c>
      <c r="AI97" s="45">
        <v>21933</v>
      </c>
      <c r="AJ97" s="53">
        <f t="shared" si="1"/>
        <v>26.027571644937815</v>
      </c>
    </row>
    <row r="98" spans="1:36">
      <c r="A98" s="1" t="s">
        <v>482</v>
      </c>
      <c r="B98" s="1" t="s">
        <v>481</v>
      </c>
      <c r="C98" s="6">
        <v>19.100000000000001</v>
      </c>
      <c r="E98" s="111">
        <v>2</v>
      </c>
      <c r="AA98" s="11" t="s">
        <v>749</v>
      </c>
      <c r="AB98" s="11" t="s">
        <v>540</v>
      </c>
      <c r="AC98" s="45">
        <v>2889821</v>
      </c>
      <c r="AD98" s="45">
        <v>169184</v>
      </c>
      <c r="AE98" s="45">
        <v>143587</v>
      </c>
      <c r="AF98" s="45">
        <v>164339</v>
      </c>
      <c r="AG98" s="45">
        <v>106231</v>
      </c>
      <c r="AH98" s="45">
        <v>49610</v>
      </c>
      <c r="AI98" s="45">
        <v>27610</v>
      </c>
      <c r="AJ98" s="53">
        <f t="shared" si="1"/>
        <v>22.858197791489506</v>
      </c>
    </row>
    <row r="99" spans="1:36">
      <c r="A99" s="1" t="s">
        <v>480</v>
      </c>
      <c r="B99" s="1" t="s">
        <v>479</v>
      </c>
      <c r="C99" s="6">
        <v>19.5</v>
      </c>
      <c r="D99" s="112"/>
      <c r="E99" s="111">
        <v>2</v>
      </c>
      <c r="F99" s="112"/>
      <c r="AA99" s="11" t="s">
        <v>541</v>
      </c>
      <c r="AB99" s="11" t="s">
        <v>540</v>
      </c>
      <c r="AC99" s="45">
        <v>2889821</v>
      </c>
      <c r="AD99" s="45">
        <v>169184</v>
      </c>
      <c r="AE99" s="45">
        <v>143587</v>
      </c>
      <c r="AF99" s="45">
        <v>164339</v>
      </c>
      <c r="AG99" s="45">
        <v>106231</v>
      </c>
      <c r="AH99" s="45">
        <v>49610</v>
      </c>
      <c r="AI99" s="45">
        <v>27610</v>
      </c>
      <c r="AJ99" s="53">
        <f t="shared" si="1"/>
        <v>22.858197791489506</v>
      </c>
    </row>
    <row r="100" spans="1:36">
      <c r="A100" s="1" t="s">
        <v>478</v>
      </c>
      <c r="B100" s="1" t="s">
        <v>477</v>
      </c>
      <c r="C100" s="6">
        <v>15.8</v>
      </c>
      <c r="E100" s="111">
        <v>1</v>
      </c>
      <c r="AA100" s="11" t="s">
        <v>750</v>
      </c>
      <c r="AB100" s="11" t="s">
        <v>538</v>
      </c>
      <c r="AC100" s="45">
        <v>2151205</v>
      </c>
      <c r="AD100" s="45">
        <v>149067</v>
      </c>
      <c r="AE100" s="45">
        <v>107504</v>
      </c>
      <c r="AF100" s="45">
        <v>135177</v>
      </c>
      <c r="AG100" s="45">
        <v>86929</v>
      </c>
      <c r="AH100" s="45">
        <v>43979</v>
      </c>
      <c r="AI100" s="45">
        <v>20769</v>
      </c>
      <c r="AJ100" s="53">
        <f t="shared" si="1"/>
        <v>25.261423248830305</v>
      </c>
    </row>
    <row r="101" spans="1:36">
      <c r="A101" s="1" t="s">
        <v>476</v>
      </c>
      <c r="B101" s="1" t="s">
        <v>475</v>
      </c>
      <c r="C101" s="6">
        <v>17.2</v>
      </c>
      <c r="E101" s="111">
        <v>1</v>
      </c>
      <c r="AA101" s="11" t="s">
        <v>539</v>
      </c>
      <c r="AB101" s="11" t="s">
        <v>538</v>
      </c>
      <c r="AC101" s="45">
        <v>2151205</v>
      </c>
      <c r="AD101" s="45">
        <v>149067</v>
      </c>
      <c r="AE101" s="45">
        <v>107504</v>
      </c>
      <c r="AF101" s="45">
        <v>135177</v>
      </c>
      <c r="AG101" s="45">
        <v>86929</v>
      </c>
      <c r="AH101" s="45">
        <v>43979</v>
      </c>
      <c r="AI101" s="45">
        <v>20769</v>
      </c>
      <c r="AJ101" s="53">
        <f t="shared" si="1"/>
        <v>25.261423248830305</v>
      </c>
    </row>
    <row r="102" spans="1:36">
      <c r="A102" s="1" t="s">
        <v>474</v>
      </c>
      <c r="B102" s="1" t="s">
        <v>473</v>
      </c>
      <c r="C102" s="6">
        <v>15.8</v>
      </c>
      <c r="E102" s="111">
        <v>1</v>
      </c>
      <c r="AA102" s="11" t="s">
        <v>751</v>
      </c>
      <c r="AB102" s="11" t="s">
        <v>48</v>
      </c>
      <c r="AC102" s="45">
        <v>1319133</v>
      </c>
      <c r="AD102" s="45">
        <v>76931</v>
      </c>
      <c r="AE102" s="45">
        <v>54277</v>
      </c>
      <c r="AF102" s="45">
        <v>54895</v>
      </c>
      <c r="AG102" s="45">
        <v>38735</v>
      </c>
      <c r="AH102" s="45">
        <v>23377</v>
      </c>
      <c r="AI102" s="45">
        <v>10167</v>
      </c>
      <c r="AJ102" s="53">
        <f t="shared" si="1"/>
        <v>19.587259207373329</v>
      </c>
    </row>
    <row r="103" spans="1:36">
      <c r="A103" s="1" t="s">
        <v>472</v>
      </c>
      <c r="B103" s="1" t="s">
        <v>781</v>
      </c>
      <c r="C103" s="6">
        <v>12</v>
      </c>
      <c r="E103" s="111">
        <v>1</v>
      </c>
      <c r="AA103" s="11" t="s">
        <v>752</v>
      </c>
      <c r="AB103" s="11" t="s">
        <v>536</v>
      </c>
      <c r="AC103" s="45">
        <v>1319133</v>
      </c>
      <c r="AD103" s="45">
        <v>76931</v>
      </c>
      <c r="AE103" s="45">
        <v>54277</v>
      </c>
      <c r="AF103" s="45">
        <v>54895</v>
      </c>
      <c r="AG103" s="45">
        <v>38735</v>
      </c>
      <c r="AH103" s="45">
        <v>23377</v>
      </c>
      <c r="AI103" s="45">
        <v>10167</v>
      </c>
      <c r="AJ103" s="53">
        <f t="shared" si="1"/>
        <v>19.587259207373329</v>
      </c>
    </row>
    <row r="104" spans="1:36">
      <c r="A104" s="1" t="s">
        <v>471</v>
      </c>
      <c r="B104" s="1" t="s">
        <v>782</v>
      </c>
      <c r="C104" s="6">
        <v>10.7</v>
      </c>
      <c r="D104" s="112"/>
      <c r="E104" s="111">
        <v>1</v>
      </c>
      <c r="F104" s="112"/>
      <c r="AA104" s="11" t="s">
        <v>537</v>
      </c>
      <c r="AB104" s="11" t="s">
        <v>536</v>
      </c>
      <c r="AC104" s="45">
        <v>1319133</v>
      </c>
      <c r="AD104" s="45">
        <v>76931</v>
      </c>
      <c r="AE104" s="45">
        <v>54277</v>
      </c>
      <c r="AF104" s="45">
        <v>54895</v>
      </c>
      <c r="AG104" s="45">
        <v>38735</v>
      </c>
      <c r="AH104" s="45">
        <v>23377</v>
      </c>
      <c r="AI104" s="45">
        <v>10167</v>
      </c>
      <c r="AJ104" s="53">
        <f t="shared" si="1"/>
        <v>19.587259207373329</v>
      </c>
    </row>
    <row r="105" spans="1:36">
      <c r="A105" s="1" t="s">
        <v>470</v>
      </c>
      <c r="B105" s="1" t="s">
        <v>784</v>
      </c>
      <c r="C105" s="6">
        <v>16.2</v>
      </c>
      <c r="D105" s="112"/>
      <c r="E105" s="111">
        <v>1</v>
      </c>
      <c r="F105" s="112"/>
      <c r="AA105" s="11" t="s">
        <v>753</v>
      </c>
      <c r="AB105" s="11" t="s">
        <v>49</v>
      </c>
      <c r="AC105" s="45">
        <v>4830392</v>
      </c>
      <c r="AD105" s="45">
        <v>214718</v>
      </c>
      <c r="AE105" s="45">
        <v>175461</v>
      </c>
      <c r="AF105" s="45">
        <v>120484</v>
      </c>
      <c r="AG105" s="45">
        <v>84888</v>
      </c>
      <c r="AH105" s="45">
        <v>47785</v>
      </c>
      <c r="AI105" s="45">
        <v>25312</v>
      </c>
      <c r="AJ105" s="53">
        <f t="shared" si="1"/>
        <v>13.842520441405171</v>
      </c>
    </row>
    <row r="106" spans="1:36">
      <c r="A106" s="1" t="s">
        <v>469</v>
      </c>
      <c r="B106" s="1" t="s">
        <v>787</v>
      </c>
      <c r="C106" s="6">
        <v>15.1</v>
      </c>
      <c r="D106" s="1" t="s">
        <v>1275</v>
      </c>
      <c r="E106" s="111">
        <v>1</v>
      </c>
      <c r="AA106" s="11" t="s">
        <v>754</v>
      </c>
      <c r="AB106" s="11" t="s">
        <v>755</v>
      </c>
      <c r="AC106" s="45">
        <v>4830392</v>
      </c>
      <c r="AD106" s="45">
        <v>214718</v>
      </c>
      <c r="AE106" s="45">
        <v>175461</v>
      </c>
      <c r="AF106" s="45">
        <v>120484</v>
      </c>
      <c r="AG106" s="45">
        <v>84888</v>
      </c>
      <c r="AH106" s="45">
        <v>47785</v>
      </c>
      <c r="AI106" s="45">
        <v>25312</v>
      </c>
      <c r="AJ106" s="53">
        <f t="shared" si="1"/>
        <v>13.842520441405171</v>
      </c>
    </row>
    <row r="107" spans="1:36">
      <c r="A107" s="1" t="s">
        <v>468</v>
      </c>
      <c r="B107" s="1" t="s">
        <v>1122</v>
      </c>
      <c r="C107" s="6">
        <v>22.7</v>
      </c>
      <c r="D107" s="1" t="s">
        <v>1275</v>
      </c>
      <c r="E107" s="111">
        <v>3</v>
      </c>
      <c r="AA107" s="11" t="s">
        <v>535</v>
      </c>
      <c r="AB107" s="11" t="s">
        <v>534</v>
      </c>
      <c r="AC107" s="45">
        <v>856252</v>
      </c>
      <c r="AD107" s="45">
        <v>42400</v>
      </c>
      <c r="AE107" s="45">
        <v>34594</v>
      </c>
      <c r="AF107" s="45">
        <v>23828</v>
      </c>
      <c r="AG107" s="45">
        <v>16861</v>
      </c>
      <c r="AH107" s="45">
        <v>10067</v>
      </c>
      <c r="AI107" s="45">
        <v>5687</v>
      </c>
      <c r="AJ107" s="53">
        <f t="shared" si="1"/>
        <v>15.583846811452704</v>
      </c>
    </row>
    <row r="108" spans="1:36">
      <c r="A108" s="1" t="s">
        <v>467</v>
      </c>
      <c r="B108" s="1" t="s">
        <v>466</v>
      </c>
      <c r="C108" s="6">
        <v>24.6</v>
      </c>
      <c r="D108" s="112" t="s">
        <v>1275</v>
      </c>
      <c r="E108" s="111">
        <v>4</v>
      </c>
      <c r="F108" s="112"/>
      <c r="AA108" s="11" t="s">
        <v>533</v>
      </c>
      <c r="AB108" s="11" t="s">
        <v>532</v>
      </c>
      <c r="AC108" s="45">
        <v>1604865</v>
      </c>
      <c r="AD108" s="45">
        <v>77101</v>
      </c>
      <c r="AE108" s="45">
        <v>63931</v>
      </c>
      <c r="AF108" s="45">
        <v>43558</v>
      </c>
      <c r="AG108" s="45">
        <v>30630</v>
      </c>
      <c r="AH108" s="45">
        <v>16813</v>
      </c>
      <c r="AI108" s="45">
        <v>8718</v>
      </c>
      <c r="AJ108" s="53">
        <f t="shared" si="1"/>
        <v>15.001324098911747</v>
      </c>
    </row>
    <row r="109" spans="1:36">
      <c r="A109" s="1" t="s">
        <v>465</v>
      </c>
      <c r="B109" s="1" t="s">
        <v>464</v>
      </c>
      <c r="C109" s="6">
        <v>21.5</v>
      </c>
      <c r="D109" s="112" t="s">
        <v>1275</v>
      </c>
      <c r="E109" s="111">
        <v>3</v>
      </c>
      <c r="F109" s="112"/>
      <c r="AA109" s="11" t="s">
        <v>531</v>
      </c>
      <c r="AB109" s="11" t="s">
        <v>530</v>
      </c>
      <c r="AC109" s="45">
        <v>2369275</v>
      </c>
      <c r="AD109" s="45">
        <v>95217</v>
      </c>
      <c r="AE109" s="45">
        <v>76936</v>
      </c>
      <c r="AF109" s="45">
        <v>53098</v>
      </c>
      <c r="AG109" s="45">
        <v>37397</v>
      </c>
      <c r="AH109" s="45">
        <v>20905</v>
      </c>
      <c r="AI109" s="45">
        <v>10907</v>
      </c>
      <c r="AJ109" s="53">
        <f t="shared" si="1"/>
        <v>12.428274472148653</v>
      </c>
    </row>
    <row r="110" spans="1:36">
      <c r="A110" s="1" t="s">
        <v>463</v>
      </c>
      <c r="B110" s="1" t="s">
        <v>1127</v>
      </c>
      <c r="C110" s="6">
        <v>23.9</v>
      </c>
      <c r="D110" s="1" t="s">
        <v>1275</v>
      </c>
      <c r="E110" s="111">
        <v>4</v>
      </c>
      <c r="AA110" s="11" t="s">
        <v>756</v>
      </c>
      <c r="AB110" s="11" t="s">
        <v>757</v>
      </c>
      <c r="AC110" s="45" t="s">
        <v>106</v>
      </c>
      <c r="AD110" s="45" t="s">
        <v>106</v>
      </c>
      <c r="AE110" s="45" t="s">
        <v>106</v>
      </c>
      <c r="AF110" s="45" t="s">
        <v>106</v>
      </c>
      <c r="AG110" s="45" t="s">
        <v>106</v>
      </c>
      <c r="AH110" s="45" t="s">
        <v>106</v>
      </c>
      <c r="AI110" s="45" t="s">
        <v>106</v>
      </c>
      <c r="AJ110" s="53" t="e">
        <f t="shared" si="1"/>
        <v>#VALUE!</v>
      </c>
    </row>
    <row r="111" spans="1:36">
      <c r="A111" s="1" t="s">
        <v>462</v>
      </c>
      <c r="B111" s="1" t="s">
        <v>1128</v>
      </c>
      <c r="C111" s="6">
        <v>20</v>
      </c>
      <c r="D111" s="112" t="s">
        <v>1275</v>
      </c>
      <c r="E111" s="111">
        <v>2</v>
      </c>
      <c r="F111" s="112"/>
      <c r="AA111" s="11" t="s">
        <v>758</v>
      </c>
      <c r="AB111" s="11" t="s">
        <v>759</v>
      </c>
      <c r="AC111" s="45" t="s">
        <v>106</v>
      </c>
      <c r="AD111" s="45" t="s">
        <v>106</v>
      </c>
      <c r="AE111" s="45" t="s">
        <v>106</v>
      </c>
      <c r="AF111" s="45" t="s">
        <v>106</v>
      </c>
      <c r="AG111" s="45" t="s">
        <v>106</v>
      </c>
      <c r="AH111" s="45" t="s">
        <v>106</v>
      </c>
      <c r="AI111" s="45" t="s">
        <v>106</v>
      </c>
      <c r="AJ111" s="53" t="e">
        <f t="shared" si="1"/>
        <v>#VALUE!</v>
      </c>
    </row>
    <row r="112" spans="1:36">
      <c r="A112" s="1" t="s">
        <v>461</v>
      </c>
      <c r="B112" s="1" t="s">
        <v>1276</v>
      </c>
      <c r="C112" s="6">
        <v>17.7</v>
      </c>
      <c r="D112" s="1" t="s">
        <v>1275</v>
      </c>
      <c r="E112" s="111">
        <v>1</v>
      </c>
      <c r="AA112" s="11" t="s">
        <v>760</v>
      </c>
      <c r="AB112" s="11" t="s">
        <v>50</v>
      </c>
      <c r="AC112" s="45">
        <v>10741165</v>
      </c>
      <c r="AD112" s="45">
        <v>608739</v>
      </c>
      <c r="AE112" s="45">
        <v>539234</v>
      </c>
      <c r="AF112" s="45">
        <v>451318</v>
      </c>
      <c r="AG112" s="45">
        <v>391088</v>
      </c>
      <c r="AH112" s="45">
        <v>232766</v>
      </c>
      <c r="AI112" s="45">
        <v>117017</v>
      </c>
      <c r="AJ112" s="53">
        <f t="shared" si="1"/>
        <v>21.786854591657423</v>
      </c>
    </row>
    <row r="113" spans="1:36">
      <c r="A113" s="1" t="s">
        <v>459</v>
      </c>
      <c r="B113" s="1" t="s">
        <v>458</v>
      </c>
      <c r="C113" s="6">
        <v>19</v>
      </c>
      <c r="D113" s="1" t="s">
        <v>1275</v>
      </c>
      <c r="E113" s="111">
        <v>2</v>
      </c>
      <c r="AA113" s="11" t="s">
        <v>761</v>
      </c>
      <c r="AB113" s="11" t="s">
        <v>762</v>
      </c>
      <c r="AC113" s="45">
        <v>3080730</v>
      </c>
      <c r="AD113" s="45">
        <v>176604</v>
      </c>
      <c r="AE113" s="45">
        <v>157301</v>
      </c>
      <c r="AF113" s="45">
        <v>144971</v>
      </c>
      <c r="AG113" s="45">
        <v>123967</v>
      </c>
      <c r="AH113" s="45">
        <v>69968</v>
      </c>
      <c r="AI113" s="45">
        <v>30937</v>
      </c>
      <c r="AJ113" s="53">
        <f t="shared" si="1"/>
        <v>22.843546821694858</v>
      </c>
    </row>
    <row r="114" spans="1:36">
      <c r="A114" s="1" t="s">
        <v>457</v>
      </c>
      <c r="B114" s="1" t="s">
        <v>456</v>
      </c>
      <c r="C114" s="6">
        <v>19.100000000000001</v>
      </c>
      <c r="D114" s="1" t="s">
        <v>1275</v>
      </c>
      <c r="E114" s="111">
        <v>2</v>
      </c>
      <c r="AA114" s="11" t="s">
        <v>521</v>
      </c>
      <c r="AB114" s="11" t="s">
        <v>520</v>
      </c>
      <c r="AC114" s="45">
        <v>601175</v>
      </c>
      <c r="AD114" s="45">
        <v>34912</v>
      </c>
      <c r="AE114" s="45">
        <v>30750</v>
      </c>
      <c r="AF114" s="45">
        <v>28024</v>
      </c>
      <c r="AG114" s="45">
        <v>24495</v>
      </c>
      <c r="AH114" s="45">
        <v>13862</v>
      </c>
      <c r="AI114" s="45">
        <v>5538</v>
      </c>
      <c r="AJ114" s="53">
        <f t="shared" si="1"/>
        <v>22.885349523849129</v>
      </c>
    </row>
    <row r="115" spans="1:36">
      <c r="A115" s="1" t="s">
        <v>455</v>
      </c>
      <c r="B115" s="1" t="s">
        <v>454</v>
      </c>
      <c r="C115" s="6">
        <v>21.3</v>
      </c>
      <c r="D115" s="1" t="s">
        <v>1275</v>
      </c>
      <c r="E115" s="111">
        <v>3</v>
      </c>
      <c r="AA115" s="11" t="s">
        <v>519</v>
      </c>
      <c r="AB115" s="11" t="s">
        <v>518</v>
      </c>
      <c r="AC115" s="45">
        <v>1875996</v>
      </c>
      <c r="AD115" s="45">
        <v>104576</v>
      </c>
      <c r="AE115" s="45">
        <v>94164</v>
      </c>
      <c r="AF115" s="45">
        <v>86445</v>
      </c>
      <c r="AG115" s="45">
        <v>72147</v>
      </c>
      <c r="AH115" s="45">
        <v>39323</v>
      </c>
      <c r="AI115" s="45">
        <v>16912</v>
      </c>
      <c r="AJ115" s="53">
        <f t="shared" si="1"/>
        <v>22.045196258414197</v>
      </c>
    </row>
    <row r="116" spans="1:36">
      <c r="A116" s="1" t="s">
        <v>453</v>
      </c>
      <c r="B116" s="1" t="s">
        <v>452</v>
      </c>
      <c r="C116" s="6">
        <v>20.8</v>
      </c>
      <c r="D116" s="1" t="s">
        <v>1275</v>
      </c>
      <c r="E116" s="111">
        <v>3</v>
      </c>
      <c r="AA116" s="11" t="s">
        <v>517</v>
      </c>
      <c r="AB116" s="11" t="s">
        <v>516</v>
      </c>
      <c r="AC116" s="45">
        <v>269222</v>
      </c>
      <c r="AD116" s="45">
        <v>15037</v>
      </c>
      <c r="AE116" s="45">
        <v>12991</v>
      </c>
      <c r="AF116" s="45">
        <v>12654</v>
      </c>
      <c r="AG116" s="45">
        <v>12208</v>
      </c>
      <c r="AH116" s="45">
        <v>7269</v>
      </c>
      <c r="AI116" s="45">
        <v>3362</v>
      </c>
      <c r="AJ116" s="53">
        <f t="shared" si="1"/>
        <v>23.594282785210719</v>
      </c>
    </row>
    <row r="117" spans="1:36">
      <c r="A117" s="1" t="s">
        <v>451</v>
      </c>
      <c r="B117" s="1" t="s">
        <v>1277</v>
      </c>
      <c r="C117" s="6">
        <v>20.9</v>
      </c>
      <c r="D117" s="1" t="s">
        <v>1275</v>
      </c>
      <c r="E117" s="111">
        <v>3</v>
      </c>
      <c r="AA117" s="11" t="s">
        <v>515</v>
      </c>
      <c r="AB117" s="11" t="s">
        <v>514</v>
      </c>
      <c r="AC117" s="45">
        <v>334337</v>
      </c>
      <c r="AD117" s="45">
        <v>22079</v>
      </c>
      <c r="AE117" s="45">
        <v>19396</v>
      </c>
      <c r="AF117" s="45">
        <v>17848</v>
      </c>
      <c r="AG117" s="45">
        <v>15117</v>
      </c>
      <c r="AH117" s="45">
        <v>9514</v>
      </c>
      <c r="AI117" s="45">
        <v>5125</v>
      </c>
      <c r="AJ117" s="53">
        <f t="shared" si="1"/>
        <v>26.643476492281742</v>
      </c>
    </row>
    <row r="118" spans="1:36">
      <c r="A118" s="1" t="s">
        <v>449</v>
      </c>
      <c r="B118" s="1" t="s">
        <v>448</v>
      </c>
      <c r="C118" s="6">
        <v>22.4</v>
      </c>
      <c r="D118" s="112" t="s">
        <v>1275</v>
      </c>
      <c r="E118" s="111">
        <v>3</v>
      </c>
      <c r="F118" s="112"/>
      <c r="AA118" s="11" t="s">
        <v>763</v>
      </c>
      <c r="AB118" s="11" t="s">
        <v>764</v>
      </c>
      <c r="AC118" s="45">
        <v>2718469</v>
      </c>
      <c r="AD118" s="45">
        <v>159510</v>
      </c>
      <c r="AE118" s="45">
        <v>143118</v>
      </c>
      <c r="AF118" s="45">
        <v>124505</v>
      </c>
      <c r="AG118" s="45">
        <v>111347</v>
      </c>
      <c r="AH118" s="45">
        <v>67004</v>
      </c>
      <c r="AI118" s="45">
        <v>32947</v>
      </c>
      <c r="AJ118" s="53">
        <f t="shared" si="1"/>
        <v>23.484946857955709</v>
      </c>
    </row>
    <row r="119" spans="1:36">
      <c r="A119" s="1" t="s">
        <v>447</v>
      </c>
      <c r="B119" s="1" t="s">
        <v>446</v>
      </c>
      <c r="C119" s="6">
        <v>22.8</v>
      </c>
      <c r="D119" s="1" t="s">
        <v>1275</v>
      </c>
      <c r="E119" s="111">
        <v>3</v>
      </c>
      <c r="AA119" s="11" t="s">
        <v>513</v>
      </c>
      <c r="AB119" s="11" t="s">
        <v>512</v>
      </c>
      <c r="AC119" s="45">
        <v>722065</v>
      </c>
      <c r="AD119" s="45">
        <v>43180</v>
      </c>
      <c r="AE119" s="45">
        <v>40313</v>
      </c>
      <c r="AF119" s="45">
        <v>35999</v>
      </c>
      <c r="AG119" s="45">
        <v>30149</v>
      </c>
      <c r="AH119" s="45">
        <v>17263</v>
      </c>
      <c r="AI119" s="45">
        <v>8510</v>
      </c>
      <c r="AJ119" s="53">
        <f t="shared" si="1"/>
        <v>24.293380789818091</v>
      </c>
    </row>
    <row r="120" spans="1:36">
      <c r="A120" s="1" t="s">
        <v>445</v>
      </c>
      <c r="B120" s="1" t="s">
        <v>444</v>
      </c>
      <c r="C120" s="6">
        <v>26.7</v>
      </c>
      <c r="D120" s="1" t="s">
        <v>1275</v>
      </c>
      <c r="E120" s="111">
        <v>4</v>
      </c>
      <c r="AA120" s="11" t="s">
        <v>511</v>
      </c>
      <c r="AB120" s="11" t="s">
        <v>510</v>
      </c>
      <c r="AC120" s="45">
        <v>204562</v>
      </c>
      <c r="AD120" s="45">
        <v>12500</v>
      </c>
      <c r="AE120" s="45">
        <v>10412</v>
      </c>
      <c r="AF120" s="45">
        <v>8552</v>
      </c>
      <c r="AG120" s="45">
        <v>7779</v>
      </c>
      <c r="AH120" s="45">
        <v>5044</v>
      </c>
      <c r="AI120" s="45">
        <v>2314</v>
      </c>
      <c r="AJ120" s="53">
        <f t="shared" si="1"/>
        <v>22.780868391978959</v>
      </c>
    </row>
    <row r="121" spans="1:36">
      <c r="A121" s="1" t="s">
        <v>443</v>
      </c>
      <c r="B121" s="1" t="s">
        <v>442</v>
      </c>
      <c r="C121" s="6">
        <v>25.1</v>
      </c>
      <c r="D121" s="1" t="s">
        <v>1275</v>
      </c>
      <c r="E121" s="111">
        <v>4</v>
      </c>
      <c r="AA121" s="11" t="s">
        <v>509</v>
      </c>
      <c r="AB121" s="11" t="s">
        <v>508</v>
      </c>
      <c r="AC121" s="45">
        <v>659470</v>
      </c>
      <c r="AD121" s="45">
        <v>37808</v>
      </c>
      <c r="AE121" s="45">
        <v>32412</v>
      </c>
      <c r="AF121" s="45">
        <v>27626</v>
      </c>
      <c r="AG121" s="45">
        <v>25383</v>
      </c>
      <c r="AH121" s="45">
        <v>15055</v>
      </c>
      <c r="AI121" s="45">
        <v>7231</v>
      </c>
      <c r="AJ121" s="53">
        <f t="shared" si="1"/>
        <v>22.065446494912582</v>
      </c>
    </row>
    <row r="122" spans="1:36">
      <c r="A122" s="1" t="s">
        <v>441</v>
      </c>
      <c r="B122" s="1" t="s">
        <v>440</v>
      </c>
      <c r="C122" s="6">
        <v>23.6</v>
      </c>
      <c r="D122" s="112" t="s">
        <v>1275</v>
      </c>
      <c r="E122" s="111">
        <v>4</v>
      </c>
      <c r="F122" s="112"/>
      <c r="AA122" s="11" t="s">
        <v>507</v>
      </c>
      <c r="AB122" s="11" t="s">
        <v>506</v>
      </c>
      <c r="AC122" s="45">
        <v>555623</v>
      </c>
      <c r="AD122" s="45">
        <v>30562</v>
      </c>
      <c r="AE122" s="45">
        <v>29630</v>
      </c>
      <c r="AF122" s="45">
        <v>25795</v>
      </c>
      <c r="AG122" s="45">
        <v>23418</v>
      </c>
      <c r="AH122" s="45">
        <v>13732</v>
      </c>
      <c r="AI122" s="45">
        <v>6757</v>
      </c>
      <c r="AJ122" s="53">
        <f t="shared" si="1"/>
        <v>23.378081900857236</v>
      </c>
    </row>
    <row r="123" spans="1:36">
      <c r="A123" s="1" t="s">
        <v>439</v>
      </c>
      <c r="B123" s="1" t="s">
        <v>438</v>
      </c>
      <c r="C123" s="6">
        <v>21.9</v>
      </c>
      <c r="D123" s="112" t="s">
        <v>1275</v>
      </c>
      <c r="E123" s="111">
        <v>3</v>
      </c>
      <c r="F123" s="112"/>
      <c r="AA123" s="11" t="s">
        <v>505</v>
      </c>
      <c r="AB123" s="11" t="s">
        <v>504</v>
      </c>
      <c r="AC123" s="45">
        <v>576749</v>
      </c>
      <c r="AD123" s="45">
        <v>35460</v>
      </c>
      <c r="AE123" s="45">
        <v>30351</v>
      </c>
      <c r="AF123" s="45">
        <v>26533</v>
      </c>
      <c r="AG123" s="45">
        <v>24618</v>
      </c>
      <c r="AH123" s="45">
        <v>15910</v>
      </c>
      <c r="AI123" s="45">
        <v>8135</v>
      </c>
      <c r="AJ123" s="53">
        <f t="shared" si="1"/>
        <v>24.448590287976224</v>
      </c>
    </row>
    <row r="124" spans="1:36">
      <c r="A124" s="1" t="s">
        <v>437</v>
      </c>
      <c r="B124" s="1" t="s">
        <v>436</v>
      </c>
      <c r="C124" s="6">
        <v>24.5</v>
      </c>
      <c r="D124" s="1" t="s">
        <v>1275</v>
      </c>
      <c r="E124" s="111">
        <v>4</v>
      </c>
      <c r="AA124" s="11" t="s">
        <v>765</v>
      </c>
      <c r="AB124" s="11" t="s">
        <v>528</v>
      </c>
      <c r="AC124" s="45">
        <v>3756453</v>
      </c>
      <c r="AD124" s="45">
        <v>209533</v>
      </c>
      <c r="AE124" s="45">
        <v>184267</v>
      </c>
      <c r="AF124" s="45">
        <v>139874</v>
      </c>
      <c r="AG124" s="45">
        <v>119819</v>
      </c>
      <c r="AH124" s="45">
        <v>72646</v>
      </c>
      <c r="AI124" s="45">
        <v>41785</v>
      </c>
      <c r="AJ124" s="53">
        <f t="shared" si="1"/>
        <v>20.442795371058814</v>
      </c>
    </row>
    <row r="125" spans="1:36">
      <c r="A125" s="1" t="s">
        <v>435</v>
      </c>
      <c r="B125" s="1" t="s">
        <v>434</v>
      </c>
      <c r="C125" s="6">
        <v>19.100000000000001</v>
      </c>
      <c r="D125" s="1" t="s">
        <v>1275</v>
      </c>
      <c r="E125" s="111">
        <v>2</v>
      </c>
      <c r="AA125" s="11" t="s">
        <v>529</v>
      </c>
      <c r="AB125" s="11" t="s">
        <v>528</v>
      </c>
      <c r="AC125" s="45">
        <v>3756453</v>
      </c>
      <c r="AD125" s="45">
        <v>209533</v>
      </c>
      <c r="AE125" s="45">
        <v>184267</v>
      </c>
      <c r="AF125" s="45">
        <v>139874</v>
      </c>
      <c r="AG125" s="45">
        <v>119819</v>
      </c>
      <c r="AH125" s="45">
        <v>72646</v>
      </c>
      <c r="AI125" s="45">
        <v>41785</v>
      </c>
      <c r="AJ125" s="53">
        <f t="shared" si="1"/>
        <v>20.442795371058814</v>
      </c>
    </row>
    <row r="126" spans="1:36">
      <c r="A126" s="1" t="s">
        <v>433</v>
      </c>
      <c r="B126" s="1" t="s">
        <v>1142</v>
      </c>
      <c r="C126" s="6">
        <v>23.1</v>
      </c>
      <c r="D126" s="1" t="s">
        <v>1275</v>
      </c>
      <c r="E126" s="111">
        <v>4</v>
      </c>
      <c r="AA126" s="11" t="s">
        <v>766</v>
      </c>
      <c r="AB126" s="11" t="s">
        <v>767</v>
      </c>
      <c r="AC126" s="45">
        <v>1185513</v>
      </c>
      <c r="AD126" s="45">
        <v>63092</v>
      </c>
      <c r="AE126" s="45">
        <v>54548</v>
      </c>
      <c r="AF126" s="45">
        <v>41968</v>
      </c>
      <c r="AG126" s="45">
        <v>35955</v>
      </c>
      <c r="AH126" s="45">
        <v>23148</v>
      </c>
      <c r="AI126" s="45">
        <v>11348</v>
      </c>
      <c r="AJ126" s="53">
        <f t="shared" si="1"/>
        <v>19.40586058524875</v>
      </c>
    </row>
    <row r="127" spans="1:36">
      <c r="A127" s="1" t="s">
        <v>432</v>
      </c>
      <c r="B127" s="1" t="s">
        <v>431</v>
      </c>
      <c r="C127" s="6">
        <v>23.8</v>
      </c>
      <c r="D127" s="1" t="s">
        <v>1275</v>
      </c>
      <c r="E127" s="111">
        <v>4</v>
      </c>
      <c r="AA127" s="11" t="s">
        <v>527</v>
      </c>
      <c r="AB127" s="11" t="s">
        <v>526</v>
      </c>
      <c r="AC127" s="45">
        <v>211137</v>
      </c>
      <c r="AD127" s="45">
        <v>11484</v>
      </c>
      <c r="AE127" s="45">
        <v>11085</v>
      </c>
      <c r="AF127" s="45">
        <v>8183</v>
      </c>
      <c r="AG127" s="45">
        <v>7705</v>
      </c>
      <c r="AH127" s="45">
        <v>5410</v>
      </c>
      <c r="AI127" s="45">
        <v>2702</v>
      </c>
      <c r="AJ127" s="53">
        <f t="shared" si="1"/>
        <v>22.056295201693686</v>
      </c>
    </row>
    <row r="128" spans="1:36">
      <c r="A128" s="1" t="s">
        <v>430</v>
      </c>
      <c r="B128" s="1" t="s">
        <v>429</v>
      </c>
      <c r="C128" s="6">
        <v>19.7</v>
      </c>
      <c r="D128" s="1" t="s">
        <v>1275</v>
      </c>
      <c r="E128" s="111">
        <v>2</v>
      </c>
      <c r="AA128" s="11" t="s">
        <v>525</v>
      </c>
      <c r="AB128" s="11" t="s">
        <v>524</v>
      </c>
      <c r="AC128" s="45">
        <v>340870</v>
      </c>
      <c r="AD128" s="45">
        <v>19097</v>
      </c>
      <c r="AE128" s="45">
        <v>15468</v>
      </c>
      <c r="AF128" s="45">
        <v>10816</v>
      </c>
      <c r="AG128" s="45">
        <v>8616</v>
      </c>
      <c r="AH128" s="45">
        <v>5422</v>
      </c>
      <c r="AI128" s="45">
        <v>2389</v>
      </c>
      <c r="AJ128" s="53">
        <f t="shared" si="1"/>
        <v>18.13242585149764</v>
      </c>
    </row>
    <row r="129" spans="1:36">
      <c r="A129" s="1" t="s">
        <v>428</v>
      </c>
      <c r="B129" s="1" t="s">
        <v>1146</v>
      </c>
      <c r="C129" s="6">
        <v>21.8</v>
      </c>
      <c r="D129" s="112" t="s">
        <v>1275</v>
      </c>
      <c r="E129" s="111">
        <v>3</v>
      </c>
      <c r="F129" s="112"/>
      <c r="AA129" s="11" t="s">
        <v>523</v>
      </c>
      <c r="AB129" s="11" t="s">
        <v>522</v>
      </c>
      <c r="AC129" s="45">
        <v>633506</v>
      </c>
      <c r="AD129" s="45">
        <v>32511</v>
      </c>
      <c r="AE129" s="45">
        <v>27995</v>
      </c>
      <c r="AF129" s="45">
        <v>22969</v>
      </c>
      <c r="AG129" s="45">
        <v>19634</v>
      </c>
      <c r="AH129" s="45">
        <v>12316</v>
      </c>
      <c r="AI129" s="45">
        <v>6257</v>
      </c>
      <c r="AJ129" s="53">
        <f t="shared" si="1"/>
        <v>19.207710739914067</v>
      </c>
    </row>
    <row r="130" spans="1:36">
      <c r="A130" s="1" t="s">
        <v>427</v>
      </c>
      <c r="B130" s="1" t="s">
        <v>426</v>
      </c>
      <c r="C130" s="6">
        <v>5.8</v>
      </c>
      <c r="D130" s="112" t="s">
        <v>1275</v>
      </c>
      <c r="E130" s="111">
        <v>1</v>
      </c>
      <c r="F130" s="112"/>
      <c r="AA130" s="11" t="s">
        <v>768</v>
      </c>
      <c r="AB130" s="11" t="s">
        <v>51</v>
      </c>
      <c r="AC130" s="45">
        <v>46658447</v>
      </c>
      <c r="AD130" s="45">
        <v>2406131</v>
      </c>
      <c r="AE130" s="45">
        <v>2126644</v>
      </c>
      <c r="AF130" s="45">
        <v>1538604</v>
      </c>
      <c r="AG130" s="45">
        <v>1422641</v>
      </c>
      <c r="AH130" s="45">
        <v>953320</v>
      </c>
      <c r="AI130" s="45">
        <v>512154</v>
      </c>
      <c r="AJ130" s="53">
        <f t="shared" si="1"/>
        <v>19.202297924746617</v>
      </c>
    </row>
    <row r="131" spans="1:36">
      <c r="A131" s="1" t="s">
        <v>425</v>
      </c>
      <c r="B131" s="1" t="s">
        <v>1147</v>
      </c>
      <c r="C131" s="6">
        <v>12.4</v>
      </c>
      <c r="D131" s="1" t="s">
        <v>1275</v>
      </c>
      <c r="E131" s="111">
        <v>1</v>
      </c>
      <c r="AA131" s="11" t="s">
        <v>769</v>
      </c>
      <c r="AB131" s="11" t="s">
        <v>770</v>
      </c>
      <c r="AC131" s="45">
        <v>4312067</v>
      </c>
      <c r="AD131" s="45">
        <v>268804</v>
      </c>
      <c r="AE131" s="45">
        <v>242854</v>
      </c>
      <c r="AF131" s="45">
        <v>173891</v>
      </c>
      <c r="AG131" s="45">
        <v>178919</v>
      </c>
      <c r="AH131" s="45">
        <v>124072</v>
      </c>
      <c r="AI131" s="45">
        <v>68356</v>
      </c>
      <c r="AJ131" s="53">
        <f t="shared" si="1"/>
        <v>24.510194298929029</v>
      </c>
    </row>
    <row r="132" spans="1:36">
      <c r="A132" s="1" t="s">
        <v>424</v>
      </c>
      <c r="B132" s="1" t="s">
        <v>423</v>
      </c>
      <c r="C132" s="6">
        <v>2.7</v>
      </c>
      <c r="D132" s="1" t="s">
        <v>1275</v>
      </c>
      <c r="E132" s="111">
        <v>1</v>
      </c>
      <c r="AA132" s="11" t="s">
        <v>503</v>
      </c>
      <c r="AB132" s="11" t="s">
        <v>502</v>
      </c>
      <c r="AC132" s="45">
        <v>2703149</v>
      </c>
      <c r="AD132" s="45">
        <v>165352</v>
      </c>
      <c r="AE132" s="45">
        <v>154766</v>
      </c>
      <c r="AF132" s="45">
        <v>114429</v>
      </c>
      <c r="AG132" s="45">
        <v>116678</v>
      </c>
      <c r="AH132" s="45">
        <v>78455</v>
      </c>
      <c r="AI132" s="45">
        <v>43187</v>
      </c>
      <c r="AJ132" s="53">
        <f t="shared" si="1"/>
        <v>24.891968589226863</v>
      </c>
    </row>
    <row r="133" spans="1:36">
      <c r="A133" s="1" t="s">
        <v>422</v>
      </c>
      <c r="B133" s="1" t="s">
        <v>421</v>
      </c>
      <c r="C133" s="6">
        <v>21.9</v>
      </c>
      <c r="D133" s="112"/>
      <c r="E133" s="111">
        <v>3</v>
      </c>
      <c r="F133" s="112"/>
      <c r="AA133" s="11" t="s">
        <v>501</v>
      </c>
      <c r="AB133" s="11" t="s">
        <v>500</v>
      </c>
      <c r="AC133" s="45">
        <v>1027624</v>
      </c>
      <c r="AD133" s="45">
        <v>68784</v>
      </c>
      <c r="AE133" s="45">
        <v>59874</v>
      </c>
      <c r="AF133" s="45">
        <v>39813</v>
      </c>
      <c r="AG133" s="45">
        <v>42456</v>
      </c>
      <c r="AH133" s="45">
        <v>31156</v>
      </c>
      <c r="AI133" s="45">
        <v>16907</v>
      </c>
      <c r="AJ133" s="53">
        <f t="shared" si="1"/>
        <v>25.202797910519802</v>
      </c>
    </row>
    <row r="134" spans="1:36">
      <c r="A134" s="1" t="s">
        <v>420</v>
      </c>
      <c r="B134" s="1" t="s">
        <v>419</v>
      </c>
      <c r="C134" s="6">
        <v>19.899999999999999</v>
      </c>
      <c r="D134" s="112"/>
      <c r="E134" s="111">
        <v>2</v>
      </c>
      <c r="F134" s="112"/>
      <c r="AA134" s="11" t="s">
        <v>499</v>
      </c>
      <c r="AB134" s="11" t="s">
        <v>498</v>
      </c>
      <c r="AC134" s="45">
        <v>581294</v>
      </c>
      <c r="AD134" s="45">
        <v>34668</v>
      </c>
      <c r="AE134" s="45">
        <v>28214</v>
      </c>
      <c r="AF134" s="45">
        <v>19649</v>
      </c>
      <c r="AG134" s="45">
        <v>19785</v>
      </c>
      <c r="AH134" s="45">
        <v>14461</v>
      </c>
      <c r="AI134" s="45">
        <v>8262</v>
      </c>
      <c r="AJ134" s="53">
        <f t="shared" ref="AJ134:AJ197" si="2">SUM(AD134:AI134)/AC134*100</f>
        <v>21.510457702986784</v>
      </c>
    </row>
    <row r="135" spans="1:36">
      <c r="A135" s="1" t="s">
        <v>418</v>
      </c>
      <c r="B135" s="1" t="s">
        <v>417</v>
      </c>
      <c r="C135" s="6">
        <v>25.5</v>
      </c>
      <c r="D135" s="112"/>
      <c r="E135" s="111">
        <v>4</v>
      </c>
      <c r="F135" s="112"/>
      <c r="AA135" s="11" t="s">
        <v>771</v>
      </c>
      <c r="AB135" s="11" t="s">
        <v>772</v>
      </c>
      <c r="AC135" s="45">
        <v>4440753</v>
      </c>
      <c r="AD135" s="45">
        <v>249407</v>
      </c>
      <c r="AE135" s="45">
        <v>223276</v>
      </c>
      <c r="AF135" s="45">
        <v>159715</v>
      </c>
      <c r="AG135" s="45">
        <v>155088</v>
      </c>
      <c r="AH135" s="45">
        <v>110631</v>
      </c>
      <c r="AI135" s="45">
        <v>61848</v>
      </c>
      <c r="AJ135" s="53">
        <f t="shared" si="2"/>
        <v>21.617167178629391</v>
      </c>
    </row>
    <row r="136" spans="1:36">
      <c r="A136" s="1" t="s">
        <v>416</v>
      </c>
      <c r="B136" s="1" t="s">
        <v>861</v>
      </c>
      <c r="C136" s="6">
        <v>23.8</v>
      </c>
      <c r="E136" s="111">
        <v>4</v>
      </c>
      <c r="AA136" s="11" t="s">
        <v>497</v>
      </c>
      <c r="AB136" s="11" t="s">
        <v>496</v>
      </c>
      <c r="AC136" s="45">
        <v>2170868</v>
      </c>
      <c r="AD136" s="45">
        <v>128810</v>
      </c>
      <c r="AE136" s="45">
        <v>115213</v>
      </c>
      <c r="AF136" s="45">
        <v>80736</v>
      </c>
      <c r="AG136" s="45">
        <v>77548</v>
      </c>
      <c r="AH136" s="45">
        <v>53768</v>
      </c>
      <c r="AI136" s="45">
        <v>28539</v>
      </c>
      <c r="AJ136" s="53">
        <f t="shared" si="2"/>
        <v>22.323512991116917</v>
      </c>
    </row>
    <row r="137" spans="1:36">
      <c r="A137" s="1" t="s">
        <v>415</v>
      </c>
      <c r="B137" s="1" t="s">
        <v>414</v>
      </c>
      <c r="C137" s="6">
        <v>28.5</v>
      </c>
      <c r="E137" s="111">
        <v>4</v>
      </c>
      <c r="AA137" s="11" t="s">
        <v>495</v>
      </c>
      <c r="AB137" s="11" t="s">
        <v>494</v>
      </c>
      <c r="AC137" s="45">
        <v>643866</v>
      </c>
      <c r="AD137" s="45">
        <v>33454</v>
      </c>
      <c r="AE137" s="45">
        <v>29892</v>
      </c>
      <c r="AF137" s="45">
        <v>21349</v>
      </c>
      <c r="AG137" s="45">
        <v>19464</v>
      </c>
      <c r="AH137" s="45">
        <v>14150</v>
      </c>
      <c r="AI137" s="45">
        <v>8463</v>
      </c>
      <c r="AJ137" s="53">
        <f t="shared" si="2"/>
        <v>19.689189986736373</v>
      </c>
    </row>
    <row r="138" spans="1:36">
      <c r="A138" s="1" t="s">
        <v>413</v>
      </c>
      <c r="B138" s="1" t="s">
        <v>412</v>
      </c>
      <c r="C138" s="6">
        <v>22.6</v>
      </c>
      <c r="D138" s="112"/>
      <c r="E138" s="111">
        <v>3</v>
      </c>
      <c r="F138" s="112"/>
      <c r="AA138" s="11" t="s">
        <v>493</v>
      </c>
      <c r="AB138" s="11" t="s">
        <v>492</v>
      </c>
      <c r="AC138" s="45">
        <v>312884</v>
      </c>
      <c r="AD138" s="45">
        <v>16558</v>
      </c>
      <c r="AE138" s="45">
        <v>14842</v>
      </c>
      <c r="AF138" s="45">
        <v>10876</v>
      </c>
      <c r="AG138" s="45">
        <v>10604</v>
      </c>
      <c r="AH138" s="45">
        <v>7781</v>
      </c>
      <c r="AI138" s="45">
        <v>4648</v>
      </c>
      <c r="AJ138" s="53">
        <f t="shared" si="2"/>
        <v>20.873230973779417</v>
      </c>
    </row>
    <row r="139" spans="1:36">
      <c r="A139" s="1" t="s">
        <v>395</v>
      </c>
      <c r="B139" s="1" t="s">
        <v>394</v>
      </c>
      <c r="C139" s="6">
        <v>19.600000000000001</v>
      </c>
      <c r="E139" s="111">
        <v>2</v>
      </c>
      <c r="AA139" s="11" t="s">
        <v>491</v>
      </c>
      <c r="AB139" s="11" t="s">
        <v>490</v>
      </c>
      <c r="AC139" s="45">
        <v>1313135</v>
      </c>
      <c r="AD139" s="45">
        <v>70585</v>
      </c>
      <c r="AE139" s="45">
        <v>63329</v>
      </c>
      <c r="AF139" s="45">
        <v>46754</v>
      </c>
      <c r="AG139" s="45">
        <v>47472</v>
      </c>
      <c r="AH139" s="45">
        <v>34932</v>
      </c>
      <c r="AI139" s="45">
        <v>20198</v>
      </c>
      <c r="AJ139" s="53">
        <f t="shared" si="2"/>
        <v>21.572039432350827</v>
      </c>
    </row>
    <row r="140" spans="1:36">
      <c r="A140" s="1" t="s">
        <v>393</v>
      </c>
      <c r="B140" s="1" t="s">
        <v>392</v>
      </c>
      <c r="C140" s="6">
        <v>22.1</v>
      </c>
      <c r="D140" s="112"/>
      <c r="E140" s="111">
        <v>3</v>
      </c>
      <c r="F140" s="112"/>
      <c r="AA140" s="11" t="s">
        <v>773</v>
      </c>
      <c r="AB140" s="11" t="s">
        <v>488</v>
      </c>
      <c r="AC140" s="45">
        <v>6549520</v>
      </c>
      <c r="AD140" s="45">
        <v>317911</v>
      </c>
      <c r="AE140" s="45">
        <v>279376</v>
      </c>
      <c r="AF140" s="45">
        <v>197592</v>
      </c>
      <c r="AG140" s="45">
        <v>175694</v>
      </c>
      <c r="AH140" s="45">
        <v>119465</v>
      </c>
      <c r="AI140" s="45">
        <v>68786</v>
      </c>
      <c r="AJ140" s="53">
        <f t="shared" si="2"/>
        <v>17.693266071406761</v>
      </c>
    </row>
    <row r="141" spans="1:36">
      <c r="A141" s="1" t="s">
        <v>391</v>
      </c>
      <c r="B141" s="1" t="s">
        <v>390</v>
      </c>
      <c r="C141" s="6">
        <v>22.9</v>
      </c>
      <c r="D141" s="112"/>
      <c r="E141" s="111">
        <v>3</v>
      </c>
      <c r="F141" s="112"/>
      <c r="AA141" s="11" t="s">
        <v>489</v>
      </c>
      <c r="AB141" s="11" t="s">
        <v>488</v>
      </c>
      <c r="AC141" s="45">
        <v>6549520</v>
      </c>
      <c r="AD141" s="45">
        <v>317911</v>
      </c>
      <c r="AE141" s="45">
        <v>279376</v>
      </c>
      <c r="AF141" s="45">
        <v>197592</v>
      </c>
      <c r="AG141" s="45">
        <v>175694</v>
      </c>
      <c r="AH141" s="45">
        <v>119465</v>
      </c>
      <c r="AI141" s="45">
        <v>68786</v>
      </c>
      <c r="AJ141" s="53">
        <f t="shared" si="2"/>
        <v>17.693266071406761</v>
      </c>
    </row>
    <row r="142" spans="1:36">
      <c r="A142" s="1" t="s">
        <v>389</v>
      </c>
      <c r="B142" s="1" t="s">
        <v>388</v>
      </c>
      <c r="C142" s="6">
        <v>26.2</v>
      </c>
      <c r="D142" s="112"/>
      <c r="E142" s="111">
        <v>4</v>
      </c>
      <c r="F142" s="112"/>
      <c r="AA142" s="11" t="s">
        <v>774</v>
      </c>
      <c r="AB142" s="11" t="s">
        <v>775</v>
      </c>
      <c r="AC142" s="45">
        <v>5521604</v>
      </c>
      <c r="AD142" s="45">
        <v>292345</v>
      </c>
      <c r="AE142" s="45">
        <v>260526</v>
      </c>
      <c r="AF142" s="45">
        <v>202255</v>
      </c>
      <c r="AG142" s="45">
        <v>209467</v>
      </c>
      <c r="AH142" s="45">
        <v>152467</v>
      </c>
      <c r="AI142" s="45">
        <v>86710</v>
      </c>
      <c r="AJ142" s="53">
        <f t="shared" si="2"/>
        <v>21.801092581068833</v>
      </c>
    </row>
    <row r="143" spans="1:36">
      <c r="A143" s="1" t="s">
        <v>387</v>
      </c>
      <c r="B143" s="1" t="s">
        <v>386</v>
      </c>
      <c r="C143" s="6">
        <v>23.9</v>
      </c>
      <c r="D143" s="112"/>
      <c r="E143" s="111">
        <v>4</v>
      </c>
      <c r="F143" s="112"/>
      <c r="AA143" s="11" t="s">
        <v>487</v>
      </c>
      <c r="AB143" s="11" t="s">
        <v>486</v>
      </c>
      <c r="AC143" s="45">
        <v>2418556</v>
      </c>
      <c r="AD143" s="45">
        <v>143413</v>
      </c>
      <c r="AE143" s="45">
        <v>128662</v>
      </c>
      <c r="AF143" s="45">
        <v>100341</v>
      </c>
      <c r="AG143" s="45">
        <v>103937</v>
      </c>
      <c r="AH143" s="45">
        <v>78530</v>
      </c>
      <c r="AI143" s="45">
        <v>48089</v>
      </c>
      <c r="AJ143" s="53">
        <f t="shared" si="2"/>
        <v>24.93107457507703</v>
      </c>
    </row>
    <row r="144" spans="1:36">
      <c r="A144" s="1" t="s">
        <v>385</v>
      </c>
      <c r="B144" s="1" t="s">
        <v>384</v>
      </c>
      <c r="C144" s="6">
        <v>25.4</v>
      </c>
      <c r="E144" s="111">
        <v>4</v>
      </c>
      <c r="AA144" s="11" t="s">
        <v>485</v>
      </c>
      <c r="AB144" s="11" t="s">
        <v>776</v>
      </c>
      <c r="AC144" s="45">
        <v>2032595</v>
      </c>
      <c r="AD144" s="45">
        <v>94670</v>
      </c>
      <c r="AE144" s="45">
        <v>82431</v>
      </c>
      <c r="AF144" s="45">
        <v>64848</v>
      </c>
      <c r="AG144" s="45">
        <v>66702</v>
      </c>
      <c r="AH144" s="45">
        <v>48095</v>
      </c>
      <c r="AI144" s="45">
        <v>26025</v>
      </c>
      <c r="AJ144" s="53">
        <f t="shared" si="2"/>
        <v>18.831641325497699</v>
      </c>
    </row>
    <row r="145" spans="1:36">
      <c r="A145" s="1" t="s">
        <v>383</v>
      </c>
      <c r="B145" s="1" t="s">
        <v>382</v>
      </c>
      <c r="C145" s="6">
        <v>25.6</v>
      </c>
      <c r="E145" s="111">
        <v>4</v>
      </c>
      <c r="AA145" s="11" t="s">
        <v>484</v>
      </c>
      <c r="AB145" s="11" t="s">
        <v>483</v>
      </c>
      <c r="AC145" s="45">
        <v>1070453</v>
      </c>
      <c r="AD145" s="45">
        <v>54262</v>
      </c>
      <c r="AE145" s="45">
        <v>49433</v>
      </c>
      <c r="AF145" s="45">
        <v>37066</v>
      </c>
      <c r="AG145" s="45">
        <v>38828</v>
      </c>
      <c r="AH145" s="45">
        <v>25842</v>
      </c>
      <c r="AI145" s="45">
        <v>12596</v>
      </c>
      <c r="AJ145" s="53">
        <f t="shared" si="2"/>
        <v>20.367732165727968</v>
      </c>
    </row>
    <row r="146" spans="1:36">
      <c r="A146" s="1" t="s">
        <v>381</v>
      </c>
      <c r="B146" s="1" t="s">
        <v>380</v>
      </c>
      <c r="C146" s="6">
        <v>24.8</v>
      </c>
      <c r="E146" s="111">
        <v>4</v>
      </c>
      <c r="AA146" s="11" t="s">
        <v>777</v>
      </c>
      <c r="AB146" s="11" t="s">
        <v>778</v>
      </c>
      <c r="AC146" s="45">
        <v>13601874</v>
      </c>
      <c r="AD146" s="45">
        <v>704663</v>
      </c>
      <c r="AE146" s="45">
        <v>618959</v>
      </c>
      <c r="AF146" s="45">
        <v>443245</v>
      </c>
      <c r="AG146" s="45">
        <v>396456</v>
      </c>
      <c r="AH146" s="45">
        <v>259019</v>
      </c>
      <c r="AI146" s="45">
        <v>140274</v>
      </c>
      <c r="AJ146" s="53">
        <f t="shared" si="2"/>
        <v>18.840168641468079</v>
      </c>
    </row>
    <row r="147" spans="1:36">
      <c r="A147" s="1" t="s">
        <v>379</v>
      </c>
      <c r="B147" s="1" t="s">
        <v>378</v>
      </c>
      <c r="C147" s="6">
        <v>21.7</v>
      </c>
      <c r="D147" s="112"/>
      <c r="E147" s="111">
        <v>3</v>
      </c>
      <c r="F147" s="112"/>
      <c r="AA147" s="11" t="s">
        <v>482</v>
      </c>
      <c r="AB147" s="11" t="s">
        <v>481</v>
      </c>
      <c r="AC147" s="45">
        <v>7488718</v>
      </c>
      <c r="AD147" s="45">
        <v>385047</v>
      </c>
      <c r="AE147" s="45">
        <v>339069</v>
      </c>
      <c r="AF147" s="45">
        <v>237148</v>
      </c>
      <c r="AG147" s="45">
        <v>225221</v>
      </c>
      <c r="AH147" s="45">
        <v>151937</v>
      </c>
      <c r="AI147" s="45">
        <v>85516</v>
      </c>
      <c r="AJ147" s="53">
        <f t="shared" si="2"/>
        <v>19.014442792477965</v>
      </c>
    </row>
    <row r="148" spans="1:36">
      <c r="A148" s="1" t="s">
        <v>411</v>
      </c>
      <c r="B148" s="1" t="s">
        <v>410</v>
      </c>
      <c r="C148" s="6">
        <v>23.8</v>
      </c>
      <c r="D148" s="112"/>
      <c r="E148" s="111">
        <v>4</v>
      </c>
      <c r="F148" s="112"/>
      <c r="AA148" s="11" t="s">
        <v>480</v>
      </c>
      <c r="AB148" s="11" t="s">
        <v>479</v>
      </c>
      <c r="AC148" s="45">
        <v>4946233</v>
      </c>
      <c r="AD148" s="45">
        <v>265020</v>
      </c>
      <c r="AE148" s="45">
        <v>233904</v>
      </c>
      <c r="AF148" s="45">
        <v>174396</v>
      </c>
      <c r="AG148" s="45">
        <v>145353</v>
      </c>
      <c r="AH148" s="45">
        <v>90782</v>
      </c>
      <c r="AI148" s="45">
        <v>45786</v>
      </c>
      <c r="AJ148" s="53">
        <f t="shared" si="2"/>
        <v>19.312494983556171</v>
      </c>
    </row>
    <row r="149" spans="1:36">
      <c r="A149" s="1" t="s">
        <v>409</v>
      </c>
      <c r="B149" s="1" t="s">
        <v>408</v>
      </c>
      <c r="C149" s="6">
        <v>24.6</v>
      </c>
      <c r="D149" s="112"/>
      <c r="E149" s="111">
        <v>4</v>
      </c>
      <c r="F149" s="112"/>
      <c r="AA149" s="11" t="s">
        <v>478</v>
      </c>
      <c r="AB149" s="11" t="s">
        <v>477</v>
      </c>
      <c r="AC149" s="45">
        <v>1166923</v>
      </c>
      <c r="AD149" s="45">
        <v>54596</v>
      </c>
      <c r="AE149" s="45">
        <v>45986</v>
      </c>
      <c r="AF149" s="45">
        <v>31701</v>
      </c>
      <c r="AG149" s="45">
        <v>25882</v>
      </c>
      <c r="AH149" s="45">
        <v>16300</v>
      </c>
      <c r="AI149" s="45">
        <v>8972</v>
      </c>
      <c r="AJ149" s="53">
        <f t="shared" si="2"/>
        <v>15.719717582051256</v>
      </c>
    </row>
    <row r="150" spans="1:36">
      <c r="A150" s="1" t="s">
        <v>407</v>
      </c>
      <c r="B150" s="1" t="s">
        <v>406</v>
      </c>
      <c r="C150" s="6">
        <v>18.8</v>
      </c>
      <c r="D150" s="112"/>
      <c r="E150" s="111">
        <v>2</v>
      </c>
      <c r="F150" s="112"/>
      <c r="AA150" s="11" t="s">
        <v>779</v>
      </c>
      <c r="AB150" s="11" t="s">
        <v>780</v>
      </c>
      <c r="AC150" s="45">
        <v>10055581</v>
      </c>
      <c r="AD150" s="45">
        <v>469208</v>
      </c>
      <c r="AE150" s="45">
        <v>414183</v>
      </c>
      <c r="AF150" s="45">
        <v>298825</v>
      </c>
      <c r="AG150" s="45">
        <v>256975</v>
      </c>
      <c r="AH150" s="45">
        <v>158659</v>
      </c>
      <c r="AI150" s="45">
        <v>72280</v>
      </c>
      <c r="AJ150" s="53">
        <f t="shared" si="2"/>
        <v>16.608985597152468</v>
      </c>
    </row>
    <row r="151" spans="1:36">
      <c r="A151" s="1" t="s">
        <v>405</v>
      </c>
      <c r="B151" s="1" t="s">
        <v>404</v>
      </c>
      <c r="C151" s="6">
        <v>22.1</v>
      </c>
      <c r="E151" s="111">
        <v>3</v>
      </c>
      <c r="AA151" s="11" t="s">
        <v>476</v>
      </c>
      <c r="AB151" s="11" t="s">
        <v>475</v>
      </c>
      <c r="AC151" s="45">
        <v>8410095</v>
      </c>
      <c r="AD151" s="45">
        <v>399610</v>
      </c>
      <c r="AE151" s="45">
        <v>354692</v>
      </c>
      <c r="AF151" s="45">
        <v>253561</v>
      </c>
      <c r="AG151" s="45">
        <v>218004</v>
      </c>
      <c r="AH151" s="45">
        <v>134152</v>
      </c>
      <c r="AI151" s="45">
        <v>60938</v>
      </c>
      <c r="AJ151" s="53">
        <f t="shared" si="2"/>
        <v>16.895849571259301</v>
      </c>
    </row>
    <row r="152" spans="1:36">
      <c r="A152" s="1" t="s">
        <v>403</v>
      </c>
      <c r="B152" s="1" t="s">
        <v>402</v>
      </c>
      <c r="C152" s="6">
        <v>23</v>
      </c>
      <c r="D152" s="112"/>
      <c r="E152" s="111">
        <v>4</v>
      </c>
      <c r="F152" s="112"/>
      <c r="AA152" s="11" t="s">
        <v>474</v>
      </c>
      <c r="AB152" s="11" t="s">
        <v>473</v>
      </c>
      <c r="AC152" s="45">
        <v>1475569</v>
      </c>
      <c r="AD152" s="45">
        <v>63827</v>
      </c>
      <c r="AE152" s="45">
        <v>55030</v>
      </c>
      <c r="AF152" s="45">
        <v>41799</v>
      </c>
      <c r="AG152" s="45">
        <v>36230</v>
      </c>
      <c r="AH152" s="45">
        <v>22899</v>
      </c>
      <c r="AI152" s="45">
        <v>10564</v>
      </c>
      <c r="AJ152" s="53">
        <f t="shared" si="2"/>
        <v>15.610859268526243</v>
      </c>
    </row>
    <row r="153" spans="1:36">
      <c r="A153" s="1" t="s">
        <v>401</v>
      </c>
      <c r="B153" s="1" t="s">
        <v>400</v>
      </c>
      <c r="C153" s="6">
        <v>21.6</v>
      </c>
      <c r="E153" s="111">
        <v>3</v>
      </c>
      <c r="AA153" s="11" t="s">
        <v>472</v>
      </c>
      <c r="AB153" s="11" t="s">
        <v>781</v>
      </c>
      <c r="AC153" s="45">
        <v>85209</v>
      </c>
      <c r="AD153" s="45">
        <v>3009</v>
      </c>
      <c r="AE153" s="45">
        <v>2419</v>
      </c>
      <c r="AF153" s="45">
        <v>1866</v>
      </c>
      <c r="AG153" s="45">
        <v>1431</v>
      </c>
      <c r="AH153" s="45">
        <v>863</v>
      </c>
      <c r="AI153" s="45">
        <v>380</v>
      </c>
      <c r="AJ153" s="53">
        <f t="shared" si="2"/>
        <v>11.698294781067728</v>
      </c>
    </row>
    <row r="154" spans="1:36">
      <c r="A154" s="1" t="s">
        <v>399</v>
      </c>
      <c r="B154" s="1" t="s">
        <v>398</v>
      </c>
      <c r="C154" s="6">
        <v>21.2</v>
      </c>
      <c r="E154" s="111">
        <v>3</v>
      </c>
      <c r="AA154" s="11" t="s">
        <v>471</v>
      </c>
      <c r="AB154" s="11" t="s">
        <v>782</v>
      </c>
      <c r="AC154" s="45">
        <v>84708</v>
      </c>
      <c r="AD154" s="45">
        <v>2762</v>
      </c>
      <c r="AE154" s="45">
        <v>2042</v>
      </c>
      <c r="AF154" s="45">
        <v>1599</v>
      </c>
      <c r="AG154" s="45">
        <v>1310</v>
      </c>
      <c r="AH154" s="45">
        <v>745</v>
      </c>
      <c r="AI154" s="45">
        <v>398</v>
      </c>
      <c r="AJ154" s="53">
        <f t="shared" si="2"/>
        <v>10.454738631534212</v>
      </c>
    </row>
    <row r="155" spans="1:36">
      <c r="A155" s="1" t="s">
        <v>397</v>
      </c>
      <c r="B155" s="1" t="s">
        <v>396</v>
      </c>
      <c r="C155" s="6">
        <v>23.8</v>
      </c>
      <c r="D155" s="112"/>
      <c r="E155" s="111">
        <v>4</v>
      </c>
      <c r="F155" s="112"/>
      <c r="AA155" s="11" t="s">
        <v>783</v>
      </c>
      <c r="AB155" s="11" t="s">
        <v>784</v>
      </c>
      <c r="AC155" s="45">
        <v>2177048</v>
      </c>
      <c r="AD155" s="45">
        <v>103793</v>
      </c>
      <c r="AE155" s="45">
        <v>87470</v>
      </c>
      <c r="AF155" s="45">
        <v>63081</v>
      </c>
      <c r="AG155" s="45">
        <v>50042</v>
      </c>
      <c r="AH155" s="45">
        <v>29007</v>
      </c>
      <c r="AI155" s="45">
        <v>13900</v>
      </c>
      <c r="AJ155" s="53">
        <f t="shared" si="2"/>
        <v>15.952473257365018</v>
      </c>
    </row>
    <row r="156" spans="1:36">
      <c r="A156" s="1" t="s">
        <v>377</v>
      </c>
      <c r="B156" s="1" t="s">
        <v>871</v>
      </c>
      <c r="C156" s="6">
        <v>16.100000000000001</v>
      </c>
      <c r="E156" s="111">
        <v>1</v>
      </c>
      <c r="AA156" s="11" t="s">
        <v>470</v>
      </c>
      <c r="AB156" s="11" t="s">
        <v>784</v>
      </c>
      <c r="AC156" s="45">
        <v>2177048</v>
      </c>
      <c r="AD156" s="45">
        <v>103793</v>
      </c>
      <c r="AE156" s="45">
        <v>87470</v>
      </c>
      <c r="AF156" s="45">
        <v>63081</v>
      </c>
      <c r="AG156" s="45">
        <v>50042</v>
      </c>
      <c r="AH156" s="45">
        <v>29007</v>
      </c>
      <c r="AI156" s="45">
        <v>13900</v>
      </c>
      <c r="AJ156" s="53">
        <f t="shared" si="2"/>
        <v>15.952473257365018</v>
      </c>
    </row>
    <row r="157" spans="1:36">
      <c r="A157" s="1" t="s">
        <v>376</v>
      </c>
      <c r="B157" s="1" t="s">
        <v>375</v>
      </c>
      <c r="C157" s="6">
        <v>20.3</v>
      </c>
      <c r="D157" s="112"/>
      <c r="E157" s="111">
        <v>3</v>
      </c>
      <c r="F157" s="112"/>
      <c r="AA157" s="11" t="s">
        <v>785</v>
      </c>
      <c r="AB157" s="11" t="s">
        <v>52</v>
      </c>
      <c r="AC157" s="45">
        <v>66926166</v>
      </c>
      <c r="AD157" s="45">
        <v>3955130</v>
      </c>
      <c r="AE157" s="45">
        <v>3043023</v>
      </c>
      <c r="AF157" s="45">
        <v>2148540</v>
      </c>
      <c r="AG157" s="45">
        <v>1862822</v>
      </c>
      <c r="AH157" s="45">
        <v>1328037</v>
      </c>
      <c r="AI157" s="45">
        <v>814214</v>
      </c>
      <c r="AJ157" s="53">
        <f t="shared" si="2"/>
        <v>19.651157067625839</v>
      </c>
    </row>
    <row r="158" spans="1:36">
      <c r="A158" s="1" t="s">
        <v>374</v>
      </c>
      <c r="B158" s="1" t="s">
        <v>1152</v>
      </c>
      <c r="C158" s="6">
        <v>16.899999999999999</v>
      </c>
      <c r="D158" s="112"/>
      <c r="E158" s="111">
        <v>1</v>
      </c>
      <c r="F158" s="112"/>
      <c r="AA158" s="11" t="s">
        <v>786</v>
      </c>
      <c r="AB158" s="11" t="s">
        <v>787</v>
      </c>
      <c r="AC158" s="45">
        <v>12183893</v>
      </c>
      <c r="AD158" s="45">
        <v>560647</v>
      </c>
      <c r="AE158" s="45">
        <v>428955</v>
      </c>
      <c r="AF158" s="45">
        <v>297868</v>
      </c>
      <c r="AG158" s="45">
        <v>244427</v>
      </c>
      <c r="AH158" s="45">
        <v>170916</v>
      </c>
      <c r="AI158" s="45">
        <v>107637</v>
      </c>
      <c r="AJ158" s="53">
        <f t="shared" si="2"/>
        <v>14.859372123507649</v>
      </c>
    </row>
    <row r="159" spans="1:36">
      <c r="A159" s="1" t="s">
        <v>373</v>
      </c>
      <c r="B159" s="1" t="s">
        <v>1153</v>
      </c>
      <c r="C159" s="6">
        <v>20.9</v>
      </c>
      <c r="D159" s="112"/>
      <c r="E159" s="111">
        <v>3</v>
      </c>
      <c r="F159" s="112"/>
      <c r="AA159" s="11" t="s">
        <v>469</v>
      </c>
      <c r="AB159" s="11" t="s">
        <v>787</v>
      </c>
      <c r="AC159" s="45">
        <v>12183893</v>
      </c>
      <c r="AD159" s="45">
        <v>560647</v>
      </c>
      <c r="AE159" s="45">
        <v>428955</v>
      </c>
      <c r="AF159" s="45">
        <v>297868</v>
      </c>
      <c r="AG159" s="45">
        <v>244427</v>
      </c>
      <c r="AH159" s="45">
        <v>170916</v>
      </c>
      <c r="AI159" s="45">
        <v>107637</v>
      </c>
      <c r="AJ159" s="53">
        <f t="shared" si="2"/>
        <v>14.859372123507649</v>
      </c>
    </row>
    <row r="160" spans="1:36">
      <c r="A160" s="1" t="s">
        <v>372</v>
      </c>
      <c r="B160" s="1" t="s">
        <v>58</v>
      </c>
      <c r="C160" s="6">
        <v>14.4</v>
      </c>
      <c r="D160" s="112"/>
      <c r="E160" s="111">
        <v>1</v>
      </c>
      <c r="F160" s="112"/>
      <c r="AA160" s="11" t="s">
        <v>1121</v>
      </c>
      <c r="AB160" s="11" t="s">
        <v>1122</v>
      </c>
      <c r="AC160" s="45">
        <v>2571632</v>
      </c>
      <c r="AD160" s="45">
        <v>168924</v>
      </c>
      <c r="AE160" s="45">
        <v>128848</v>
      </c>
      <c r="AF160" s="45">
        <v>90924</v>
      </c>
      <c r="AG160" s="45">
        <v>83150</v>
      </c>
      <c r="AH160" s="45">
        <v>60500</v>
      </c>
      <c r="AI160" s="45">
        <v>39144</v>
      </c>
      <c r="AJ160" s="53">
        <f t="shared" si="2"/>
        <v>22.222853036515332</v>
      </c>
    </row>
    <row r="161" spans="1:36">
      <c r="A161" s="1" t="s">
        <v>371</v>
      </c>
      <c r="B161" s="1" t="s">
        <v>370</v>
      </c>
      <c r="C161" s="6">
        <v>20.5</v>
      </c>
      <c r="E161" s="111">
        <v>3</v>
      </c>
      <c r="AA161" s="11" t="s">
        <v>468</v>
      </c>
      <c r="AB161" s="11" t="s">
        <v>1122</v>
      </c>
      <c r="AC161" s="45">
        <v>2571632</v>
      </c>
      <c r="AD161" s="45">
        <v>168924</v>
      </c>
      <c r="AE161" s="45">
        <v>128848</v>
      </c>
      <c r="AF161" s="45">
        <v>90924</v>
      </c>
      <c r="AG161" s="45">
        <v>83150</v>
      </c>
      <c r="AH161" s="45">
        <v>60500</v>
      </c>
      <c r="AI161" s="45">
        <v>39144</v>
      </c>
      <c r="AJ161" s="53">
        <f t="shared" si="2"/>
        <v>22.222853036515332</v>
      </c>
    </row>
    <row r="162" spans="1:36">
      <c r="A162" s="1" t="s">
        <v>369</v>
      </c>
      <c r="B162" s="1" t="s">
        <v>368</v>
      </c>
      <c r="C162" s="6">
        <v>17.100000000000001</v>
      </c>
      <c r="E162" s="111">
        <v>1</v>
      </c>
      <c r="AA162" s="11" t="s">
        <v>1123</v>
      </c>
      <c r="AB162" s="11" t="s">
        <v>1124</v>
      </c>
      <c r="AC162" s="45">
        <v>2804285</v>
      </c>
      <c r="AD162" s="45">
        <v>188858</v>
      </c>
      <c r="AE162" s="45">
        <v>145629</v>
      </c>
      <c r="AF162" s="45">
        <v>103649</v>
      </c>
      <c r="AG162" s="45">
        <v>91218</v>
      </c>
      <c r="AH162" s="45">
        <v>65647</v>
      </c>
      <c r="AI162" s="45">
        <v>40989</v>
      </c>
      <c r="AJ162" s="53">
        <f t="shared" si="2"/>
        <v>22.679221263174036</v>
      </c>
    </row>
    <row r="163" spans="1:36">
      <c r="A163" s="1" t="s">
        <v>367</v>
      </c>
      <c r="B163" s="1" t="s">
        <v>366</v>
      </c>
      <c r="C163" s="6">
        <v>19.100000000000001</v>
      </c>
      <c r="E163" s="111">
        <v>2</v>
      </c>
      <c r="AA163" s="11" t="s">
        <v>467</v>
      </c>
      <c r="AB163" s="11" t="s">
        <v>466</v>
      </c>
      <c r="AC163" s="45">
        <v>1626959</v>
      </c>
      <c r="AD163" s="45">
        <v>115244</v>
      </c>
      <c r="AE163" s="45">
        <v>88440</v>
      </c>
      <c r="AF163" s="45">
        <v>62905</v>
      </c>
      <c r="AG163" s="45">
        <v>55902</v>
      </c>
      <c r="AH163" s="45">
        <v>40693</v>
      </c>
      <c r="AI163" s="45">
        <v>26402</v>
      </c>
      <c r="AJ163" s="53">
        <f t="shared" si="2"/>
        <v>23.945655668028511</v>
      </c>
    </row>
    <row r="164" spans="1:36">
      <c r="A164" s="1" t="s">
        <v>365</v>
      </c>
      <c r="B164" s="1" t="s">
        <v>364</v>
      </c>
      <c r="C164" s="6">
        <v>19.399999999999999</v>
      </c>
      <c r="E164" s="111">
        <v>2</v>
      </c>
      <c r="AA164" s="11" t="s">
        <v>465</v>
      </c>
      <c r="AB164" s="11" t="s">
        <v>464</v>
      </c>
      <c r="AC164" s="45">
        <v>1177326</v>
      </c>
      <c r="AD164" s="45">
        <v>73614</v>
      </c>
      <c r="AE164" s="45">
        <v>57189</v>
      </c>
      <c r="AF164" s="45">
        <v>40744</v>
      </c>
      <c r="AG164" s="45">
        <v>35316</v>
      </c>
      <c r="AH164" s="45">
        <v>24954</v>
      </c>
      <c r="AI164" s="45">
        <v>14587</v>
      </c>
      <c r="AJ164" s="53">
        <f t="shared" si="2"/>
        <v>20.929122435077456</v>
      </c>
    </row>
    <row r="165" spans="1:36">
      <c r="A165" s="1" t="s">
        <v>363</v>
      </c>
      <c r="B165" s="1" t="s">
        <v>362</v>
      </c>
      <c r="C165" s="6">
        <v>20.7</v>
      </c>
      <c r="D165" s="112"/>
      <c r="E165" s="111">
        <v>3</v>
      </c>
      <c r="F165" s="112"/>
      <c r="AA165" s="11" t="s">
        <v>1125</v>
      </c>
      <c r="AB165" s="11" t="s">
        <v>1126</v>
      </c>
      <c r="AC165" s="45">
        <v>3326567</v>
      </c>
      <c r="AD165" s="45">
        <v>215068</v>
      </c>
      <c r="AE165" s="45">
        <v>159571</v>
      </c>
      <c r="AF165" s="45">
        <v>110147</v>
      </c>
      <c r="AG165" s="45">
        <v>100447</v>
      </c>
      <c r="AH165" s="45">
        <v>71771</v>
      </c>
      <c r="AI165" s="45">
        <v>43718</v>
      </c>
      <c r="AJ165" s="53">
        <f t="shared" si="2"/>
        <v>21.064418663444929</v>
      </c>
    </row>
    <row r="166" spans="1:36">
      <c r="A166" s="1" t="s">
        <v>361</v>
      </c>
      <c r="B166" s="1" t="s">
        <v>360</v>
      </c>
      <c r="C166" s="6">
        <v>19.5</v>
      </c>
      <c r="D166" s="112"/>
      <c r="E166" s="111">
        <v>2</v>
      </c>
      <c r="F166" s="112"/>
      <c r="AA166" s="11" t="s">
        <v>463</v>
      </c>
      <c r="AB166" s="11" t="s">
        <v>1127</v>
      </c>
      <c r="AC166" s="45">
        <v>1469342</v>
      </c>
      <c r="AD166" s="45">
        <v>102091</v>
      </c>
      <c r="AE166" s="45">
        <v>75707</v>
      </c>
      <c r="AF166" s="45">
        <v>53536</v>
      </c>
      <c r="AG166" s="45">
        <v>50271</v>
      </c>
      <c r="AH166" s="45">
        <v>36867</v>
      </c>
      <c r="AI166" s="45">
        <v>22850</v>
      </c>
      <c r="AJ166" s="53">
        <f t="shared" si="2"/>
        <v>23.2295816766961</v>
      </c>
    </row>
    <row r="167" spans="1:36">
      <c r="A167" s="1" t="s">
        <v>359</v>
      </c>
      <c r="B167" s="1" t="s">
        <v>358</v>
      </c>
      <c r="C167" s="6">
        <v>17.899999999999999</v>
      </c>
      <c r="D167" s="112"/>
      <c r="E167" s="111">
        <v>1</v>
      </c>
      <c r="F167" s="112"/>
      <c r="AA167" s="11" t="s">
        <v>462</v>
      </c>
      <c r="AB167" s="11" t="s">
        <v>1128</v>
      </c>
      <c r="AC167" s="45">
        <v>1857225</v>
      </c>
      <c r="AD167" s="45">
        <v>112977</v>
      </c>
      <c r="AE167" s="45">
        <v>83864</v>
      </c>
      <c r="AF167" s="45">
        <v>56611</v>
      </c>
      <c r="AG167" s="45">
        <v>50176</v>
      </c>
      <c r="AH167" s="45">
        <v>34904</v>
      </c>
      <c r="AI167" s="45">
        <v>20868</v>
      </c>
      <c r="AJ167" s="53">
        <f t="shared" si="2"/>
        <v>19.351451762710496</v>
      </c>
    </row>
    <row r="168" spans="1:36">
      <c r="A168" s="1" t="s">
        <v>357</v>
      </c>
      <c r="B168" s="1" t="s">
        <v>356</v>
      </c>
      <c r="C168" s="6">
        <v>20.7</v>
      </c>
      <c r="D168" s="112"/>
      <c r="E168" s="111">
        <v>3</v>
      </c>
      <c r="F168" s="112"/>
      <c r="AA168" s="11" t="s">
        <v>1129</v>
      </c>
      <c r="AB168" s="11" t="s">
        <v>1130</v>
      </c>
      <c r="AC168" s="45">
        <v>5992082</v>
      </c>
      <c r="AD168" s="45">
        <v>345576</v>
      </c>
      <c r="AE168" s="45">
        <v>246861</v>
      </c>
      <c r="AF168" s="45">
        <v>160657</v>
      </c>
      <c r="AG168" s="45">
        <v>147225</v>
      </c>
      <c r="AH168" s="45">
        <v>103727</v>
      </c>
      <c r="AI168" s="45">
        <v>57416</v>
      </c>
      <c r="AJ168" s="53">
        <f t="shared" si="2"/>
        <v>17.714410450324277</v>
      </c>
    </row>
    <row r="169" spans="1:36">
      <c r="A169" s="1" t="s">
        <v>355</v>
      </c>
      <c r="B169" s="1" t="s">
        <v>60</v>
      </c>
      <c r="C169" s="6">
        <v>18.7</v>
      </c>
      <c r="E169" s="111">
        <v>2</v>
      </c>
      <c r="AA169" s="11" t="s">
        <v>461</v>
      </c>
      <c r="AB169" s="11" t="s">
        <v>460</v>
      </c>
      <c r="AC169" s="45">
        <v>4064842</v>
      </c>
      <c r="AD169" s="45">
        <v>228948</v>
      </c>
      <c r="AE169" s="45">
        <v>163690</v>
      </c>
      <c r="AF169" s="45">
        <v>106079</v>
      </c>
      <c r="AG169" s="45">
        <v>98641</v>
      </c>
      <c r="AH169" s="45">
        <v>69345</v>
      </c>
      <c r="AI169" s="45">
        <v>37852</v>
      </c>
      <c r="AJ169" s="53">
        <f t="shared" si="2"/>
        <v>17.332900024158381</v>
      </c>
    </row>
    <row r="170" spans="1:36">
      <c r="A170" s="1" t="s">
        <v>354</v>
      </c>
      <c r="B170" s="1" t="s">
        <v>353</v>
      </c>
      <c r="C170" s="6">
        <v>19.600000000000001</v>
      </c>
      <c r="D170" s="112"/>
      <c r="E170" s="111">
        <v>2</v>
      </c>
      <c r="F170" s="112"/>
      <c r="AA170" s="11" t="s">
        <v>459</v>
      </c>
      <c r="AB170" s="11" t="s">
        <v>458</v>
      </c>
      <c r="AC170" s="45">
        <v>1927240</v>
      </c>
      <c r="AD170" s="45">
        <v>116628</v>
      </c>
      <c r="AE170" s="45">
        <v>83171</v>
      </c>
      <c r="AF170" s="45">
        <v>54578</v>
      </c>
      <c r="AG170" s="45">
        <v>48584</v>
      </c>
      <c r="AH170" s="45">
        <v>34382</v>
      </c>
      <c r="AI170" s="45">
        <v>19564</v>
      </c>
      <c r="AJ170" s="53">
        <f t="shared" si="2"/>
        <v>18.519073908802223</v>
      </c>
    </row>
    <row r="171" spans="1:36">
      <c r="A171" s="1" t="s">
        <v>352</v>
      </c>
      <c r="B171" s="1" t="s">
        <v>351</v>
      </c>
      <c r="C171" s="6">
        <v>21.2</v>
      </c>
      <c r="E171" s="111">
        <v>3</v>
      </c>
      <c r="AA171" s="11" t="s">
        <v>1131</v>
      </c>
      <c r="AB171" s="11" t="s">
        <v>1132</v>
      </c>
      <c r="AC171" s="45">
        <v>5533558</v>
      </c>
      <c r="AD171" s="45">
        <v>340827</v>
      </c>
      <c r="AE171" s="45">
        <v>242033</v>
      </c>
      <c r="AF171" s="45">
        <v>186282</v>
      </c>
      <c r="AG171" s="45">
        <v>158853</v>
      </c>
      <c r="AH171" s="45">
        <v>109293</v>
      </c>
      <c r="AI171" s="45">
        <v>61386</v>
      </c>
      <c r="AJ171" s="53">
        <f t="shared" si="2"/>
        <v>19.854748066253215</v>
      </c>
    </row>
    <row r="172" spans="1:36">
      <c r="A172" s="1" t="s">
        <v>350</v>
      </c>
      <c r="B172" s="1" t="s">
        <v>349</v>
      </c>
      <c r="C172" s="6">
        <v>22.8</v>
      </c>
      <c r="D172" s="112"/>
      <c r="E172" s="111">
        <v>3</v>
      </c>
      <c r="F172" s="112"/>
      <c r="AA172" s="11" t="s">
        <v>457</v>
      </c>
      <c r="AB172" s="11" t="s">
        <v>456</v>
      </c>
      <c r="AC172" s="45">
        <v>1887659</v>
      </c>
      <c r="AD172" s="45">
        <v>109217</v>
      </c>
      <c r="AE172" s="45">
        <v>76362</v>
      </c>
      <c r="AF172" s="45">
        <v>63636</v>
      </c>
      <c r="AG172" s="45">
        <v>50642</v>
      </c>
      <c r="AH172" s="45">
        <v>33878</v>
      </c>
      <c r="AI172" s="45">
        <v>18738</v>
      </c>
      <c r="AJ172" s="53">
        <f t="shared" si="2"/>
        <v>18.672493284009452</v>
      </c>
    </row>
    <row r="173" spans="1:36">
      <c r="A173" s="1" t="s">
        <v>348</v>
      </c>
      <c r="B173" s="1" t="s">
        <v>347</v>
      </c>
      <c r="C173" s="6">
        <v>19.2</v>
      </c>
      <c r="E173" s="111">
        <v>2</v>
      </c>
      <c r="AA173" s="11" t="s">
        <v>455</v>
      </c>
      <c r="AB173" s="11" t="s">
        <v>454</v>
      </c>
      <c r="AC173" s="45">
        <v>1322885</v>
      </c>
      <c r="AD173" s="45">
        <v>85372</v>
      </c>
      <c r="AE173" s="45">
        <v>62806</v>
      </c>
      <c r="AF173" s="45">
        <v>43583</v>
      </c>
      <c r="AG173" s="45">
        <v>39167</v>
      </c>
      <c r="AH173" s="45">
        <v>27658</v>
      </c>
      <c r="AI173" s="45">
        <v>16402</v>
      </c>
      <c r="AJ173" s="53">
        <f t="shared" si="2"/>
        <v>20.786992066581753</v>
      </c>
    </row>
    <row r="174" spans="1:36">
      <c r="A174" s="1" t="s">
        <v>346</v>
      </c>
      <c r="B174" s="1" t="s">
        <v>345</v>
      </c>
      <c r="C174" s="6">
        <v>20.100000000000001</v>
      </c>
      <c r="D174" s="112"/>
      <c r="E174" s="111">
        <v>2</v>
      </c>
      <c r="F174" s="112"/>
      <c r="AA174" s="11" t="s">
        <v>453</v>
      </c>
      <c r="AB174" s="11" t="s">
        <v>452</v>
      </c>
      <c r="AC174" s="45">
        <v>2323014</v>
      </c>
      <c r="AD174" s="45">
        <v>146238</v>
      </c>
      <c r="AE174" s="45">
        <v>102865</v>
      </c>
      <c r="AF174" s="45">
        <v>79063</v>
      </c>
      <c r="AG174" s="45">
        <v>69044</v>
      </c>
      <c r="AH174" s="45">
        <v>47757</v>
      </c>
      <c r="AI174" s="45">
        <v>26246</v>
      </c>
      <c r="AJ174" s="53">
        <f t="shared" si="2"/>
        <v>20.284552740534494</v>
      </c>
    </row>
    <row r="175" spans="1:36">
      <c r="A175" s="1" t="s">
        <v>344</v>
      </c>
      <c r="B175" s="1" t="s">
        <v>343</v>
      </c>
      <c r="C175" s="6">
        <v>13.7</v>
      </c>
      <c r="E175" s="111">
        <v>1</v>
      </c>
      <c r="AA175" s="11" t="s">
        <v>1133</v>
      </c>
      <c r="AB175" s="11" t="s">
        <v>450</v>
      </c>
      <c r="AC175" s="45">
        <v>3771669</v>
      </c>
      <c r="AD175" s="45">
        <v>232399</v>
      </c>
      <c r="AE175" s="45">
        <v>172938</v>
      </c>
      <c r="AF175" s="45">
        <v>121036</v>
      </c>
      <c r="AG175" s="45">
        <v>111457</v>
      </c>
      <c r="AH175" s="45">
        <v>79006</v>
      </c>
      <c r="AI175" s="45">
        <v>50461</v>
      </c>
      <c r="AJ175" s="53">
        <f t="shared" si="2"/>
        <v>20.343699301290755</v>
      </c>
    </row>
    <row r="176" spans="1:36">
      <c r="A176" s="1" t="s">
        <v>342</v>
      </c>
      <c r="B176" s="1" t="s">
        <v>341</v>
      </c>
      <c r="C176" s="6">
        <v>16.7</v>
      </c>
      <c r="E176" s="111">
        <v>1</v>
      </c>
      <c r="AA176" s="11" t="s">
        <v>451</v>
      </c>
      <c r="AB176" s="11" t="s">
        <v>450</v>
      </c>
      <c r="AC176" s="45">
        <v>3771669</v>
      </c>
      <c r="AD176" s="45">
        <v>232399</v>
      </c>
      <c r="AE176" s="45">
        <v>172938</v>
      </c>
      <c r="AF176" s="45">
        <v>121036</v>
      </c>
      <c r="AG176" s="45">
        <v>111457</v>
      </c>
      <c r="AH176" s="45">
        <v>79006</v>
      </c>
      <c r="AI176" s="45">
        <v>50461</v>
      </c>
      <c r="AJ176" s="53">
        <f t="shared" si="2"/>
        <v>20.343699301290755</v>
      </c>
    </row>
    <row r="177" spans="1:36">
      <c r="A177" s="1" t="s">
        <v>340</v>
      </c>
      <c r="B177" s="1" t="s">
        <v>339</v>
      </c>
      <c r="C177" s="6">
        <v>17.8</v>
      </c>
      <c r="E177" s="111">
        <v>1</v>
      </c>
      <c r="AA177" s="11" t="s">
        <v>1134</v>
      </c>
      <c r="AB177" s="11" t="s">
        <v>448</v>
      </c>
      <c r="AC177" s="45">
        <v>3323355</v>
      </c>
      <c r="AD177" s="45">
        <v>219426</v>
      </c>
      <c r="AE177" s="45">
        <v>164506</v>
      </c>
      <c r="AF177" s="45">
        <v>116320</v>
      </c>
      <c r="AG177" s="45">
        <v>108251</v>
      </c>
      <c r="AH177" s="45">
        <v>76411</v>
      </c>
      <c r="AI177" s="45">
        <v>43681</v>
      </c>
      <c r="AJ177" s="53">
        <f t="shared" si="2"/>
        <v>21.923477931187008</v>
      </c>
    </row>
    <row r="178" spans="1:36">
      <c r="A178" s="1" t="s">
        <v>338</v>
      </c>
      <c r="B178" s="1" t="s">
        <v>337</v>
      </c>
      <c r="C178" s="6">
        <v>18</v>
      </c>
      <c r="D178" s="112"/>
      <c r="E178" s="111">
        <v>2</v>
      </c>
      <c r="F178" s="112"/>
      <c r="AA178" s="11" t="s">
        <v>449</v>
      </c>
      <c r="AB178" s="11" t="s">
        <v>448</v>
      </c>
      <c r="AC178" s="45">
        <v>3323355</v>
      </c>
      <c r="AD178" s="45">
        <v>219426</v>
      </c>
      <c r="AE178" s="45">
        <v>164506</v>
      </c>
      <c r="AF178" s="45">
        <v>116320</v>
      </c>
      <c r="AG178" s="45">
        <v>108251</v>
      </c>
      <c r="AH178" s="45">
        <v>76411</v>
      </c>
      <c r="AI178" s="45">
        <v>43681</v>
      </c>
      <c r="AJ178" s="53">
        <f t="shared" si="2"/>
        <v>21.923477931187008</v>
      </c>
    </row>
    <row r="179" spans="1:36">
      <c r="A179" s="1" t="s">
        <v>336</v>
      </c>
      <c r="B179" s="1" t="s">
        <v>335</v>
      </c>
      <c r="C179" s="6">
        <v>23.4</v>
      </c>
      <c r="E179" s="111">
        <v>4</v>
      </c>
      <c r="AA179" s="11" t="s">
        <v>1135</v>
      </c>
      <c r="AB179" s="11" t="s">
        <v>1136</v>
      </c>
      <c r="AC179" s="45">
        <v>5973107</v>
      </c>
      <c r="AD179" s="45">
        <v>412104</v>
      </c>
      <c r="AE179" s="45">
        <v>319329</v>
      </c>
      <c r="AF179" s="45">
        <v>223950</v>
      </c>
      <c r="AG179" s="45">
        <v>202068</v>
      </c>
      <c r="AH179" s="45">
        <v>149508</v>
      </c>
      <c r="AI179" s="45">
        <v>95195</v>
      </c>
      <c r="AJ179" s="53">
        <f t="shared" si="2"/>
        <v>23.474449729428922</v>
      </c>
    </row>
    <row r="180" spans="1:36">
      <c r="A180" s="1" t="s">
        <v>334</v>
      </c>
      <c r="B180" s="1" t="s">
        <v>333</v>
      </c>
      <c r="C180" s="6">
        <v>20</v>
      </c>
      <c r="D180" s="112"/>
      <c r="E180" s="111">
        <v>2</v>
      </c>
      <c r="F180" s="112"/>
      <c r="AA180" s="11" t="s">
        <v>447</v>
      </c>
      <c r="AB180" s="11" t="s">
        <v>446</v>
      </c>
      <c r="AC180" s="45">
        <v>3431745</v>
      </c>
      <c r="AD180" s="45">
        <v>227357</v>
      </c>
      <c r="AE180" s="45">
        <v>176700</v>
      </c>
      <c r="AF180" s="45">
        <v>123286</v>
      </c>
      <c r="AG180" s="45">
        <v>109353</v>
      </c>
      <c r="AH180" s="45">
        <v>80559</v>
      </c>
      <c r="AI180" s="45">
        <v>50958</v>
      </c>
      <c r="AJ180" s="53">
        <f t="shared" si="2"/>
        <v>22.38549192903319</v>
      </c>
    </row>
    <row r="181" spans="1:36">
      <c r="A181" s="1" t="s">
        <v>332</v>
      </c>
      <c r="B181" s="1" t="s">
        <v>331</v>
      </c>
      <c r="C181" s="6">
        <v>23.4</v>
      </c>
      <c r="E181" s="111">
        <v>4</v>
      </c>
      <c r="AA181" s="11" t="s">
        <v>445</v>
      </c>
      <c r="AB181" s="11" t="s">
        <v>444</v>
      </c>
      <c r="AC181" s="45">
        <v>732261</v>
      </c>
      <c r="AD181" s="45">
        <v>55171</v>
      </c>
      <c r="AE181" s="45">
        <v>42012</v>
      </c>
      <c r="AF181" s="45">
        <v>29708</v>
      </c>
      <c r="AG181" s="45">
        <v>28251</v>
      </c>
      <c r="AH181" s="45">
        <v>21830</v>
      </c>
      <c r="AI181" s="45">
        <v>14285</v>
      </c>
      <c r="AJ181" s="53">
        <f t="shared" si="2"/>
        <v>26.118692651936946</v>
      </c>
    </row>
    <row r="182" spans="1:36">
      <c r="A182" s="1" t="s">
        <v>330</v>
      </c>
      <c r="B182" s="1" t="s">
        <v>904</v>
      </c>
      <c r="C182" s="6">
        <v>21.9</v>
      </c>
      <c r="E182" s="111">
        <v>3</v>
      </c>
      <c r="AA182" s="11" t="s">
        <v>443</v>
      </c>
      <c r="AB182" s="11" t="s">
        <v>442</v>
      </c>
      <c r="AC182" s="45">
        <v>1809101</v>
      </c>
      <c r="AD182" s="45">
        <v>129576</v>
      </c>
      <c r="AE182" s="45">
        <v>100617</v>
      </c>
      <c r="AF182" s="45">
        <v>70956</v>
      </c>
      <c r="AG182" s="45">
        <v>64464</v>
      </c>
      <c r="AH182" s="45">
        <v>47119</v>
      </c>
      <c r="AI182" s="45">
        <v>29952</v>
      </c>
      <c r="AJ182" s="53">
        <f t="shared" si="2"/>
        <v>24.46983335922096</v>
      </c>
    </row>
    <row r="183" spans="1:36">
      <c r="A183" s="1" t="s">
        <v>329</v>
      </c>
      <c r="B183" s="1" t="s">
        <v>328</v>
      </c>
      <c r="C183" s="6">
        <v>20.100000000000001</v>
      </c>
      <c r="D183" s="112"/>
      <c r="E183" s="111">
        <v>2</v>
      </c>
      <c r="F183" s="112"/>
      <c r="AA183" s="11" t="s">
        <v>1137</v>
      </c>
      <c r="AB183" s="11" t="s">
        <v>1138</v>
      </c>
      <c r="AC183" s="45">
        <v>5867640</v>
      </c>
      <c r="AD183" s="45">
        <v>379369</v>
      </c>
      <c r="AE183" s="45">
        <v>306706</v>
      </c>
      <c r="AF183" s="45">
        <v>212410</v>
      </c>
      <c r="AG183" s="45">
        <v>184973</v>
      </c>
      <c r="AH183" s="45">
        <v>138274</v>
      </c>
      <c r="AI183" s="45">
        <v>85946</v>
      </c>
      <c r="AJ183" s="53">
        <f t="shared" si="2"/>
        <v>22.286268414558492</v>
      </c>
    </row>
    <row r="184" spans="1:36">
      <c r="A184" s="1" t="s">
        <v>327</v>
      </c>
      <c r="B184" s="1" t="s">
        <v>326</v>
      </c>
      <c r="C184" s="6">
        <v>16.5</v>
      </c>
      <c r="D184" s="112"/>
      <c r="E184" s="111">
        <v>1</v>
      </c>
      <c r="F184" s="112"/>
      <c r="AA184" s="11" t="s">
        <v>441</v>
      </c>
      <c r="AB184" s="11" t="s">
        <v>440</v>
      </c>
      <c r="AC184" s="45">
        <v>2824001</v>
      </c>
      <c r="AD184" s="45">
        <v>191546</v>
      </c>
      <c r="AE184" s="45">
        <v>158357</v>
      </c>
      <c r="AF184" s="45">
        <v>107136</v>
      </c>
      <c r="AG184" s="45">
        <v>89170</v>
      </c>
      <c r="AH184" s="45">
        <v>65856</v>
      </c>
      <c r="AI184" s="45">
        <v>40358</v>
      </c>
      <c r="AJ184" s="53">
        <f t="shared" si="2"/>
        <v>23.102789269550541</v>
      </c>
    </row>
    <row r="185" spans="1:36">
      <c r="A185" s="1" t="s">
        <v>325</v>
      </c>
      <c r="B185" s="1" t="s">
        <v>324</v>
      </c>
      <c r="C185" s="6">
        <v>21.7</v>
      </c>
      <c r="D185" s="112"/>
      <c r="E185" s="111">
        <v>3</v>
      </c>
      <c r="F185" s="112"/>
      <c r="AA185" s="11" t="s">
        <v>439</v>
      </c>
      <c r="AB185" s="11" t="s">
        <v>438</v>
      </c>
      <c r="AC185" s="45">
        <v>3043639</v>
      </c>
      <c r="AD185" s="45">
        <v>187823</v>
      </c>
      <c r="AE185" s="45">
        <v>148349</v>
      </c>
      <c r="AF185" s="45">
        <v>105274</v>
      </c>
      <c r="AG185" s="45">
        <v>95803</v>
      </c>
      <c r="AH185" s="45">
        <v>72418</v>
      </c>
      <c r="AI185" s="45">
        <v>45588</v>
      </c>
      <c r="AJ185" s="53">
        <f t="shared" si="2"/>
        <v>21.528670121522296</v>
      </c>
    </row>
    <row r="186" spans="1:36">
      <c r="A186" s="1" t="s">
        <v>323</v>
      </c>
      <c r="B186" s="1" t="s">
        <v>322</v>
      </c>
      <c r="C186" s="6">
        <v>20.3</v>
      </c>
      <c r="E186" s="111">
        <v>3</v>
      </c>
      <c r="AA186" s="11" t="s">
        <v>1139</v>
      </c>
      <c r="AB186" s="11" t="s">
        <v>1140</v>
      </c>
      <c r="AC186" s="45">
        <v>7992341</v>
      </c>
      <c r="AD186" s="45">
        <v>460365</v>
      </c>
      <c r="AE186" s="45">
        <v>370127</v>
      </c>
      <c r="AF186" s="45">
        <v>261217</v>
      </c>
      <c r="AG186" s="45">
        <v>221463</v>
      </c>
      <c r="AH186" s="45">
        <v>158921</v>
      </c>
      <c r="AI186" s="45">
        <v>96740</v>
      </c>
      <c r="AJ186" s="53">
        <f t="shared" si="2"/>
        <v>19.629205010146588</v>
      </c>
    </row>
    <row r="187" spans="1:36">
      <c r="A187" s="1" t="s">
        <v>321</v>
      </c>
      <c r="B187" s="1" t="s">
        <v>320</v>
      </c>
      <c r="C187" s="6">
        <v>18.399999999999999</v>
      </c>
      <c r="D187" s="112"/>
      <c r="E187" s="111">
        <v>2</v>
      </c>
      <c r="F187" s="112"/>
      <c r="AA187" s="11" t="s">
        <v>437</v>
      </c>
      <c r="AB187" s="11" t="s">
        <v>436</v>
      </c>
      <c r="AC187" s="45">
        <v>1361603</v>
      </c>
      <c r="AD187" s="45">
        <v>95610</v>
      </c>
      <c r="AE187" s="45">
        <v>75439</v>
      </c>
      <c r="AF187" s="45">
        <v>52245</v>
      </c>
      <c r="AG187" s="45">
        <v>47400</v>
      </c>
      <c r="AH187" s="45">
        <v>34438</v>
      </c>
      <c r="AI187" s="45">
        <v>20787</v>
      </c>
      <c r="AJ187" s="53">
        <f t="shared" si="2"/>
        <v>23.936419059006187</v>
      </c>
    </row>
    <row r="188" spans="1:36">
      <c r="A188" s="1" t="s">
        <v>319</v>
      </c>
      <c r="B188" s="1" t="s">
        <v>318</v>
      </c>
      <c r="C188" s="6">
        <v>18.7</v>
      </c>
      <c r="E188" s="111">
        <v>2</v>
      </c>
      <c r="AA188" s="11" t="s">
        <v>435</v>
      </c>
      <c r="AB188" s="11" t="s">
        <v>434</v>
      </c>
      <c r="AC188" s="45">
        <v>6630738</v>
      </c>
      <c r="AD188" s="45">
        <v>364755</v>
      </c>
      <c r="AE188" s="45">
        <v>294688</v>
      </c>
      <c r="AF188" s="45">
        <v>208972</v>
      </c>
      <c r="AG188" s="45">
        <v>174063</v>
      </c>
      <c r="AH188" s="45">
        <v>124483</v>
      </c>
      <c r="AI188" s="45">
        <v>75953</v>
      </c>
      <c r="AJ188" s="53">
        <f t="shared" si="2"/>
        <v>18.744730978663309</v>
      </c>
    </row>
    <row r="189" spans="1:36">
      <c r="A189" s="1" t="s">
        <v>317</v>
      </c>
      <c r="B189" s="1" t="s">
        <v>316</v>
      </c>
      <c r="C189" s="6">
        <v>18</v>
      </c>
      <c r="E189" s="111">
        <v>2</v>
      </c>
      <c r="AA189" s="11" t="s">
        <v>1141</v>
      </c>
      <c r="AB189" s="11" t="s">
        <v>1142</v>
      </c>
      <c r="AC189" s="45">
        <v>5048454</v>
      </c>
      <c r="AD189" s="45">
        <v>318129</v>
      </c>
      <c r="AE189" s="45">
        <v>272944</v>
      </c>
      <c r="AF189" s="45">
        <v>200601</v>
      </c>
      <c r="AG189" s="45">
        <v>162670</v>
      </c>
      <c r="AH189" s="45">
        <v>116451</v>
      </c>
      <c r="AI189" s="45">
        <v>73556</v>
      </c>
      <c r="AJ189" s="53">
        <f t="shared" si="2"/>
        <v>22.667355194283239</v>
      </c>
    </row>
    <row r="190" spans="1:36">
      <c r="A190" s="1" t="s">
        <v>315</v>
      </c>
      <c r="B190" s="1" t="s">
        <v>314</v>
      </c>
      <c r="C190" s="6">
        <v>17.3</v>
      </c>
      <c r="E190" s="111">
        <v>1</v>
      </c>
      <c r="AA190" s="11" t="s">
        <v>433</v>
      </c>
      <c r="AB190" s="11" t="s">
        <v>1142</v>
      </c>
      <c r="AC190" s="45">
        <v>5048454</v>
      </c>
      <c r="AD190" s="45">
        <v>318129</v>
      </c>
      <c r="AE190" s="45">
        <v>272944</v>
      </c>
      <c r="AF190" s="45">
        <v>200601</v>
      </c>
      <c r="AG190" s="45">
        <v>162670</v>
      </c>
      <c r="AH190" s="45">
        <v>116451</v>
      </c>
      <c r="AI190" s="45">
        <v>73556</v>
      </c>
      <c r="AJ190" s="53">
        <f t="shared" si="2"/>
        <v>22.667355194283239</v>
      </c>
    </row>
    <row r="191" spans="1:36">
      <c r="A191" s="1" t="s">
        <v>313</v>
      </c>
      <c r="B191" s="1" t="s">
        <v>918</v>
      </c>
      <c r="C191" s="6">
        <v>16.7</v>
      </c>
      <c r="E191" s="111">
        <v>1</v>
      </c>
      <c r="AA191" s="11" t="s">
        <v>1143</v>
      </c>
      <c r="AB191" s="11" t="s">
        <v>431</v>
      </c>
      <c r="AC191" s="45">
        <v>336469</v>
      </c>
      <c r="AD191" s="45">
        <v>22102</v>
      </c>
      <c r="AE191" s="45">
        <v>17986</v>
      </c>
      <c r="AF191" s="45">
        <v>14742</v>
      </c>
      <c r="AG191" s="45">
        <v>11085</v>
      </c>
      <c r="AH191" s="45">
        <v>7546</v>
      </c>
      <c r="AI191" s="45">
        <v>4814</v>
      </c>
      <c r="AJ191" s="53">
        <f t="shared" si="2"/>
        <v>23.263658762025624</v>
      </c>
    </row>
    <row r="192" spans="1:36">
      <c r="A192" s="1" t="s">
        <v>312</v>
      </c>
      <c r="B192" s="1" t="s">
        <v>919</v>
      </c>
      <c r="C192" s="6">
        <v>18.7</v>
      </c>
      <c r="E192" s="111">
        <v>2</v>
      </c>
      <c r="AA192" s="11" t="s">
        <v>432</v>
      </c>
      <c r="AB192" s="11" t="s">
        <v>431</v>
      </c>
      <c r="AC192" s="45">
        <v>336469</v>
      </c>
      <c r="AD192" s="45">
        <v>22102</v>
      </c>
      <c r="AE192" s="45">
        <v>17986</v>
      </c>
      <c r="AF192" s="45">
        <v>14742</v>
      </c>
      <c r="AG192" s="45">
        <v>11085</v>
      </c>
      <c r="AH192" s="45">
        <v>7546</v>
      </c>
      <c r="AI192" s="45">
        <v>4814</v>
      </c>
      <c r="AJ192" s="53">
        <f t="shared" si="2"/>
        <v>23.263658762025624</v>
      </c>
    </row>
    <row r="193" spans="1:36">
      <c r="A193" s="1" t="s">
        <v>311</v>
      </c>
      <c r="B193" s="1" t="s">
        <v>310</v>
      </c>
      <c r="C193" s="6">
        <v>16.3</v>
      </c>
      <c r="D193" s="112"/>
      <c r="E193" s="111">
        <v>1</v>
      </c>
      <c r="F193" s="112"/>
      <c r="AA193" s="11" t="s">
        <v>1144</v>
      </c>
      <c r="AB193" s="11" t="s">
        <v>1145</v>
      </c>
      <c r="AC193" s="45">
        <v>2201114</v>
      </c>
      <c r="AD193" s="45">
        <v>91336</v>
      </c>
      <c r="AE193" s="45">
        <v>66590</v>
      </c>
      <c r="AF193" s="45">
        <v>48737</v>
      </c>
      <c r="AG193" s="45">
        <v>35535</v>
      </c>
      <c r="AH193" s="45">
        <v>20066</v>
      </c>
      <c r="AI193" s="45">
        <v>13531</v>
      </c>
      <c r="AJ193" s="53">
        <f t="shared" si="2"/>
        <v>12.529791732731699</v>
      </c>
    </row>
    <row r="194" spans="1:36">
      <c r="A194" s="1" t="s">
        <v>309</v>
      </c>
      <c r="B194" s="1" t="s">
        <v>308</v>
      </c>
      <c r="C194" s="6">
        <v>17.899999999999999</v>
      </c>
      <c r="E194" s="111">
        <v>1</v>
      </c>
      <c r="AA194" s="11" t="s">
        <v>430</v>
      </c>
      <c r="AB194" s="11" t="s">
        <v>429</v>
      </c>
      <c r="AC194" s="45">
        <v>422290</v>
      </c>
      <c r="AD194" s="45">
        <v>24777</v>
      </c>
      <c r="AE194" s="45">
        <v>19125</v>
      </c>
      <c r="AF194" s="45">
        <v>13415</v>
      </c>
      <c r="AG194" s="45">
        <v>10306</v>
      </c>
      <c r="AH194" s="45">
        <v>6245</v>
      </c>
      <c r="AI194" s="45">
        <v>4384</v>
      </c>
      <c r="AJ194" s="53">
        <f t="shared" si="2"/>
        <v>18.530393805204952</v>
      </c>
    </row>
    <row r="195" spans="1:36">
      <c r="A195" s="1" t="s">
        <v>307</v>
      </c>
      <c r="B195" s="1" t="s">
        <v>306</v>
      </c>
      <c r="C195" s="6">
        <v>17</v>
      </c>
      <c r="E195" s="111">
        <v>1</v>
      </c>
      <c r="AA195" s="11" t="s">
        <v>428</v>
      </c>
      <c r="AB195" s="11" t="s">
        <v>1146</v>
      </c>
      <c r="AC195" s="45">
        <v>368640</v>
      </c>
      <c r="AD195" s="45">
        <v>22531</v>
      </c>
      <c r="AE195" s="45">
        <v>17511</v>
      </c>
      <c r="AF195" s="45">
        <v>13821</v>
      </c>
      <c r="AG195" s="45">
        <v>10755</v>
      </c>
      <c r="AH195" s="45">
        <v>6341</v>
      </c>
      <c r="AI195" s="45">
        <v>4770</v>
      </c>
      <c r="AJ195" s="53">
        <f t="shared" si="2"/>
        <v>20.542805989583332</v>
      </c>
    </row>
    <row r="196" spans="1:36">
      <c r="A196" s="1" t="s">
        <v>305</v>
      </c>
      <c r="B196" s="1" t="s">
        <v>934</v>
      </c>
      <c r="C196" s="6">
        <v>18.5</v>
      </c>
      <c r="D196" s="112"/>
      <c r="E196" s="111">
        <v>2</v>
      </c>
      <c r="F196" s="112"/>
      <c r="AA196" s="11" t="s">
        <v>427</v>
      </c>
      <c r="AB196" s="11" t="s">
        <v>426</v>
      </c>
      <c r="AC196" s="45">
        <v>287504</v>
      </c>
      <c r="AD196" s="45">
        <v>6256</v>
      </c>
      <c r="AE196" s="45">
        <v>4182</v>
      </c>
      <c r="AF196" s="45">
        <v>2149</v>
      </c>
      <c r="AG196" s="45">
        <v>1384</v>
      </c>
      <c r="AH196" s="45">
        <v>842</v>
      </c>
      <c r="AI196" s="45">
        <v>538</v>
      </c>
      <c r="AJ196" s="53">
        <f t="shared" si="2"/>
        <v>5.3394039735099339</v>
      </c>
    </row>
    <row r="197" spans="1:36">
      <c r="A197" s="1" t="s">
        <v>304</v>
      </c>
      <c r="B197" s="1" t="s">
        <v>303</v>
      </c>
      <c r="C197" s="6">
        <v>18.600000000000001</v>
      </c>
      <c r="E197" s="111">
        <v>2</v>
      </c>
      <c r="AA197" s="11" t="s">
        <v>425</v>
      </c>
      <c r="AB197" s="11" t="s">
        <v>1147</v>
      </c>
      <c r="AC197" s="45">
        <v>862308</v>
      </c>
      <c r="AD197" s="45">
        <v>34843</v>
      </c>
      <c r="AE197" s="45">
        <v>24120</v>
      </c>
      <c r="AF197" s="45">
        <v>18184</v>
      </c>
      <c r="AG197" s="45">
        <v>12444</v>
      </c>
      <c r="AH197" s="45">
        <v>6310</v>
      </c>
      <c r="AI197" s="45">
        <v>3608</v>
      </c>
      <c r="AJ197" s="53">
        <f t="shared" si="2"/>
        <v>11.539844231991353</v>
      </c>
    </row>
    <row r="198" spans="1:36">
      <c r="A198" s="1" t="s">
        <v>302</v>
      </c>
      <c r="B198" s="1" t="s">
        <v>937</v>
      </c>
      <c r="C198" s="6">
        <v>17.3</v>
      </c>
      <c r="E198" s="111">
        <v>1</v>
      </c>
      <c r="AA198" s="11" t="s">
        <v>424</v>
      </c>
      <c r="AB198" s="11" t="s">
        <v>423</v>
      </c>
      <c r="AC198" s="45">
        <v>260372</v>
      </c>
      <c r="AD198" s="45">
        <v>2929</v>
      </c>
      <c r="AE198" s="45">
        <v>1652</v>
      </c>
      <c r="AF198" s="45">
        <v>1168</v>
      </c>
      <c r="AG198" s="45">
        <v>646</v>
      </c>
      <c r="AH198" s="45">
        <v>328</v>
      </c>
      <c r="AI198" s="45">
        <v>231</v>
      </c>
      <c r="AJ198" s="53">
        <f t="shared" ref="AJ198:AJ261" si="3">SUM(AD198:AI198)/AC198*100</f>
        <v>2.6707940946031061</v>
      </c>
    </row>
    <row r="199" spans="1:36">
      <c r="A199" s="1" t="s">
        <v>301</v>
      </c>
      <c r="B199" s="1" t="s">
        <v>938</v>
      </c>
      <c r="C199" s="6">
        <v>16.100000000000001</v>
      </c>
      <c r="E199" s="111">
        <v>1</v>
      </c>
      <c r="AA199" s="11" t="s">
        <v>788</v>
      </c>
      <c r="AB199" s="11" t="s">
        <v>789</v>
      </c>
      <c r="AC199" s="45" t="s">
        <v>106</v>
      </c>
      <c r="AD199" s="45" t="s">
        <v>106</v>
      </c>
      <c r="AE199" s="45" t="s">
        <v>106</v>
      </c>
      <c r="AF199" s="45" t="s">
        <v>106</v>
      </c>
      <c r="AG199" s="45" t="s">
        <v>106</v>
      </c>
      <c r="AH199" s="45" t="s">
        <v>106</v>
      </c>
      <c r="AI199" s="45" t="s">
        <v>106</v>
      </c>
      <c r="AJ199" s="53" t="e">
        <f t="shared" si="3"/>
        <v>#VALUE!</v>
      </c>
    </row>
    <row r="200" spans="1:36">
      <c r="A200" s="1" t="s">
        <v>300</v>
      </c>
      <c r="B200" s="1" t="s">
        <v>299</v>
      </c>
      <c r="C200" s="6">
        <v>16.5</v>
      </c>
      <c r="E200" s="111">
        <v>1</v>
      </c>
      <c r="AA200" s="11" t="s">
        <v>790</v>
      </c>
      <c r="AB200" s="11" t="s">
        <v>791</v>
      </c>
      <c r="AC200" s="45" t="s">
        <v>106</v>
      </c>
      <c r="AD200" s="45" t="s">
        <v>106</v>
      </c>
      <c r="AE200" s="45" t="s">
        <v>106</v>
      </c>
      <c r="AF200" s="45" t="s">
        <v>106</v>
      </c>
      <c r="AG200" s="45" t="s">
        <v>106</v>
      </c>
      <c r="AH200" s="45" t="s">
        <v>106</v>
      </c>
      <c r="AI200" s="45" t="s">
        <v>106</v>
      </c>
      <c r="AJ200" s="53" t="e">
        <f t="shared" si="3"/>
        <v>#VALUE!</v>
      </c>
    </row>
    <row r="201" spans="1:36">
      <c r="A201" s="1" t="s">
        <v>298</v>
      </c>
      <c r="B201" s="1" t="s">
        <v>1158</v>
      </c>
      <c r="C201" s="6">
        <v>19.600000000000001</v>
      </c>
      <c r="E201" s="111">
        <v>2</v>
      </c>
      <c r="AA201" s="11" t="s">
        <v>792</v>
      </c>
      <c r="AB201" s="11" t="s">
        <v>793</v>
      </c>
      <c r="AC201" s="45" t="s">
        <v>106</v>
      </c>
      <c r="AD201" s="45" t="s">
        <v>106</v>
      </c>
      <c r="AE201" s="45" t="s">
        <v>106</v>
      </c>
      <c r="AF201" s="45" t="s">
        <v>106</v>
      </c>
      <c r="AG201" s="45" t="s">
        <v>106</v>
      </c>
      <c r="AH201" s="45" t="s">
        <v>106</v>
      </c>
      <c r="AI201" s="45" t="s">
        <v>106</v>
      </c>
      <c r="AJ201" s="53" t="e">
        <f t="shared" si="3"/>
        <v>#VALUE!</v>
      </c>
    </row>
    <row r="202" spans="1:36">
      <c r="A202" s="1" t="s">
        <v>297</v>
      </c>
      <c r="B202" s="1" t="s">
        <v>1159</v>
      </c>
      <c r="C202" s="6">
        <v>19.2</v>
      </c>
      <c r="D202" s="112"/>
      <c r="E202" s="111">
        <v>2</v>
      </c>
      <c r="F202" s="112"/>
      <c r="AA202" s="11" t="s">
        <v>794</v>
      </c>
      <c r="AB202" s="11" t="s">
        <v>795</v>
      </c>
      <c r="AC202" s="45" t="s">
        <v>106</v>
      </c>
      <c r="AD202" s="45" t="s">
        <v>106</v>
      </c>
      <c r="AE202" s="45" t="s">
        <v>106</v>
      </c>
      <c r="AF202" s="45" t="s">
        <v>106</v>
      </c>
      <c r="AG202" s="45" t="s">
        <v>106</v>
      </c>
      <c r="AH202" s="45" t="s">
        <v>106</v>
      </c>
      <c r="AI202" s="45" t="s">
        <v>106</v>
      </c>
      <c r="AJ202" s="53" t="e">
        <f t="shared" si="3"/>
        <v>#VALUE!</v>
      </c>
    </row>
    <row r="203" spans="1:36">
      <c r="A203" s="1" t="s">
        <v>296</v>
      </c>
      <c r="B203" s="1" t="s">
        <v>295</v>
      </c>
      <c r="C203" s="6">
        <v>18.100000000000001</v>
      </c>
      <c r="E203" s="111">
        <v>2</v>
      </c>
      <c r="AA203" s="11" t="s">
        <v>796</v>
      </c>
      <c r="AB203" s="11" t="s">
        <v>797</v>
      </c>
      <c r="AC203" s="45" t="s">
        <v>106</v>
      </c>
      <c r="AD203" s="45" t="s">
        <v>106</v>
      </c>
      <c r="AE203" s="45" t="s">
        <v>106</v>
      </c>
      <c r="AF203" s="45" t="s">
        <v>106</v>
      </c>
      <c r="AG203" s="45" t="s">
        <v>106</v>
      </c>
      <c r="AH203" s="45" t="s">
        <v>106</v>
      </c>
      <c r="AI203" s="45" t="s">
        <v>106</v>
      </c>
      <c r="AJ203" s="53" t="e">
        <f t="shared" si="3"/>
        <v>#VALUE!</v>
      </c>
    </row>
    <row r="204" spans="1:36">
      <c r="A204" s="1" t="s">
        <v>294</v>
      </c>
      <c r="B204" s="1" t="s">
        <v>293</v>
      </c>
      <c r="C204" s="6">
        <v>16.600000000000001</v>
      </c>
      <c r="E204" s="111">
        <v>1</v>
      </c>
      <c r="AA204" s="11" t="s">
        <v>798</v>
      </c>
      <c r="AB204" s="11" t="s">
        <v>799</v>
      </c>
      <c r="AC204" s="45" t="s">
        <v>106</v>
      </c>
      <c r="AD204" s="45" t="s">
        <v>106</v>
      </c>
      <c r="AE204" s="45" t="s">
        <v>106</v>
      </c>
      <c r="AF204" s="45" t="s">
        <v>106</v>
      </c>
      <c r="AG204" s="45" t="s">
        <v>106</v>
      </c>
      <c r="AH204" s="45" t="s">
        <v>106</v>
      </c>
      <c r="AI204" s="45" t="s">
        <v>106</v>
      </c>
      <c r="AJ204" s="53" t="e">
        <f t="shared" si="3"/>
        <v>#VALUE!</v>
      </c>
    </row>
    <row r="205" spans="1:36">
      <c r="A205" s="1" t="s">
        <v>292</v>
      </c>
      <c r="B205" s="1" t="s">
        <v>291</v>
      </c>
      <c r="C205" s="6">
        <v>17.600000000000001</v>
      </c>
      <c r="D205" s="112"/>
      <c r="E205" s="111">
        <v>1</v>
      </c>
      <c r="F205" s="112"/>
      <c r="AA205" s="11" t="s">
        <v>800</v>
      </c>
      <c r="AB205" s="11" t="s">
        <v>801</v>
      </c>
      <c r="AC205" s="45" t="s">
        <v>106</v>
      </c>
      <c r="AD205" s="45" t="s">
        <v>106</v>
      </c>
      <c r="AE205" s="45" t="s">
        <v>106</v>
      </c>
      <c r="AF205" s="45" t="s">
        <v>106</v>
      </c>
      <c r="AG205" s="45" t="s">
        <v>106</v>
      </c>
      <c r="AH205" s="45" t="s">
        <v>106</v>
      </c>
      <c r="AI205" s="45" t="s">
        <v>106</v>
      </c>
      <c r="AJ205" s="53" t="e">
        <f t="shared" si="3"/>
        <v>#VALUE!</v>
      </c>
    </row>
    <row r="206" spans="1:36">
      <c r="A206" s="1" t="s">
        <v>290</v>
      </c>
      <c r="B206" s="1" t="s">
        <v>1164</v>
      </c>
      <c r="C206" s="6">
        <v>18.3</v>
      </c>
      <c r="E206" s="111">
        <v>2</v>
      </c>
      <c r="AA206" s="11" t="s">
        <v>802</v>
      </c>
      <c r="AB206" s="11" t="s">
        <v>803</v>
      </c>
      <c r="AC206" s="45" t="s">
        <v>106</v>
      </c>
      <c r="AD206" s="45" t="s">
        <v>106</v>
      </c>
      <c r="AE206" s="45" t="s">
        <v>106</v>
      </c>
      <c r="AF206" s="45" t="s">
        <v>106</v>
      </c>
      <c r="AG206" s="45" t="s">
        <v>106</v>
      </c>
      <c r="AH206" s="45" t="s">
        <v>106</v>
      </c>
      <c r="AI206" s="45" t="s">
        <v>106</v>
      </c>
      <c r="AJ206" s="53" t="e">
        <f t="shared" si="3"/>
        <v>#VALUE!</v>
      </c>
    </row>
    <row r="207" spans="1:36">
      <c r="A207" s="1" t="s">
        <v>289</v>
      </c>
      <c r="B207" s="1" t="s">
        <v>288</v>
      </c>
      <c r="C207" s="6">
        <v>16.899999999999999</v>
      </c>
      <c r="E207" s="111">
        <v>1</v>
      </c>
      <c r="AA207" s="11" t="s">
        <v>804</v>
      </c>
      <c r="AB207" s="11" t="s">
        <v>803</v>
      </c>
      <c r="AC207" s="45" t="s">
        <v>106</v>
      </c>
      <c r="AD207" s="45" t="s">
        <v>106</v>
      </c>
      <c r="AE207" s="45" t="s">
        <v>106</v>
      </c>
      <c r="AF207" s="45" t="s">
        <v>106</v>
      </c>
      <c r="AG207" s="45" t="s">
        <v>106</v>
      </c>
      <c r="AH207" s="45" t="s">
        <v>106</v>
      </c>
      <c r="AI207" s="45" t="s">
        <v>106</v>
      </c>
      <c r="AJ207" s="53" t="e">
        <f t="shared" si="3"/>
        <v>#VALUE!</v>
      </c>
    </row>
    <row r="208" spans="1:36">
      <c r="A208" s="1" t="s">
        <v>287</v>
      </c>
      <c r="B208" s="1" t="s">
        <v>286</v>
      </c>
      <c r="C208" s="6">
        <v>20.5</v>
      </c>
      <c r="E208" s="111">
        <v>3</v>
      </c>
      <c r="AA208" s="11" t="s">
        <v>805</v>
      </c>
      <c r="AB208" s="11" t="s">
        <v>806</v>
      </c>
      <c r="AC208" s="45" t="s">
        <v>106</v>
      </c>
      <c r="AD208" s="45" t="s">
        <v>106</v>
      </c>
      <c r="AE208" s="45" t="s">
        <v>106</v>
      </c>
      <c r="AF208" s="45" t="s">
        <v>106</v>
      </c>
      <c r="AG208" s="45" t="s">
        <v>106</v>
      </c>
      <c r="AH208" s="45" t="s">
        <v>106</v>
      </c>
      <c r="AI208" s="45" t="s">
        <v>106</v>
      </c>
      <c r="AJ208" s="53" t="e">
        <f t="shared" si="3"/>
        <v>#VALUE!</v>
      </c>
    </row>
    <row r="209" spans="1:36">
      <c r="A209" s="1" t="s">
        <v>285</v>
      </c>
      <c r="B209" s="1" t="s">
        <v>284</v>
      </c>
      <c r="C209" s="6">
        <v>21.6</v>
      </c>
      <c r="D209" s="112"/>
      <c r="E209" s="111">
        <v>3</v>
      </c>
      <c r="F209" s="112"/>
      <c r="AA209" s="11" t="s">
        <v>807</v>
      </c>
      <c r="AB209" s="11" t="s">
        <v>808</v>
      </c>
      <c r="AC209" s="45" t="s">
        <v>106</v>
      </c>
      <c r="AD209" s="45" t="s">
        <v>106</v>
      </c>
      <c r="AE209" s="45" t="s">
        <v>106</v>
      </c>
      <c r="AF209" s="45" t="s">
        <v>106</v>
      </c>
      <c r="AG209" s="45" t="s">
        <v>106</v>
      </c>
      <c r="AH209" s="45" t="s">
        <v>106</v>
      </c>
      <c r="AI209" s="45" t="s">
        <v>106</v>
      </c>
      <c r="AJ209" s="53" t="e">
        <f t="shared" si="3"/>
        <v>#VALUE!</v>
      </c>
    </row>
    <row r="210" spans="1:36">
      <c r="A210" s="1" t="s">
        <v>283</v>
      </c>
      <c r="B210" s="1" t="s">
        <v>282</v>
      </c>
      <c r="C210" s="6">
        <v>24.3</v>
      </c>
      <c r="E210" s="111">
        <v>4</v>
      </c>
      <c r="AA210" s="11" t="s">
        <v>809</v>
      </c>
      <c r="AB210" s="11" t="s">
        <v>810</v>
      </c>
      <c r="AC210" s="45" t="s">
        <v>106</v>
      </c>
      <c r="AD210" s="45" t="s">
        <v>106</v>
      </c>
      <c r="AE210" s="45" t="s">
        <v>106</v>
      </c>
      <c r="AF210" s="45" t="s">
        <v>106</v>
      </c>
      <c r="AG210" s="45" t="s">
        <v>106</v>
      </c>
      <c r="AH210" s="45" t="s">
        <v>106</v>
      </c>
      <c r="AI210" s="45" t="s">
        <v>106</v>
      </c>
      <c r="AJ210" s="53" t="e">
        <f t="shared" si="3"/>
        <v>#VALUE!</v>
      </c>
    </row>
    <row r="211" spans="1:36">
      <c r="A211" s="1" t="s">
        <v>281</v>
      </c>
      <c r="B211" s="1" t="s">
        <v>280</v>
      </c>
      <c r="C211" s="6">
        <v>21.8</v>
      </c>
      <c r="E211" s="111">
        <v>3</v>
      </c>
      <c r="AA211" s="11" t="s">
        <v>811</v>
      </c>
      <c r="AB211" s="11" t="s">
        <v>812</v>
      </c>
      <c r="AC211" s="45" t="s">
        <v>106</v>
      </c>
      <c r="AD211" s="45" t="s">
        <v>106</v>
      </c>
      <c r="AE211" s="45" t="s">
        <v>106</v>
      </c>
      <c r="AF211" s="45" t="s">
        <v>106</v>
      </c>
      <c r="AG211" s="45" t="s">
        <v>106</v>
      </c>
      <c r="AH211" s="45" t="s">
        <v>106</v>
      </c>
      <c r="AI211" s="45" t="s">
        <v>106</v>
      </c>
      <c r="AJ211" s="53" t="e">
        <f t="shared" si="3"/>
        <v>#VALUE!</v>
      </c>
    </row>
    <row r="212" spans="1:36">
      <c r="A212" s="1" t="s">
        <v>279</v>
      </c>
      <c r="B212" s="1" t="s">
        <v>278</v>
      </c>
      <c r="C212" s="6">
        <v>25.5</v>
      </c>
      <c r="D212" s="112"/>
      <c r="E212" s="111">
        <v>4</v>
      </c>
      <c r="F212" s="112"/>
      <c r="AA212" s="11" t="s">
        <v>813</v>
      </c>
      <c r="AB212" s="11" t="s">
        <v>814</v>
      </c>
      <c r="AC212" s="45" t="s">
        <v>106</v>
      </c>
      <c r="AD212" s="45" t="s">
        <v>106</v>
      </c>
      <c r="AE212" s="45" t="s">
        <v>106</v>
      </c>
      <c r="AF212" s="45" t="s">
        <v>106</v>
      </c>
      <c r="AG212" s="45" t="s">
        <v>106</v>
      </c>
      <c r="AH212" s="45" t="s">
        <v>106</v>
      </c>
      <c r="AI212" s="45" t="s">
        <v>106</v>
      </c>
      <c r="AJ212" s="53" t="e">
        <f t="shared" si="3"/>
        <v>#VALUE!</v>
      </c>
    </row>
    <row r="213" spans="1:36">
      <c r="A213" s="1" t="s">
        <v>277</v>
      </c>
      <c r="B213" s="1" t="s">
        <v>943</v>
      </c>
      <c r="C213" s="6">
        <v>14.6</v>
      </c>
      <c r="E213" s="111">
        <v>1</v>
      </c>
      <c r="AA213" s="11" t="s">
        <v>815</v>
      </c>
      <c r="AB213" s="11" t="s">
        <v>816</v>
      </c>
      <c r="AC213" s="45" t="s">
        <v>106</v>
      </c>
      <c r="AD213" s="45" t="s">
        <v>106</v>
      </c>
      <c r="AE213" s="45" t="s">
        <v>106</v>
      </c>
      <c r="AF213" s="45" t="s">
        <v>106</v>
      </c>
      <c r="AG213" s="45" t="s">
        <v>106</v>
      </c>
      <c r="AH213" s="45" t="s">
        <v>106</v>
      </c>
      <c r="AI213" s="45" t="s">
        <v>106</v>
      </c>
      <c r="AJ213" s="53" t="e">
        <f t="shared" si="3"/>
        <v>#VALUE!</v>
      </c>
    </row>
    <row r="214" spans="1:36">
      <c r="A214" s="1" t="s">
        <v>276</v>
      </c>
      <c r="B214" s="1" t="s">
        <v>945</v>
      </c>
      <c r="C214" s="6">
        <v>16.7</v>
      </c>
      <c r="E214" s="111">
        <v>1</v>
      </c>
      <c r="AA214" s="11" t="s">
        <v>817</v>
      </c>
      <c r="AB214" s="11" t="s">
        <v>818</v>
      </c>
      <c r="AC214" s="45" t="s">
        <v>106</v>
      </c>
      <c r="AD214" s="45" t="s">
        <v>106</v>
      </c>
      <c r="AE214" s="45" t="s">
        <v>106</v>
      </c>
      <c r="AF214" s="45" t="s">
        <v>106</v>
      </c>
      <c r="AG214" s="45" t="s">
        <v>106</v>
      </c>
      <c r="AH214" s="45" t="s">
        <v>106</v>
      </c>
      <c r="AI214" s="45" t="s">
        <v>106</v>
      </c>
      <c r="AJ214" s="53" t="e">
        <f t="shared" si="3"/>
        <v>#VALUE!</v>
      </c>
    </row>
    <row r="215" spans="1:36">
      <c r="A215" s="1" t="s">
        <v>275</v>
      </c>
      <c r="B215" s="1" t="s">
        <v>274</v>
      </c>
      <c r="C215" s="6">
        <v>17.3</v>
      </c>
      <c r="E215" s="111">
        <v>1</v>
      </c>
      <c r="AA215" s="11" t="s">
        <v>819</v>
      </c>
      <c r="AB215" s="11" t="s">
        <v>820</v>
      </c>
      <c r="AC215" s="45" t="s">
        <v>106</v>
      </c>
      <c r="AD215" s="45" t="s">
        <v>106</v>
      </c>
      <c r="AE215" s="45" t="s">
        <v>106</v>
      </c>
      <c r="AF215" s="45" t="s">
        <v>106</v>
      </c>
      <c r="AG215" s="45" t="s">
        <v>106</v>
      </c>
      <c r="AH215" s="45" t="s">
        <v>106</v>
      </c>
      <c r="AI215" s="45" t="s">
        <v>106</v>
      </c>
      <c r="AJ215" s="53" t="e">
        <f t="shared" si="3"/>
        <v>#VALUE!</v>
      </c>
    </row>
    <row r="216" spans="1:36">
      <c r="A216" s="1" t="s">
        <v>273</v>
      </c>
      <c r="B216" s="1" t="s">
        <v>272</v>
      </c>
      <c r="C216" s="6">
        <v>18.100000000000001</v>
      </c>
      <c r="E216" s="111">
        <v>2</v>
      </c>
      <c r="AA216" s="11" t="s">
        <v>821</v>
      </c>
      <c r="AB216" s="11" t="s">
        <v>822</v>
      </c>
      <c r="AC216" s="45" t="s">
        <v>106</v>
      </c>
      <c r="AD216" s="45" t="s">
        <v>106</v>
      </c>
      <c r="AE216" s="45" t="s">
        <v>106</v>
      </c>
      <c r="AF216" s="45" t="s">
        <v>106</v>
      </c>
      <c r="AG216" s="45" t="s">
        <v>106</v>
      </c>
      <c r="AH216" s="45" t="s">
        <v>106</v>
      </c>
      <c r="AI216" s="45" t="s">
        <v>106</v>
      </c>
      <c r="AJ216" s="53" t="e">
        <f t="shared" si="3"/>
        <v>#VALUE!</v>
      </c>
    </row>
    <row r="217" spans="1:36">
      <c r="A217" s="1" t="s">
        <v>271</v>
      </c>
      <c r="B217" s="1" t="s">
        <v>270</v>
      </c>
      <c r="C217" s="6">
        <v>18</v>
      </c>
      <c r="E217" s="111">
        <v>2</v>
      </c>
      <c r="AA217" s="11" t="s">
        <v>823</v>
      </c>
      <c r="AB217" s="11" t="s">
        <v>824</v>
      </c>
      <c r="AC217" s="45" t="s">
        <v>106</v>
      </c>
      <c r="AD217" s="45" t="s">
        <v>106</v>
      </c>
      <c r="AE217" s="45" t="s">
        <v>106</v>
      </c>
      <c r="AF217" s="45" t="s">
        <v>106</v>
      </c>
      <c r="AG217" s="45" t="s">
        <v>106</v>
      </c>
      <c r="AH217" s="45" t="s">
        <v>106</v>
      </c>
      <c r="AI217" s="45" t="s">
        <v>106</v>
      </c>
      <c r="AJ217" s="53" t="e">
        <f t="shared" si="3"/>
        <v>#VALUE!</v>
      </c>
    </row>
    <row r="218" spans="1:36">
      <c r="A218" s="1" t="s">
        <v>269</v>
      </c>
      <c r="B218" s="1" t="s">
        <v>268</v>
      </c>
      <c r="C218" s="6">
        <v>19.5</v>
      </c>
      <c r="E218" s="111">
        <v>2</v>
      </c>
      <c r="AA218" s="11" t="s">
        <v>825</v>
      </c>
      <c r="AB218" s="11" t="s">
        <v>826</v>
      </c>
      <c r="AC218" s="45" t="s">
        <v>106</v>
      </c>
      <c r="AD218" s="45" t="s">
        <v>106</v>
      </c>
      <c r="AE218" s="45" t="s">
        <v>106</v>
      </c>
      <c r="AF218" s="45" t="s">
        <v>106</v>
      </c>
      <c r="AG218" s="45" t="s">
        <v>106</v>
      </c>
      <c r="AH218" s="45" t="s">
        <v>106</v>
      </c>
      <c r="AI218" s="45" t="s">
        <v>106</v>
      </c>
      <c r="AJ218" s="53" t="e">
        <f t="shared" si="3"/>
        <v>#VALUE!</v>
      </c>
    </row>
    <row r="219" spans="1:36">
      <c r="A219" s="1" t="s">
        <v>267</v>
      </c>
      <c r="B219" s="1" t="s">
        <v>953</v>
      </c>
      <c r="C219" s="6">
        <v>20.5</v>
      </c>
      <c r="D219" s="112"/>
      <c r="E219" s="111">
        <v>3</v>
      </c>
      <c r="F219" s="112"/>
      <c r="AA219" s="11" t="s">
        <v>827</v>
      </c>
      <c r="AB219" s="11" t="s">
        <v>828</v>
      </c>
      <c r="AC219" s="45" t="s">
        <v>106</v>
      </c>
      <c r="AD219" s="45" t="s">
        <v>106</v>
      </c>
      <c r="AE219" s="45" t="s">
        <v>106</v>
      </c>
      <c r="AF219" s="45" t="s">
        <v>106</v>
      </c>
      <c r="AG219" s="45" t="s">
        <v>106</v>
      </c>
      <c r="AH219" s="45" t="s">
        <v>106</v>
      </c>
      <c r="AI219" s="45" t="s">
        <v>106</v>
      </c>
      <c r="AJ219" s="53" t="e">
        <f t="shared" si="3"/>
        <v>#VALUE!</v>
      </c>
    </row>
    <row r="220" spans="1:36">
      <c r="A220" s="1" t="s">
        <v>266</v>
      </c>
      <c r="B220" s="1" t="s">
        <v>954</v>
      </c>
      <c r="C220" s="6">
        <v>16.2</v>
      </c>
      <c r="E220" s="111">
        <v>1</v>
      </c>
      <c r="AA220" s="11" t="s">
        <v>829</v>
      </c>
      <c r="AB220" s="11" t="s">
        <v>830</v>
      </c>
      <c r="AC220" s="45" t="s">
        <v>106</v>
      </c>
      <c r="AD220" s="45" t="s">
        <v>106</v>
      </c>
      <c r="AE220" s="45" t="s">
        <v>106</v>
      </c>
      <c r="AF220" s="45" t="s">
        <v>106</v>
      </c>
      <c r="AG220" s="45" t="s">
        <v>106</v>
      </c>
      <c r="AH220" s="45" t="s">
        <v>106</v>
      </c>
      <c r="AI220" s="45" t="s">
        <v>106</v>
      </c>
      <c r="AJ220" s="53" t="e">
        <f t="shared" si="3"/>
        <v>#VALUE!</v>
      </c>
    </row>
    <row r="221" spans="1:36">
      <c r="A221" s="1" t="s">
        <v>265</v>
      </c>
      <c r="B221" s="1" t="s">
        <v>264</v>
      </c>
      <c r="C221" s="6">
        <v>20.5</v>
      </c>
      <c r="E221" s="111">
        <v>3</v>
      </c>
      <c r="AA221" s="11" t="s">
        <v>831</v>
      </c>
      <c r="AB221" s="11" t="s">
        <v>832</v>
      </c>
      <c r="AC221" s="45" t="s">
        <v>106</v>
      </c>
      <c r="AD221" s="45" t="s">
        <v>106</v>
      </c>
      <c r="AE221" s="45" t="s">
        <v>106</v>
      </c>
      <c r="AF221" s="45" t="s">
        <v>106</v>
      </c>
      <c r="AG221" s="45" t="s">
        <v>106</v>
      </c>
      <c r="AH221" s="45" t="s">
        <v>106</v>
      </c>
      <c r="AI221" s="45" t="s">
        <v>106</v>
      </c>
      <c r="AJ221" s="53" t="e">
        <f t="shared" si="3"/>
        <v>#VALUE!</v>
      </c>
    </row>
    <row r="222" spans="1:36">
      <c r="A222" s="1" t="s">
        <v>263</v>
      </c>
      <c r="B222" s="1" t="s">
        <v>262</v>
      </c>
      <c r="C222" s="6">
        <v>18</v>
      </c>
      <c r="E222" s="111">
        <v>2</v>
      </c>
      <c r="AA222" s="11" t="s">
        <v>833</v>
      </c>
      <c r="AB222" s="11" t="s">
        <v>834</v>
      </c>
      <c r="AC222" s="45" t="s">
        <v>106</v>
      </c>
      <c r="AD222" s="45" t="s">
        <v>106</v>
      </c>
      <c r="AE222" s="45" t="s">
        <v>106</v>
      </c>
      <c r="AF222" s="45" t="s">
        <v>106</v>
      </c>
      <c r="AG222" s="45" t="s">
        <v>106</v>
      </c>
      <c r="AH222" s="45" t="s">
        <v>106</v>
      </c>
      <c r="AI222" s="45" t="s">
        <v>106</v>
      </c>
      <c r="AJ222" s="53" t="e">
        <f t="shared" si="3"/>
        <v>#VALUE!</v>
      </c>
    </row>
    <row r="223" spans="1:36">
      <c r="A223" s="1" t="s">
        <v>261</v>
      </c>
      <c r="B223" s="1" t="s">
        <v>260</v>
      </c>
      <c r="C223" s="6">
        <v>20.100000000000001</v>
      </c>
      <c r="D223" s="112"/>
      <c r="E223" s="111">
        <v>2</v>
      </c>
      <c r="F223" s="112"/>
      <c r="AA223" s="11" t="s">
        <v>835</v>
      </c>
      <c r="AB223" s="11" t="s">
        <v>836</v>
      </c>
      <c r="AC223" s="45" t="s">
        <v>106</v>
      </c>
      <c r="AD223" s="45" t="s">
        <v>106</v>
      </c>
      <c r="AE223" s="45" t="s">
        <v>106</v>
      </c>
      <c r="AF223" s="45" t="s">
        <v>106</v>
      </c>
      <c r="AG223" s="45" t="s">
        <v>106</v>
      </c>
      <c r="AH223" s="45" t="s">
        <v>106</v>
      </c>
      <c r="AI223" s="45" t="s">
        <v>106</v>
      </c>
      <c r="AJ223" s="53" t="e">
        <f t="shared" si="3"/>
        <v>#VALUE!</v>
      </c>
    </row>
    <row r="224" spans="1:36">
      <c r="A224" s="1" t="s">
        <v>259</v>
      </c>
      <c r="B224" s="1" t="s">
        <v>258</v>
      </c>
      <c r="C224" s="6">
        <v>19.5</v>
      </c>
      <c r="E224" s="111">
        <v>2</v>
      </c>
      <c r="AA224" s="11" t="s">
        <v>837</v>
      </c>
      <c r="AB224" s="11" t="s">
        <v>838</v>
      </c>
      <c r="AC224" s="45" t="s">
        <v>106</v>
      </c>
      <c r="AD224" s="45" t="s">
        <v>106</v>
      </c>
      <c r="AE224" s="45" t="s">
        <v>106</v>
      </c>
      <c r="AF224" s="45" t="s">
        <v>106</v>
      </c>
      <c r="AG224" s="45" t="s">
        <v>106</v>
      </c>
      <c r="AH224" s="45" t="s">
        <v>106</v>
      </c>
      <c r="AI224" s="45" t="s">
        <v>106</v>
      </c>
      <c r="AJ224" s="53" t="e">
        <f t="shared" si="3"/>
        <v>#VALUE!</v>
      </c>
    </row>
    <row r="225" spans="1:36">
      <c r="A225" s="1" t="s">
        <v>257</v>
      </c>
      <c r="B225" s="1" t="s">
        <v>256</v>
      </c>
      <c r="C225" s="6">
        <v>16.8</v>
      </c>
      <c r="D225" s="112"/>
      <c r="E225" s="111">
        <v>1</v>
      </c>
      <c r="F225" s="112"/>
      <c r="AA225" s="11" t="s">
        <v>839</v>
      </c>
      <c r="AB225" s="11" t="s">
        <v>840</v>
      </c>
      <c r="AC225" s="45" t="s">
        <v>106</v>
      </c>
      <c r="AD225" s="45" t="s">
        <v>106</v>
      </c>
      <c r="AE225" s="45" t="s">
        <v>106</v>
      </c>
      <c r="AF225" s="45" t="s">
        <v>106</v>
      </c>
      <c r="AG225" s="45" t="s">
        <v>106</v>
      </c>
      <c r="AH225" s="45" t="s">
        <v>106</v>
      </c>
      <c r="AI225" s="45" t="s">
        <v>106</v>
      </c>
      <c r="AJ225" s="53" t="e">
        <f t="shared" si="3"/>
        <v>#VALUE!</v>
      </c>
    </row>
    <row r="226" spans="1:36">
      <c r="A226" s="1" t="s">
        <v>255</v>
      </c>
      <c r="B226" s="1" t="s">
        <v>254</v>
      </c>
      <c r="C226" s="6">
        <v>17.3</v>
      </c>
      <c r="D226" s="112"/>
      <c r="E226" s="111">
        <v>1</v>
      </c>
      <c r="F226" s="112"/>
      <c r="AA226" s="11" t="s">
        <v>841</v>
      </c>
      <c r="AB226" s="11" t="s">
        <v>842</v>
      </c>
      <c r="AC226" s="45" t="s">
        <v>106</v>
      </c>
      <c r="AD226" s="45" t="s">
        <v>106</v>
      </c>
      <c r="AE226" s="45" t="s">
        <v>106</v>
      </c>
      <c r="AF226" s="45" t="s">
        <v>106</v>
      </c>
      <c r="AG226" s="45" t="s">
        <v>106</v>
      </c>
      <c r="AH226" s="45" t="s">
        <v>106</v>
      </c>
      <c r="AI226" s="45" t="s">
        <v>106</v>
      </c>
      <c r="AJ226" s="53" t="e">
        <f t="shared" si="3"/>
        <v>#VALUE!</v>
      </c>
    </row>
    <row r="227" spans="1:36">
      <c r="A227" s="1" t="s">
        <v>253</v>
      </c>
      <c r="B227" s="1" t="s">
        <v>252</v>
      </c>
      <c r="C227" s="6">
        <v>16</v>
      </c>
      <c r="D227" s="112"/>
      <c r="E227" s="111">
        <v>1</v>
      </c>
      <c r="F227" s="112"/>
      <c r="AA227" s="11" t="s">
        <v>843</v>
      </c>
      <c r="AB227" s="11" t="s">
        <v>844</v>
      </c>
      <c r="AC227" s="45" t="s">
        <v>106</v>
      </c>
      <c r="AD227" s="45" t="s">
        <v>106</v>
      </c>
      <c r="AE227" s="45" t="s">
        <v>106</v>
      </c>
      <c r="AF227" s="45" t="s">
        <v>106</v>
      </c>
      <c r="AG227" s="45" t="s">
        <v>106</v>
      </c>
      <c r="AH227" s="45" t="s">
        <v>106</v>
      </c>
      <c r="AI227" s="45" t="s">
        <v>106</v>
      </c>
      <c r="AJ227" s="53" t="e">
        <f t="shared" si="3"/>
        <v>#VALUE!</v>
      </c>
    </row>
    <row r="228" spans="1:36">
      <c r="A228" s="1" t="s">
        <v>251</v>
      </c>
      <c r="B228" s="1" t="s">
        <v>250</v>
      </c>
      <c r="C228" s="6">
        <v>14.3</v>
      </c>
      <c r="E228" s="111">
        <v>1</v>
      </c>
      <c r="AA228" s="11" t="s">
        <v>845</v>
      </c>
      <c r="AB228" s="11" t="s">
        <v>846</v>
      </c>
      <c r="AC228" s="45" t="s">
        <v>106</v>
      </c>
      <c r="AD228" s="45" t="s">
        <v>106</v>
      </c>
      <c r="AE228" s="45" t="s">
        <v>106</v>
      </c>
      <c r="AF228" s="45" t="s">
        <v>106</v>
      </c>
      <c r="AG228" s="45" t="s">
        <v>106</v>
      </c>
      <c r="AH228" s="45" t="s">
        <v>106</v>
      </c>
      <c r="AI228" s="45" t="s">
        <v>106</v>
      </c>
      <c r="AJ228" s="53" t="e">
        <f t="shared" si="3"/>
        <v>#VALUE!</v>
      </c>
    </row>
    <row r="229" spans="1:36">
      <c r="A229" s="1" t="s">
        <v>249</v>
      </c>
      <c r="B229" s="1" t="s">
        <v>248</v>
      </c>
      <c r="C229" s="6">
        <v>23.1</v>
      </c>
      <c r="E229" s="111">
        <v>4</v>
      </c>
      <c r="AA229" s="11" t="s">
        <v>847</v>
      </c>
      <c r="AB229" s="11" t="s">
        <v>848</v>
      </c>
      <c r="AC229" s="45" t="s">
        <v>106</v>
      </c>
      <c r="AD229" s="45" t="s">
        <v>106</v>
      </c>
      <c r="AE229" s="45" t="s">
        <v>106</v>
      </c>
      <c r="AF229" s="45" t="s">
        <v>106</v>
      </c>
      <c r="AG229" s="45" t="s">
        <v>106</v>
      </c>
      <c r="AH229" s="45" t="s">
        <v>106</v>
      </c>
      <c r="AI229" s="45" t="s">
        <v>106</v>
      </c>
      <c r="AJ229" s="53" t="e">
        <f t="shared" si="3"/>
        <v>#VALUE!</v>
      </c>
    </row>
    <row r="230" spans="1:36">
      <c r="A230" s="1" t="s">
        <v>247</v>
      </c>
      <c r="B230" s="1" t="s">
        <v>246</v>
      </c>
      <c r="C230" s="6">
        <v>17.399999999999999</v>
      </c>
      <c r="E230" s="111">
        <v>1</v>
      </c>
      <c r="AA230" s="11" t="s">
        <v>849</v>
      </c>
      <c r="AB230" s="11" t="s">
        <v>850</v>
      </c>
      <c r="AC230" s="45" t="s">
        <v>106</v>
      </c>
      <c r="AD230" s="45" t="s">
        <v>106</v>
      </c>
      <c r="AE230" s="45" t="s">
        <v>106</v>
      </c>
      <c r="AF230" s="45" t="s">
        <v>106</v>
      </c>
      <c r="AG230" s="45" t="s">
        <v>106</v>
      </c>
      <c r="AH230" s="45" t="s">
        <v>106</v>
      </c>
      <c r="AI230" s="45" t="s">
        <v>106</v>
      </c>
      <c r="AJ230" s="53" t="e">
        <f t="shared" si="3"/>
        <v>#VALUE!</v>
      </c>
    </row>
    <row r="231" spans="1:36">
      <c r="A231" s="1" t="s">
        <v>245</v>
      </c>
      <c r="B231" s="1" t="s">
        <v>244</v>
      </c>
      <c r="C231" s="6">
        <v>24.8</v>
      </c>
      <c r="E231" s="111">
        <v>4</v>
      </c>
      <c r="AA231" s="11" t="s">
        <v>851</v>
      </c>
      <c r="AB231" s="11" t="s">
        <v>852</v>
      </c>
      <c r="AC231" s="45" t="s">
        <v>106</v>
      </c>
      <c r="AD231" s="45" t="s">
        <v>106</v>
      </c>
      <c r="AE231" s="45" t="s">
        <v>106</v>
      </c>
      <c r="AF231" s="45" t="s">
        <v>106</v>
      </c>
      <c r="AG231" s="45" t="s">
        <v>106</v>
      </c>
      <c r="AH231" s="45" t="s">
        <v>106</v>
      </c>
      <c r="AI231" s="45" t="s">
        <v>106</v>
      </c>
      <c r="AJ231" s="53" t="e">
        <f t="shared" si="3"/>
        <v>#VALUE!</v>
      </c>
    </row>
    <row r="232" spans="1:36">
      <c r="A232" s="1" t="s">
        <v>243</v>
      </c>
      <c r="B232" s="1" t="s">
        <v>242</v>
      </c>
      <c r="C232" s="6">
        <v>23.6</v>
      </c>
      <c r="E232" s="111">
        <v>4</v>
      </c>
      <c r="AA232" s="11" t="s">
        <v>853</v>
      </c>
      <c r="AB232" s="11" t="s">
        <v>854</v>
      </c>
      <c r="AC232" s="45" t="s">
        <v>106</v>
      </c>
      <c r="AD232" s="45" t="s">
        <v>106</v>
      </c>
      <c r="AE232" s="45" t="s">
        <v>106</v>
      </c>
      <c r="AF232" s="45" t="s">
        <v>106</v>
      </c>
      <c r="AG232" s="45" t="s">
        <v>106</v>
      </c>
      <c r="AH232" s="45" t="s">
        <v>106</v>
      </c>
      <c r="AI232" s="45" t="s">
        <v>106</v>
      </c>
      <c r="AJ232" s="53" t="e">
        <f t="shared" si="3"/>
        <v>#VALUE!</v>
      </c>
    </row>
    <row r="233" spans="1:36">
      <c r="A233" s="1" t="s">
        <v>241</v>
      </c>
      <c r="B233" s="1" t="s">
        <v>240</v>
      </c>
      <c r="C233" s="6">
        <v>22.2</v>
      </c>
      <c r="E233" s="111">
        <v>3</v>
      </c>
      <c r="AA233" s="11" t="s">
        <v>1148</v>
      </c>
      <c r="AB233" s="11" t="s">
        <v>1149</v>
      </c>
      <c r="AC233" s="45">
        <v>0</v>
      </c>
      <c r="AD233" s="45">
        <v>0</v>
      </c>
      <c r="AE233" s="45">
        <v>0</v>
      </c>
      <c r="AF233" s="45">
        <v>0</v>
      </c>
      <c r="AG233" s="45">
        <v>0</v>
      </c>
      <c r="AH233" s="45">
        <v>0</v>
      </c>
      <c r="AI233" s="45">
        <v>0</v>
      </c>
      <c r="AJ233" s="53" t="e">
        <f t="shared" si="3"/>
        <v>#DIV/0!</v>
      </c>
    </row>
    <row r="234" spans="1:36">
      <c r="A234" s="1" t="s">
        <v>239</v>
      </c>
      <c r="B234" s="1" t="s">
        <v>238</v>
      </c>
      <c r="C234" s="6">
        <v>15.9</v>
      </c>
      <c r="E234" s="111">
        <v>1</v>
      </c>
      <c r="AA234" s="11" t="s">
        <v>1150</v>
      </c>
      <c r="AB234" s="11" t="s">
        <v>1151</v>
      </c>
      <c r="AC234" s="45">
        <v>0</v>
      </c>
      <c r="AD234" s="45">
        <v>0</v>
      </c>
      <c r="AE234" s="45">
        <v>0</v>
      </c>
      <c r="AF234" s="45">
        <v>0</v>
      </c>
      <c r="AG234" s="45">
        <v>0</v>
      </c>
      <c r="AH234" s="45">
        <v>0</v>
      </c>
      <c r="AI234" s="45">
        <v>0</v>
      </c>
      <c r="AJ234" s="53" t="e">
        <f t="shared" si="3"/>
        <v>#DIV/0!</v>
      </c>
    </row>
    <row r="235" spans="1:36">
      <c r="A235" s="1" t="s">
        <v>237</v>
      </c>
      <c r="B235" s="1" t="s">
        <v>236</v>
      </c>
      <c r="C235" s="6">
        <v>20.7</v>
      </c>
      <c r="E235" s="111">
        <v>3</v>
      </c>
      <c r="AA235" s="11" t="s">
        <v>855</v>
      </c>
      <c r="AB235" s="11" t="s">
        <v>53</v>
      </c>
      <c r="AC235" s="45">
        <v>4105493</v>
      </c>
      <c r="AD235" s="45">
        <v>256892</v>
      </c>
      <c r="AE235" s="45">
        <v>183678</v>
      </c>
      <c r="AF235" s="45">
        <v>171524</v>
      </c>
      <c r="AG235" s="45">
        <v>127663</v>
      </c>
      <c r="AH235" s="45">
        <v>64308</v>
      </c>
      <c r="AI235" s="45">
        <v>21296</v>
      </c>
      <c r="AJ235" s="53">
        <f t="shared" si="3"/>
        <v>20.103821879613484</v>
      </c>
    </row>
    <row r="236" spans="1:36">
      <c r="A236" s="1" t="s">
        <v>235</v>
      </c>
      <c r="B236" s="1" t="s">
        <v>234</v>
      </c>
      <c r="C236" s="6">
        <v>22.2</v>
      </c>
      <c r="E236" s="111">
        <v>3</v>
      </c>
      <c r="AA236" s="11" t="s">
        <v>856</v>
      </c>
      <c r="AB236" s="11" t="s">
        <v>857</v>
      </c>
      <c r="AC236" s="45">
        <v>4105493</v>
      </c>
      <c r="AD236" s="45">
        <v>256892</v>
      </c>
      <c r="AE236" s="45">
        <v>183678</v>
      </c>
      <c r="AF236" s="45">
        <v>171524</v>
      </c>
      <c r="AG236" s="45">
        <v>127663</v>
      </c>
      <c r="AH236" s="45">
        <v>64308</v>
      </c>
      <c r="AI236" s="45">
        <v>21296</v>
      </c>
      <c r="AJ236" s="53">
        <f t="shared" si="3"/>
        <v>20.103821879613484</v>
      </c>
    </row>
    <row r="237" spans="1:36">
      <c r="A237" s="1" t="s">
        <v>233</v>
      </c>
      <c r="B237" s="1" t="s">
        <v>232</v>
      </c>
      <c r="C237" s="6">
        <v>19.899999999999999</v>
      </c>
      <c r="E237" s="111">
        <v>2</v>
      </c>
      <c r="AA237" s="11" t="s">
        <v>422</v>
      </c>
      <c r="AB237" s="11" t="s">
        <v>421</v>
      </c>
      <c r="AC237" s="45">
        <v>1378339</v>
      </c>
      <c r="AD237" s="45">
        <v>92408</v>
      </c>
      <c r="AE237" s="45">
        <v>63387</v>
      </c>
      <c r="AF237" s="45">
        <v>61363</v>
      </c>
      <c r="AG237" s="45">
        <v>46170</v>
      </c>
      <c r="AH237" s="45">
        <v>23568</v>
      </c>
      <c r="AI237" s="45">
        <v>8246</v>
      </c>
      <c r="AJ237" s="53">
        <f t="shared" si="3"/>
        <v>21.412874481531759</v>
      </c>
    </row>
    <row r="238" spans="1:36">
      <c r="A238" s="1" t="s">
        <v>231</v>
      </c>
      <c r="B238" s="1" t="s">
        <v>230</v>
      </c>
      <c r="C238" s="6">
        <v>19.8</v>
      </c>
      <c r="E238" s="111">
        <v>2</v>
      </c>
      <c r="AA238" s="11" t="s">
        <v>420</v>
      </c>
      <c r="AB238" s="11" t="s">
        <v>419</v>
      </c>
      <c r="AC238" s="45">
        <v>2727154</v>
      </c>
      <c r="AD238" s="45">
        <v>164484</v>
      </c>
      <c r="AE238" s="45">
        <v>120291</v>
      </c>
      <c r="AF238" s="45">
        <v>110161</v>
      </c>
      <c r="AG238" s="45">
        <v>81493</v>
      </c>
      <c r="AH238" s="45">
        <v>40740</v>
      </c>
      <c r="AI238" s="45">
        <v>13050</v>
      </c>
      <c r="AJ238" s="53">
        <f t="shared" si="3"/>
        <v>19.442209717529703</v>
      </c>
    </row>
    <row r="239" spans="1:36">
      <c r="A239" s="1" t="s">
        <v>229</v>
      </c>
      <c r="B239" s="1" t="s">
        <v>228</v>
      </c>
      <c r="C239" s="6">
        <v>23.9</v>
      </c>
      <c r="E239" s="111">
        <v>4</v>
      </c>
      <c r="AA239" s="11" t="s">
        <v>858</v>
      </c>
      <c r="AB239" s="11" t="s">
        <v>54</v>
      </c>
      <c r="AC239" s="45">
        <v>60483973</v>
      </c>
      <c r="AD239" s="45">
        <v>3557141</v>
      </c>
      <c r="AE239" s="45">
        <v>3099710</v>
      </c>
      <c r="AF239" s="45">
        <v>2780512</v>
      </c>
      <c r="AG239" s="45">
        <v>2108835</v>
      </c>
      <c r="AH239" s="45">
        <v>1352274</v>
      </c>
      <c r="AI239" s="45">
        <v>745891</v>
      </c>
      <c r="AJ239" s="53">
        <f t="shared" si="3"/>
        <v>22.558642105074679</v>
      </c>
    </row>
    <row r="240" spans="1:36">
      <c r="A240" s="1" t="s">
        <v>227</v>
      </c>
      <c r="B240" s="1" t="s">
        <v>226</v>
      </c>
      <c r="C240" s="6">
        <v>23.8</v>
      </c>
      <c r="E240" s="111">
        <v>4</v>
      </c>
      <c r="AA240" s="11" t="s">
        <v>859</v>
      </c>
      <c r="AB240" s="11" t="s">
        <v>860</v>
      </c>
      <c r="AC240" s="45">
        <v>16095306</v>
      </c>
      <c r="AD240" s="45">
        <v>965347</v>
      </c>
      <c r="AE240" s="45">
        <v>856816</v>
      </c>
      <c r="AF240" s="45">
        <v>808133</v>
      </c>
      <c r="AG240" s="45">
        <v>601472</v>
      </c>
      <c r="AH240" s="45">
        <v>386218</v>
      </c>
      <c r="AI240" s="45">
        <v>207714</v>
      </c>
      <c r="AJ240" s="53">
        <f t="shared" si="3"/>
        <v>23.769041731794349</v>
      </c>
    </row>
    <row r="241" spans="1:36">
      <c r="A241" s="1" t="s">
        <v>225</v>
      </c>
      <c r="B241" s="1" t="s">
        <v>224</v>
      </c>
      <c r="C241" s="6">
        <v>22.5</v>
      </c>
      <c r="E241" s="111">
        <v>3</v>
      </c>
      <c r="AA241" s="11" t="s">
        <v>418</v>
      </c>
      <c r="AB241" s="11" t="s">
        <v>417</v>
      </c>
      <c r="AC241" s="45">
        <v>4375865</v>
      </c>
      <c r="AD241" s="45">
        <v>277232</v>
      </c>
      <c r="AE241" s="45">
        <v>244672</v>
      </c>
      <c r="AF241" s="45">
        <v>231988</v>
      </c>
      <c r="AG241" s="45">
        <v>177289</v>
      </c>
      <c r="AH241" s="45">
        <v>114694</v>
      </c>
      <c r="AI241" s="45">
        <v>60179</v>
      </c>
      <c r="AJ241" s="53">
        <f t="shared" si="3"/>
        <v>25.276236812607333</v>
      </c>
    </row>
    <row r="242" spans="1:36">
      <c r="A242" s="1" t="s">
        <v>223</v>
      </c>
      <c r="B242" s="1" t="s">
        <v>222</v>
      </c>
      <c r="C242" s="6">
        <v>19.899999999999999</v>
      </c>
      <c r="E242" s="111">
        <v>2</v>
      </c>
      <c r="AA242" s="11" t="s">
        <v>416</v>
      </c>
      <c r="AB242" s="11" t="s">
        <v>861</v>
      </c>
      <c r="AC242" s="45">
        <v>126202</v>
      </c>
      <c r="AD242" s="45">
        <v>7815</v>
      </c>
      <c r="AE242" s="45">
        <v>6580</v>
      </c>
      <c r="AF242" s="45">
        <v>6250</v>
      </c>
      <c r="AG242" s="45">
        <v>4449</v>
      </c>
      <c r="AH242" s="45">
        <v>2967</v>
      </c>
      <c r="AI242" s="45">
        <v>1603</v>
      </c>
      <c r="AJ242" s="53">
        <f t="shared" si="3"/>
        <v>23.50517424446522</v>
      </c>
    </row>
    <row r="243" spans="1:36">
      <c r="A243" s="1" t="s">
        <v>221</v>
      </c>
      <c r="B243" s="1" t="s">
        <v>220</v>
      </c>
      <c r="C243" s="6">
        <v>19.7</v>
      </c>
      <c r="E243" s="111">
        <v>2</v>
      </c>
      <c r="AA243" s="11" t="s">
        <v>415</v>
      </c>
      <c r="AB243" s="11" t="s">
        <v>414</v>
      </c>
      <c r="AC243" s="45">
        <v>1556981</v>
      </c>
      <c r="AD243" s="45">
        <v>100851</v>
      </c>
      <c r="AE243" s="45">
        <v>96627</v>
      </c>
      <c r="AF243" s="45">
        <v>93722</v>
      </c>
      <c r="AG243" s="45">
        <v>72577</v>
      </c>
      <c r="AH243" s="45">
        <v>49886</v>
      </c>
      <c r="AI243" s="45">
        <v>28616</v>
      </c>
      <c r="AJ243" s="53">
        <f t="shared" si="3"/>
        <v>28.406191212352621</v>
      </c>
    </row>
    <row r="244" spans="1:36">
      <c r="A244" s="1" t="s">
        <v>219</v>
      </c>
      <c r="B244" s="1" t="s">
        <v>218</v>
      </c>
      <c r="C244" s="6">
        <v>24.3</v>
      </c>
      <c r="E244" s="111">
        <v>4</v>
      </c>
      <c r="AA244" s="11" t="s">
        <v>413</v>
      </c>
      <c r="AB244" s="11" t="s">
        <v>412</v>
      </c>
      <c r="AC244" s="45">
        <v>10036258</v>
      </c>
      <c r="AD244" s="45">
        <v>579449</v>
      </c>
      <c r="AE244" s="45">
        <v>508937</v>
      </c>
      <c r="AF244" s="45">
        <v>476173</v>
      </c>
      <c r="AG244" s="45">
        <v>347157</v>
      </c>
      <c r="AH244" s="45">
        <v>218671</v>
      </c>
      <c r="AI244" s="45">
        <v>117316</v>
      </c>
      <c r="AJ244" s="53">
        <f t="shared" si="3"/>
        <v>22.395827209703061</v>
      </c>
    </row>
    <row r="245" spans="1:36">
      <c r="A245" s="1" t="s">
        <v>217</v>
      </c>
      <c r="B245" s="1" t="s">
        <v>216</v>
      </c>
      <c r="C245" s="6">
        <v>15.9</v>
      </c>
      <c r="E245" s="111">
        <v>1</v>
      </c>
      <c r="AA245" s="11" t="s">
        <v>862</v>
      </c>
      <c r="AB245" s="11" t="s">
        <v>270</v>
      </c>
      <c r="AC245" s="45">
        <v>11640852</v>
      </c>
      <c r="AD245" s="45">
        <v>679683</v>
      </c>
      <c r="AE245" s="45">
        <v>614483</v>
      </c>
      <c r="AF245" s="45">
        <v>560001</v>
      </c>
      <c r="AG245" s="45">
        <v>417421</v>
      </c>
      <c r="AH245" s="45">
        <v>271087</v>
      </c>
      <c r="AI245" s="45">
        <v>162737</v>
      </c>
      <c r="AJ245" s="53">
        <f t="shared" si="3"/>
        <v>23.240670012813496</v>
      </c>
    </row>
    <row r="246" spans="1:36">
      <c r="A246" s="1" t="s">
        <v>215</v>
      </c>
      <c r="B246" s="1" t="s">
        <v>214</v>
      </c>
      <c r="C246" s="6">
        <v>20.100000000000001</v>
      </c>
      <c r="E246" s="111">
        <v>2</v>
      </c>
      <c r="AA246" s="11" t="s">
        <v>395</v>
      </c>
      <c r="AB246" s="11" t="s">
        <v>394</v>
      </c>
      <c r="AC246" s="45">
        <v>527750</v>
      </c>
      <c r="AD246" s="45">
        <v>25498</v>
      </c>
      <c r="AE246" s="45">
        <v>23887</v>
      </c>
      <c r="AF246" s="45">
        <v>22296</v>
      </c>
      <c r="AG246" s="45">
        <v>15166</v>
      </c>
      <c r="AH246" s="45">
        <v>10052</v>
      </c>
      <c r="AI246" s="45">
        <v>5701</v>
      </c>
      <c r="AJ246" s="53">
        <f t="shared" si="3"/>
        <v>19.441023211747989</v>
      </c>
    </row>
    <row r="247" spans="1:36">
      <c r="A247" s="1" t="s">
        <v>213</v>
      </c>
      <c r="B247" s="1" t="s">
        <v>212</v>
      </c>
      <c r="C247" s="6">
        <v>21.5</v>
      </c>
      <c r="E247" s="111">
        <v>3</v>
      </c>
      <c r="AA247" s="11" t="s">
        <v>393</v>
      </c>
      <c r="AB247" s="11" t="s">
        <v>392</v>
      </c>
      <c r="AC247" s="45">
        <v>539898</v>
      </c>
      <c r="AD247" s="45">
        <v>30982</v>
      </c>
      <c r="AE247" s="45">
        <v>26678</v>
      </c>
      <c r="AF247" s="45">
        <v>23483</v>
      </c>
      <c r="AG247" s="45">
        <v>16972</v>
      </c>
      <c r="AH247" s="45">
        <v>11708</v>
      </c>
      <c r="AI247" s="45">
        <v>7457</v>
      </c>
      <c r="AJ247" s="53">
        <f t="shared" si="3"/>
        <v>21.722621680391484</v>
      </c>
    </row>
    <row r="248" spans="1:36">
      <c r="A248" s="1" t="s">
        <v>211</v>
      </c>
      <c r="B248" s="1" t="s">
        <v>210</v>
      </c>
      <c r="C248" s="6">
        <v>18.899999999999999</v>
      </c>
      <c r="E248" s="111">
        <v>2</v>
      </c>
      <c r="AA248" s="11" t="s">
        <v>391</v>
      </c>
      <c r="AB248" s="11" t="s">
        <v>390</v>
      </c>
      <c r="AC248" s="45">
        <v>4905037</v>
      </c>
      <c r="AD248" s="45">
        <v>286058</v>
      </c>
      <c r="AE248" s="45">
        <v>256567</v>
      </c>
      <c r="AF248" s="45">
        <v>230053</v>
      </c>
      <c r="AG248" s="45">
        <v>167519</v>
      </c>
      <c r="AH248" s="45">
        <v>106943</v>
      </c>
      <c r="AI248" s="45">
        <v>61816</v>
      </c>
      <c r="AJ248" s="53">
        <f t="shared" si="3"/>
        <v>22.608514471960149</v>
      </c>
    </row>
    <row r="249" spans="1:36">
      <c r="A249" s="1" t="s">
        <v>209</v>
      </c>
      <c r="B249" s="1" t="s">
        <v>208</v>
      </c>
      <c r="C249" s="6">
        <v>21</v>
      </c>
      <c r="E249" s="111">
        <v>3</v>
      </c>
      <c r="AA249" s="11" t="s">
        <v>389</v>
      </c>
      <c r="AB249" s="11" t="s">
        <v>388</v>
      </c>
      <c r="AC249" s="45">
        <v>1215538</v>
      </c>
      <c r="AD249" s="45">
        <v>77868</v>
      </c>
      <c r="AE249" s="45">
        <v>73094</v>
      </c>
      <c r="AF249" s="45">
        <v>67304</v>
      </c>
      <c r="AG249" s="45">
        <v>47096</v>
      </c>
      <c r="AH249" s="45">
        <v>30287</v>
      </c>
      <c r="AI249" s="45">
        <v>19719</v>
      </c>
      <c r="AJ249" s="53">
        <f t="shared" si="3"/>
        <v>25.944725709932559</v>
      </c>
    </row>
    <row r="250" spans="1:36">
      <c r="A250" s="1" t="s">
        <v>207</v>
      </c>
      <c r="B250" s="1" t="s">
        <v>206</v>
      </c>
      <c r="C250" s="6">
        <v>22.9</v>
      </c>
      <c r="E250" s="111">
        <v>3</v>
      </c>
      <c r="AA250" s="11" t="s">
        <v>387</v>
      </c>
      <c r="AB250" s="11" t="s">
        <v>386</v>
      </c>
      <c r="AC250" s="45">
        <v>4452629</v>
      </c>
      <c r="AD250" s="45">
        <v>259277</v>
      </c>
      <c r="AE250" s="45">
        <v>234257</v>
      </c>
      <c r="AF250" s="45">
        <v>216865</v>
      </c>
      <c r="AG250" s="45">
        <v>170668</v>
      </c>
      <c r="AH250" s="45">
        <v>112097</v>
      </c>
      <c r="AI250" s="45">
        <v>68044</v>
      </c>
      <c r="AJ250" s="53">
        <f t="shared" si="3"/>
        <v>23.833290399896331</v>
      </c>
    </row>
    <row r="251" spans="1:36">
      <c r="A251" s="1" t="s">
        <v>205</v>
      </c>
      <c r="B251" s="1" t="s">
        <v>204</v>
      </c>
      <c r="C251" s="6">
        <v>18</v>
      </c>
      <c r="E251" s="111">
        <v>2</v>
      </c>
      <c r="AA251" s="11" t="s">
        <v>863</v>
      </c>
      <c r="AB251" s="11" t="s">
        <v>864</v>
      </c>
      <c r="AC251" s="45">
        <v>12050054</v>
      </c>
      <c r="AD251" s="45">
        <v>708587</v>
      </c>
      <c r="AE251" s="45">
        <v>632843</v>
      </c>
      <c r="AF251" s="45">
        <v>572529</v>
      </c>
      <c r="AG251" s="45">
        <v>441552</v>
      </c>
      <c r="AH251" s="45">
        <v>284432</v>
      </c>
      <c r="AI251" s="45">
        <v>163271</v>
      </c>
      <c r="AJ251" s="53">
        <f t="shared" si="3"/>
        <v>23.263082472493483</v>
      </c>
    </row>
    <row r="252" spans="1:36">
      <c r="A252" s="1" t="s">
        <v>203</v>
      </c>
      <c r="B252" s="1" t="s">
        <v>202</v>
      </c>
      <c r="C252" s="6">
        <v>16.600000000000001</v>
      </c>
      <c r="E252" s="111">
        <v>1</v>
      </c>
      <c r="AA252" s="11" t="s">
        <v>385</v>
      </c>
      <c r="AB252" s="11" t="s">
        <v>384</v>
      </c>
      <c r="AC252" s="45">
        <v>3736968</v>
      </c>
      <c r="AD252" s="45">
        <v>230028</v>
      </c>
      <c r="AE252" s="45">
        <v>214620</v>
      </c>
      <c r="AF252" s="45">
        <v>192883</v>
      </c>
      <c r="AG252" s="45">
        <v>148791</v>
      </c>
      <c r="AH252" s="45">
        <v>98792</v>
      </c>
      <c r="AI252" s="45">
        <v>58197</v>
      </c>
      <c r="AJ252" s="53">
        <f t="shared" si="3"/>
        <v>25.24268337325875</v>
      </c>
    </row>
    <row r="253" spans="1:36">
      <c r="A253" s="1" t="s">
        <v>201</v>
      </c>
      <c r="B253" s="1" t="s">
        <v>200</v>
      </c>
      <c r="C253" s="6">
        <v>19.2</v>
      </c>
      <c r="D253" s="112"/>
      <c r="E253" s="111">
        <v>2</v>
      </c>
      <c r="F253" s="112"/>
      <c r="AA253" s="11" t="s">
        <v>383</v>
      </c>
      <c r="AB253" s="11" t="s">
        <v>382</v>
      </c>
      <c r="AC253" s="45">
        <v>884640</v>
      </c>
      <c r="AD253" s="45">
        <v>55213</v>
      </c>
      <c r="AE253" s="45">
        <v>48420</v>
      </c>
      <c r="AF253" s="45">
        <v>45108</v>
      </c>
      <c r="AG253" s="45">
        <v>35952</v>
      </c>
      <c r="AH253" s="45">
        <v>23956</v>
      </c>
      <c r="AI253" s="45">
        <v>14576</v>
      </c>
      <c r="AJ253" s="53">
        <f t="shared" si="3"/>
        <v>25.233428287212877</v>
      </c>
    </row>
    <row r="254" spans="1:36">
      <c r="A254" s="1" t="s">
        <v>199</v>
      </c>
      <c r="B254" s="1" t="s">
        <v>198</v>
      </c>
      <c r="C254" s="6">
        <v>18</v>
      </c>
      <c r="E254" s="111">
        <v>2</v>
      </c>
      <c r="AA254" s="11" t="s">
        <v>381</v>
      </c>
      <c r="AB254" s="11" t="s">
        <v>380</v>
      </c>
      <c r="AC254" s="45">
        <v>1531753</v>
      </c>
      <c r="AD254" s="45">
        <v>92610</v>
      </c>
      <c r="AE254" s="45">
        <v>80330</v>
      </c>
      <c r="AF254" s="45">
        <v>75722</v>
      </c>
      <c r="AG254" s="45">
        <v>61781</v>
      </c>
      <c r="AH254" s="45">
        <v>40531</v>
      </c>
      <c r="AI254" s="45">
        <v>24537</v>
      </c>
      <c r="AJ254" s="53">
        <f t="shared" si="3"/>
        <v>24.51511438201851</v>
      </c>
    </row>
    <row r="255" spans="1:36">
      <c r="A255" s="1" t="s">
        <v>197</v>
      </c>
      <c r="B255" s="1" t="s">
        <v>196</v>
      </c>
      <c r="C255" s="6">
        <v>23.5</v>
      </c>
      <c r="E255" s="111">
        <v>4</v>
      </c>
      <c r="AA255" s="11" t="s">
        <v>379</v>
      </c>
      <c r="AB255" s="11" t="s">
        <v>378</v>
      </c>
      <c r="AC255" s="45">
        <v>5896693</v>
      </c>
      <c r="AD255" s="45">
        <v>330736</v>
      </c>
      <c r="AE255" s="45">
        <v>289473</v>
      </c>
      <c r="AF255" s="45">
        <v>258816</v>
      </c>
      <c r="AG255" s="45">
        <v>195028</v>
      </c>
      <c r="AH255" s="45">
        <v>121153</v>
      </c>
      <c r="AI255" s="45">
        <v>65961</v>
      </c>
      <c r="AJ255" s="53">
        <f t="shared" si="3"/>
        <v>21.387699851425197</v>
      </c>
    </row>
    <row r="256" spans="1:36">
      <c r="A256" s="1" t="s">
        <v>195</v>
      </c>
      <c r="B256" s="1" t="s">
        <v>194</v>
      </c>
      <c r="C256" s="6">
        <v>22.2</v>
      </c>
      <c r="D256" s="112"/>
      <c r="E256" s="111">
        <v>3</v>
      </c>
      <c r="F256" s="112"/>
      <c r="AA256" s="11" t="s">
        <v>865</v>
      </c>
      <c r="AB256" s="11" t="s">
        <v>866</v>
      </c>
      <c r="AC256" s="45">
        <v>14022596</v>
      </c>
      <c r="AD256" s="45">
        <v>807014</v>
      </c>
      <c r="AE256" s="45">
        <v>664440</v>
      </c>
      <c r="AF256" s="45">
        <v>556994</v>
      </c>
      <c r="AG256" s="45">
        <v>434627</v>
      </c>
      <c r="AH256" s="45">
        <v>275022</v>
      </c>
      <c r="AI256" s="45">
        <v>142397</v>
      </c>
      <c r="AJ256" s="53">
        <f t="shared" si="3"/>
        <v>20.541802673342367</v>
      </c>
    </row>
    <row r="257" spans="1:36">
      <c r="A257" s="1" t="s">
        <v>193</v>
      </c>
      <c r="B257" s="1" t="s">
        <v>192</v>
      </c>
      <c r="C257" s="6">
        <v>21.1</v>
      </c>
      <c r="E257" s="111">
        <v>3</v>
      </c>
      <c r="AA257" s="11" t="s">
        <v>411</v>
      </c>
      <c r="AB257" s="11" t="s">
        <v>410</v>
      </c>
      <c r="AC257" s="45">
        <v>1315196</v>
      </c>
      <c r="AD257" s="45">
        <v>81586</v>
      </c>
      <c r="AE257" s="45">
        <v>66754</v>
      </c>
      <c r="AF257" s="45">
        <v>59905</v>
      </c>
      <c r="AG257" s="45">
        <v>49841</v>
      </c>
      <c r="AH257" s="45">
        <v>32934</v>
      </c>
      <c r="AI257" s="45">
        <v>18788</v>
      </c>
      <c r="AJ257" s="53">
        <f t="shared" si="3"/>
        <v>23.55603271299487</v>
      </c>
    </row>
    <row r="258" spans="1:36">
      <c r="A258" s="1" t="s">
        <v>191</v>
      </c>
      <c r="B258" s="1" t="s">
        <v>190</v>
      </c>
      <c r="C258" s="6">
        <v>15.5</v>
      </c>
      <c r="E258" s="111">
        <v>1</v>
      </c>
      <c r="AA258" s="11" t="s">
        <v>409</v>
      </c>
      <c r="AB258" s="11" t="s">
        <v>408</v>
      </c>
      <c r="AC258" s="45">
        <v>308493</v>
      </c>
      <c r="AD258" s="45">
        <v>19781</v>
      </c>
      <c r="AE258" s="45">
        <v>15276</v>
      </c>
      <c r="AF258" s="45">
        <v>13906</v>
      </c>
      <c r="AG258" s="45">
        <v>12455</v>
      </c>
      <c r="AH258" s="45">
        <v>8382</v>
      </c>
      <c r="AI258" s="45">
        <v>4940</v>
      </c>
      <c r="AJ258" s="53">
        <f t="shared" si="3"/>
        <v>24.227454107548631</v>
      </c>
    </row>
    <row r="259" spans="1:36">
      <c r="A259" s="1" t="s">
        <v>189</v>
      </c>
      <c r="B259" s="1" t="s">
        <v>188</v>
      </c>
      <c r="C259" s="6">
        <v>21.9</v>
      </c>
      <c r="E259" s="111">
        <v>3</v>
      </c>
      <c r="AA259" s="11" t="s">
        <v>407</v>
      </c>
      <c r="AB259" s="11" t="s">
        <v>406</v>
      </c>
      <c r="AC259" s="45">
        <v>5826860</v>
      </c>
      <c r="AD259" s="45">
        <v>313445</v>
      </c>
      <c r="AE259" s="45">
        <v>259494</v>
      </c>
      <c r="AF259" s="45">
        <v>207654</v>
      </c>
      <c r="AG259" s="45">
        <v>153536</v>
      </c>
      <c r="AH259" s="45">
        <v>95014</v>
      </c>
      <c r="AI259" s="45">
        <v>46262</v>
      </c>
      <c r="AJ259" s="53">
        <f t="shared" si="3"/>
        <v>18.45599516720841</v>
      </c>
    </row>
    <row r="260" spans="1:36">
      <c r="A260" s="1" t="s">
        <v>187</v>
      </c>
      <c r="B260" s="1" t="s">
        <v>186</v>
      </c>
      <c r="C260" s="6">
        <v>16.7</v>
      </c>
      <c r="E260" s="111">
        <v>1</v>
      </c>
      <c r="AA260" s="11" t="s">
        <v>405</v>
      </c>
      <c r="AB260" s="11" t="s">
        <v>404</v>
      </c>
      <c r="AC260" s="45">
        <v>4048242</v>
      </c>
      <c r="AD260" s="45">
        <v>242071</v>
      </c>
      <c r="AE260" s="45">
        <v>205498</v>
      </c>
      <c r="AF260" s="45">
        <v>172760</v>
      </c>
      <c r="AG260" s="45">
        <v>131551</v>
      </c>
      <c r="AH260" s="45">
        <v>82865</v>
      </c>
      <c r="AI260" s="45">
        <v>43009</v>
      </c>
      <c r="AJ260" s="53">
        <f t="shared" si="3"/>
        <v>21.682350017612585</v>
      </c>
    </row>
    <row r="261" spans="1:36">
      <c r="A261" s="1" t="s">
        <v>185</v>
      </c>
      <c r="B261" s="1" t="s">
        <v>184</v>
      </c>
      <c r="C261" s="6">
        <v>19.899999999999999</v>
      </c>
      <c r="E261" s="111">
        <v>2</v>
      </c>
      <c r="AA261" s="11" t="s">
        <v>403</v>
      </c>
      <c r="AB261" s="11" t="s">
        <v>402</v>
      </c>
      <c r="AC261" s="45">
        <v>567118</v>
      </c>
      <c r="AD261" s="45">
        <v>34794</v>
      </c>
      <c r="AE261" s="45">
        <v>25942</v>
      </c>
      <c r="AF261" s="45">
        <v>24271</v>
      </c>
      <c r="AG261" s="45">
        <v>21897</v>
      </c>
      <c r="AH261" s="45">
        <v>13984</v>
      </c>
      <c r="AI261" s="45">
        <v>7289</v>
      </c>
      <c r="AJ261" s="53">
        <f t="shared" si="3"/>
        <v>22.601469182780303</v>
      </c>
    </row>
    <row r="262" spans="1:36">
      <c r="A262" s="1" t="s">
        <v>183</v>
      </c>
      <c r="B262" s="1" t="s">
        <v>989</v>
      </c>
      <c r="C262" s="6">
        <v>11.8</v>
      </c>
      <c r="E262" s="111">
        <v>1</v>
      </c>
      <c r="AA262" s="11" t="s">
        <v>401</v>
      </c>
      <c r="AB262" s="11" t="s">
        <v>400</v>
      </c>
      <c r="AC262" s="45">
        <v>1956687</v>
      </c>
      <c r="AD262" s="45">
        <v>115337</v>
      </c>
      <c r="AE262" s="45">
        <v>91476</v>
      </c>
      <c r="AF262" s="45">
        <v>78498</v>
      </c>
      <c r="AG262" s="45">
        <v>65347</v>
      </c>
      <c r="AH262" s="45">
        <v>41843</v>
      </c>
      <c r="AI262" s="45">
        <v>22109</v>
      </c>
      <c r="AJ262" s="53">
        <f t="shared" ref="AJ262:AJ325" si="4">SUM(AD262:AI262)/AC262*100</f>
        <v>21.18938798080633</v>
      </c>
    </row>
    <row r="263" spans="1:36">
      <c r="A263" s="1" t="s">
        <v>182</v>
      </c>
      <c r="B263" s="1" t="s">
        <v>990</v>
      </c>
      <c r="C263" s="6">
        <v>8.1999999999999993</v>
      </c>
      <c r="D263" s="112"/>
      <c r="E263" s="111">
        <v>1</v>
      </c>
      <c r="F263" s="112"/>
      <c r="AA263" s="11" t="s">
        <v>867</v>
      </c>
      <c r="AB263" s="11" t="s">
        <v>868</v>
      </c>
      <c r="AC263" s="45">
        <v>6675165</v>
      </c>
      <c r="AD263" s="45">
        <v>396510</v>
      </c>
      <c r="AE263" s="45">
        <v>331128</v>
      </c>
      <c r="AF263" s="45">
        <v>282855</v>
      </c>
      <c r="AG263" s="45">
        <v>213763</v>
      </c>
      <c r="AH263" s="45">
        <v>135515</v>
      </c>
      <c r="AI263" s="45">
        <v>69772</v>
      </c>
      <c r="AJ263" s="53">
        <f t="shared" si="4"/>
        <v>21.415845151393263</v>
      </c>
    </row>
    <row r="264" spans="1:36">
      <c r="A264" s="1" t="s">
        <v>181</v>
      </c>
      <c r="B264" s="1" t="s">
        <v>991</v>
      </c>
      <c r="C264" s="6">
        <v>12.9</v>
      </c>
      <c r="E264" s="111">
        <v>1</v>
      </c>
      <c r="AA264" s="11" t="s">
        <v>399</v>
      </c>
      <c r="AB264" s="11" t="s">
        <v>398</v>
      </c>
      <c r="AC264" s="45">
        <v>5026989</v>
      </c>
      <c r="AD264" s="45">
        <v>290650</v>
      </c>
      <c r="AE264" s="45">
        <v>241981</v>
      </c>
      <c r="AF264" s="45">
        <v>205862</v>
      </c>
      <c r="AG264" s="45">
        <v>158556</v>
      </c>
      <c r="AH264" s="45">
        <v>100023</v>
      </c>
      <c r="AI264" s="45">
        <v>50622</v>
      </c>
      <c r="AJ264" s="53">
        <f t="shared" si="4"/>
        <v>20.841382386156006</v>
      </c>
    </row>
    <row r="265" spans="1:36">
      <c r="A265" s="1" t="s">
        <v>180</v>
      </c>
      <c r="B265" s="1" t="s">
        <v>992</v>
      </c>
      <c r="C265" s="6">
        <v>14.7</v>
      </c>
      <c r="E265" s="111">
        <v>1</v>
      </c>
      <c r="AA265" s="11" t="s">
        <v>397</v>
      </c>
      <c r="AB265" s="11" t="s">
        <v>396</v>
      </c>
      <c r="AC265" s="45">
        <v>1648176</v>
      </c>
      <c r="AD265" s="45">
        <v>105860</v>
      </c>
      <c r="AE265" s="45">
        <v>89147</v>
      </c>
      <c r="AF265" s="45">
        <v>76993</v>
      </c>
      <c r="AG265" s="45">
        <v>55207</v>
      </c>
      <c r="AH265" s="45">
        <v>35492</v>
      </c>
      <c r="AI265" s="45">
        <v>19150</v>
      </c>
      <c r="AJ265" s="53">
        <f t="shared" si="4"/>
        <v>23.167974779392491</v>
      </c>
    </row>
    <row r="266" spans="1:36">
      <c r="A266" s="1" t="s">
        <v>179</v>
      </c>
      <c r="B266" s="1" t="s">
        <v>993</v>
      </c>
      <c r="C266" s="6">
        <v>13.6</v>
      </c>
      <c r="E266" s="111">
        <v>1</v>
      </c>
      <c r="AA266" s="11" t="s">
        <v>869</v>
      </c>
      <c r="AB266" s="11" t="s">
        <v>55</v>
      </c>
      <c r="AC266" s="45">
        <v>864236</v>
      </c>
      <c r="AD266" s="45">
        <v>45330</v>
      </c>
      <c r="AE266" s="45">
        <v>34465</v>
      </c>
      <c r="AF266" s="45">
        <v>26950</v>
      </c>
      <c r="AG266" s="45">
        <v>17651</v>
      </c>
      <c r="AH266" s="45">
        <v>9213</v>
      </c>
      <c r="AI266" s="45">
        <v>3611</v>
      </c>
      <c r="AJ266" s="53">
        <f t="shared" si="4"/>
        <v>15.877607505357332</v>
      </c>
    </row>
    <row r="267" spans="1:36">
      <c r="A267" s="1" t="s">
        <v>178</v>
      </c>
      <c r="B267" s="1" t="s">
        <v>177</v>
      </c>
      <c r="C267" s="6">
        <v>16.899999999999999</v>
      </c>
      <c r="E267" s="111">
        <v>1</v>
      </c>
      <c r="AA267" s="11" t="s">
        <v>870</v>
      </c>
      <c r="AB267" s="11" t="s">
        <v>871</v>
      </c>
      <c r="AC267" s="45">
        <v>864236</v>
      </c>
      <c r="AD267" s="45">
        <v>45330</v>
      </c>
      <c r="AE267" s="45">
        <v>34465</v>
      </c>
      <c r="AF267" s="45">
        <v>26950</v>
      </c>
      <c r="AG267" s="45">
        <v>17651</v>
      </c>
      <c r="AH267" s="45">
        <v>9213</v>
      </c>
      <c r="AI267" s="45">
        <v>3611</v>
      </c>
      <c r="AJ267" s="53">
        <f t="shared" si="4"/>
        <v>15.877607505357332</v>
      </c>
    </row>
    <row r="268" spans="1:36">
      <c r="A268" s="1" t="s">
        <v>176</v>
      </c>
      <c r="B268" s="1" t="s">
        <v>175</v>
      </c>
      <c r="C268" s="6">
        <v>20.9</v>
      </c>
      <c r="E268" s="111">
        <v>3</v>
      </c>
      <c r="AA268" s="11" t="s">
        <v>377</v>
      </c>
      <c r="AB268" s="11" t="s">
        <v>871</v>
      </c>
      <c r="AC268" s="45">
        <v>864236</v>
      </c>
      <c r="AD268" s="45">
        <v>45330</v>
      </c>
      <c r="AE268" s="45">
        <v>34465</v>
      </c>
      <c r="AF268" s="45">
        <v>26950</v>
      </c>
      <c r="AG268" s="45">
        <v>17651</v>
      </c>
      <c r="AH268" s="45">
        <v>9213</v>
      </c>
      <c r="AI268" s="45">
        <v>3611</v>
      </c>
      <c r="AJ268" s="53">
        <f t="shared" si="4"/>
        <v>15.877607505357332</v>
      </c>
    </row>
    <row r="269" spans="1:36">
      <c r="A269" s="1" t="s">
        <v>174</v>
      </c>
      <c r="B269" s="1" t="s">
        <v>173</v>
      </c>
      <c r="C269" s="6">
        <v>20.2</v>
      </c>
      <c r="E269" s="111">
        <v>2</v>
      </c>
      <c r="AA269" s="11" t="s">
        <v>872</v>
      </c>
      <c r="AB269" s="11" t="s">
        <v>56</v>
      </c>
      <c r="AC269" s="45">
        <v>1934379</v>
      </c>
      <c r="AD269" s="45">
        <v>111555</v>
      </c>
      <c r="AE269" s="45">
        <v>84730</v>
      </c>
      <c r="AF269" s="45">
        <v>88289</v>
      </c>
      <c r="AG269" s="45">
        <v>58111</v>
      </c>
      <c r="AH269" s="45">
        <v>32717</v>
      </c>
      <c r="AI269" s="45">
        <v>13454</v>
      </c>
      <c r="AJ269" s="53">
        <f t="shared" si="4"/>
        <v>20.102368770546001</v>
      </c>
    </row>
    <row r="270" spans="1:36">
      <c r="A270" s="1" t="s">
        <v>172</v>
      </c>
      <c r="B270" s="1" t="s">
        <v>171</v>
      </c>
      <c r="C270" s="6">
        <v>19.600000000000001</v>
      </c>
      <c r="E270" s="111">
        <v>2</v>
      </c>
      <c r="AA270" s="11" t="s">
        <v>873</v>
      </c>
      <c r="AB270" s="11" t="s">
        <v>375</v>
      </c>
      <c r="AC270" s="45">
        <v>1934379</v>
      </c>
      <c r="AD270" s="45">
        <v>111555</v>
      </c>
      <c r="AE270" s="45">
        <v>84730</v>
      </c>
      <c r="AF270" s="45">
        <v>88289</v>
      </c>
      <c r="AG270" s="45">
        <v>58111</v>
      </c>
      <c r="AH270" s="45">
        <v>32717</v>
      </c>
      <c r="AI270" s="45">
        <v>13454</v>
      </c>
      <c r="AJ270" s="53">
        <f t="shared" si="4"/>
        <v>20.102368770546001</v>
      </c>
    </row>
    <row r="271" spans="1:36">
      <c r="A271" s="1" t="s">
        <v>170</v>
      </c>
      <c r="B271" s="1" t="s">
        <v>169</v>
      </c>
      <c r="C271" s="6">
        <v>19.100000000000001</v>
      </c>
      <c r="E271" s="111">
        <v>2</v>
      </c>
      <c r="AA271" s="11" t="s">
        <v>376</v>
      </c>
      <c r="AB271" s="11" t="s">
        <v>375</v>
      </c>
      <c r="AC271" s="45">
        <v>1934379</v>
      </c>
      <c r="AD271" s="45">
        <v>111555</v>
      </c>
      <c r="AE271" s="45">
        <v>84730</v>
      </c>
      <c r="AF271" s="45">
        <v>88289</v>
      </c>
      <c r="AG271" s="45">
        <v>58111</v>
      </c>
      <c r="AH271" s="45">
        <v>32717</v>
      </c>
      <c r="AI271" s="45">
        <v>13454</v>
      </c>
      <c r="AJ271" s="53">
        <f t="shared" si="4"/>
        <v>20.102368770546001</v>
      </c>
    </row>
    <row r="272" spans="1:36">
      <c r="A272" s="1" t="s">
        <v>168</v>
      </c>
      <c r="B272" s="1" t="s">
        <v>167</v>
      </c>
      <c r="C272" s="6">
        <v>24.9</v>
      </c>
      <c r="E272" s="111">
        <v>4</v>
      </c>
      <c r="AA272" s="11" t="s">
        <v>874</v>
      </c>
      <c r="AB272" s="11" t="s">
        <v>57</v>
      </c>
      <c r="AC272" s="45">
        <v>2808901</v>
      </c>
      <c r="AD272" s="45">
        <v>155137</v>
      </c>
      <c r="AE272" s="45">
        <v>119484</v>
      </c>
      <c r="AF272" s="45">
        <v>118653</v>
      </c>
      <c r="AG272" s="45">
        <v>88358</v>
      </c>
      <c r="AH272" s="45">
        <v>50390</v>
      </c>
      <c r="AI272" s="45">
        <v>19775</v>
      </c>
      <c r="AJ272" s="53">
        <f t="shared" si="4"/>
        <v>19.644586975475463</v>
      </c>
    </row>
    <row r="273" spans="1:36">
      <c r="A273" s="1" t="s">
        <v>166</v>
      </c>
      <c r="B273" s="1" t="s">
        <v>165</v>
      </c>
      <c r="C273" s="6">
        <v>24.8</v>
      </c>
      <c r="E273" s="111">
        <v>4</v>
      </c>
      <c r="AA273" s="11" t="s">
        <v>875</v>
      </c>
      <c r="AB273" s="11" t="s">
        <v>876</v>
      </c>
      <c r="AC273" s="45">
        <v>2808901</v>
      </c>
      <c r="AD273" s="45">
        <v>155137</v>
      </c>
      <c r="AE273" s="45">
        <v>119484</v>
      </c>
      <c r="AF273" s="45">
        <v>118653</v>
      </c>
      <c r="AG273" s="45">
        <v>88358</v>
      </c>
      <c r="AH273" s="45">
        <v>50390</v>
      </c>
      <c r="AI273" s="45">
        <v>19775</v>
      </c>
      <c r="AJ273" s="53">
        <f t="shared" si="4"/>
        <v>19.644586975475463</v>
      </c>
    </row>
    <row r="274" spans="1:36">
      <c r="A274" s="1" t="s">
        <v>164</v>
      </c>
      <c r="B274" s="1" t="s">
        <v>163</v>
      </c>
      <c r="C274" s="6">
        <v>23.9</v>
      </c>
      <c r="E274" s="111">
        <v>4</v>
      </c>
      <c r="AA274" s="11" t="s">
        <v>374</v>
      </c>
      <c r="AB274" s="11" t="s">
        <v>1152</v>
      </c>
      <c r="AC274" s="45">
        <v>805367</v>
      </c>
      <c r="AD274" s="45">
        <v>40592</v>
      </c>
      <c r="AE274" s="45">
        <v>29597</v>
      </c>
      <c r="AF274" s="45">
        <v>28470</v>
      </c>
      <c r="AG274" s="45">
        <v>20989</v>
      </c>
      <c r="AH274" s="45">
        <v>11816</v>
      </c>
      <c r="AI274" s="45">
        <v>4814</v>
      </c>
      <c r="AJ274" s="53">
        <f t="shared" si="4"/>
        <v>16.921229700248457</v>
      </c>
    </row>
    <row r="275" spans="1:36">
      <c r="A275" s="1" t="s">
        <v>162</v>
      </c>
      <c r="B275" s="1" t="s">
        <v>161</v>
      </c>
      <c r="C275" s="6">
        <v>22</v>
      </c>
      <c r="E275" s="111">
        <v>3</v>
      </c>
      <c r="AA275" s="11" t="s">
        <v>373</v>
      </c>
      <c r="AB275" s="11" t="s">
        <v>1153</v>
      </c>
      <c r="AC275" s="45">
        <v>2003534</v>
      </c>
      <c r="AD275" s="45">
        <v>114545</v>
      </c>
      <c r="AE275" s="45">
        <v>89887</v>
      </c>
      <c r="AF275" s="45">
        <v>90183</v>
      </c>
      <c r="AG275" s="45">
        <v>67369</v>
      </c>
      <c r="AH275" s="45">
        <v>38574</v>
      </c>
      <c r="AI275" s="45">
        <v>14961</v>
      </c>
      <c r="AJ275" s="53">
        <f t="shared" si="4"/>
        <v>20.739303650449656</v>
      </c>
    </row>
    <row r="276" spans="1:36">
      <c r="A276" s="1" t="s">
        <v>160</v>
      </c>
      <c r="B276" s="1" t="s">
        <v>159</v>
      </c>
      <c r="C276" s="6">
        <v>19.5</v>
      </c>
      <c r="E276" s="111">
        <v>2</v>
      </c>
      <c r="AA276" s="11" t="s">
        <v>877</v>
      </c>
      <c r="AB276" s="11" t="s">
        <v>878</v>
      </c>
      <c r="AC276" s="45" t="s">
        <v>106</v>
      </c>
      <c r="AD276" s="45" t="s">
        <v>106</v>
      </c>
      <c r="AE276" s="45" t="s">
        <v>106</v>
      </c>
      <c r="AF276" s="45" t="s">
        <v>106</v>
      </c>
      <c r="AG276" s="45" t="s">
        <v>106</v>
      </c>
      <c r="AH276" s="45" t="s">
        <v>106</v>
      </c>
      <c r="AI276" s="45" t="s">
        <v>106</v>
      </c>
      <c r="AJ276" s="53" t="e">
        <f t="shared" si="4"/>
        <v>#VALUE!</v>
      </c>
    </row>
    <row r="277" spans="1:36">
      <c r="A277" s="1" t="s">
        <v>158</v>
      </c>
      <c r="B277" s="1" t="s">
        <v>157</v>
      </c>
      <c r="C277" s="6">
        <v>17.399999999999999</v>
      </c>
      <c r="E277" s="111">
        <v>1</v>
      </c>
      <c r="AA277" s="11" t="s">
        <v>879</v>
      </c>
      <c r="AB277" s="11" t="s">
        <v>58</v>
      </c>
      <c r="AC277" s="45">
        <v>602005</v>
      </c>
      <c r="AD277" s="45">
        <v>26147</v>
      </c>
      <c r="AE277" s="45">
        <v>20228</v>
      </c>
      <c r="AF277" s="45">
        <v>16077</v>
      </c>
      <c r="AG277" s="45">
        <v>12002</v>
      </c>
      <c r="AH277" s="45">
        <v>8017</v>
      </c>
      <c r="AI277" s="45">
        <v>3737</v>
      </c>
      <c r="AJ277" s="53">
        <f t="shared" si="4"/>
        <v>14.320146842634196</v>
      </c>
    </row>
    <row r="278" spans="1:36">
      <c r="A278" s="1" t="s">
        <v>156</v>
      </c>
      <c r="B278" s="1" t="s">
        <v>155</v>
      </c>
      <c r="C278" s="6">
        <v>22.8</v>
      </c>
      <c r="E278" s="111">
        <v>3</v>
      </c>
      <c r="AA278" s="11" t="s">
        <v>880</v>
      </c>
      <c r="AB278" s="11" t="s">
        <v>58</v>
      </c>
      <c r="AC278" s="45">
        <v>602005</v>
      </c>
      <c r="AD278" s="45">
        <v>26147</v>
      </c>
      <c r="AE278" s="45">
        <v>20228</v>
      </c>
      <c r="AF278" s="45">
        <v>16077</v>
      </c>
      <c r="AG278" s="45">
        <v>12002</v>
      </c>
      <c r="AH278" s="45">
        <v>8017</v>
      </c>
      <c r="AI278" s="45">
        <v>3737</v>
      </c>
      <c r="AJ278" s="53">
        <f t="shared" si="4"/>
        <v>14.320146842634196</v>
      </c>
    </row>
    <row r="279" spans="1:36">
      <c r="A279" s="1" t="s">
        <v>154</v>
      </c>
      <c r="B279" s="1" t="s">
        <v>153</v>
      </c>
      <c r="C279" s="6">
        <v>18.600000000000001</v>
      </c>
      <c r="E279" s="111">
        <v>2</v>
      </c>
      <c r="AA279" s="11" t="s">
        <v>372</v>
      </c>
      <c r="AB279" s="11" t="s">
        <v>58</v>
      </c>
      <c r="AC279" s="45">
        <v>602005</v>
      </c>
      <c r="AD279" s="45">
        <v>26147</v>
      </c>
      <c r="AE279" s="45">
        <v>20228</v>
      </c>
      <c r="AF279" s="45">
        <v>16077</v>
      </c>
      <c r="AG279" s="45">
        <v>12002</v>
      </c>
      <c r="AH279" s="45">
        <v>8017</v>
      </c>
      <c r="AI279" s="45">
        <v>3737</v>
      </c>
      <c r="AJ279" s="53">
        <f t="shared" si="4"/>
        <v>14.320146842634196</v>
      </c>
    </row>
    <row r="280" spans="1:36">
      <c r="A280" s="1" t="s">
        <v>152</v>
      </c>
      <c r="B280" s="1" t="s">
        <v>151</v>
      </c>
      <c r="C280" s="6">
        <v>16.8</v>
      </c>
      <c r="E280" s="111">
        <v>1</v>
      </c>
      <c r="AA280" s="11" t="s">
        <v>881</v>
      </c>
      <c r="AB280" s="11" t="s">
        <v>59</v>
      </c>
      <c r="AC280" s="45">
        <v>9778371</v>
      </c>
      <c r="AD280" s="45">
        <v>602578</v>
      </c>
      <c r="AE280" s="45">
        <v>463073</v>
      </c>
      <c r="AF280" s="45">
        <v>358383</v>
      </c>
      <c r="AG280" s="45">
        <v>234296</v>
      </c>
      <c r="AH280" s="45">
        <v>132701</v>
      </c>
      <c r="AI280" s="45">
        <v>60934</v>
      </c>
      <c r="AJ280" s="53">
        <f t="shared" si="4"/>
        <v>18.939402074230973</v>
      </c>
    </row>
    <row r="281" spans="1:36">
      <c r="A281" s="1" t="s">
        <v>150</v>
      </c>
      <c r="B281" s="1" t="s">
        <v>149</v>
      </c>
      <c r="C281" s="6">
        <v>22.2</v>
      </c>
      <c r="E281" s="111">
        <v>3</v>
      </c>
      <c r="AA281" s="11" t="s">
        <v>882</v>
      </c>
      <c r="AB281" s="11" t="s">
        <v>883</v>
      </c>
      <c r="AC281" s="45">
        <v>3011598</v>
      </c>
      <c r="AD281" s="45">
        <v>176163</v>
      </c>
      <c r="AE281" s="45">
        <v>148160</v>
      </c>
      <c r="AF281" s="45">
        <v>108120</v>
      </c>
      <c r="AG281" s="45">
        <v>68299</v>
      </c>
      <c r="AH281" s="45">
        <v>41568</v>
      </c>
      <c r="AI281" s="45">
        <v>21166</v>
      </c>
      <c r="AJ281" s="53">
        <f t="shared" si="4"/>
        <v>18.71019970128815</v>
      </c>
    </row>
    <row r="282" spans="1:36">
      <c r="A282" s="1" t="s">
        <v>148</v>
      </c>
      <c r="B282" s="1" t="s">
        <v>1007</v>
      </c>
      <c r="C282" s="6" t="s">
        <v>106</v>
      </c>
      <c r="E282" s="150" t="s">
        <v>106</v>
      </c>
      <c r="AA282" s="11" t="s">
        <v>371</v>
      </c>
      <c r="AB282" s="11" t="s">
        <v>370</v>
      </c>
      <c r="AC282" s="45">
        <v>1749734</v>
      </c>
      <c r="AD282" s="45">
        <v>103891</v>
      </c>
      <c r="AE282" s="45">
        <v>92250</v>
      </c>
      <c r="AF282" s="45">
        <v>68162</v>
      </c>
      <c r="AG282" s="45">
        <v>43954</v>
      </c>
      <c r="AH282" s="45">
        <v>28133</v>
      </c>
      <c r="AI282" s="45">
        <v>14856</v>
      </c>
      <c r="AJ282" s="53">
        <f t="shared" si="4"/>
        <v>20.074251286195501</v>
      </c>
    </row>
    <row r="283" spans="1:36">
      <c r="A283" s="1" t="s">
        <v>147</v>
      </c>
      <c r="B283" s="1" t="s">
        <v>1010</v>
      </c>
      <c r="C283" s="6">
        <v>14.2</v>
      </c>
      <c r="E283" s="111">
        <v>1</v>
      </c>
      <c r="AA283" s="11" t="s">
        <v>369</v>
      </c>
      <c r="AB283" s="11" t="s">
        <v>368</v>
      </c>
      <c r="AC283" s="45">
        <v>1261864</v>
      </c>
      <c r="AD283" s="45">
        <v>72272</v>
      </c>
      <c r="AE283" s="45">
        <v>55910</v>
      </c>
      <c r="AF283" s="45">
        <v>39958</v>
      </c>
      <c r="AG283" s="45">
        <v>24345</v>
      </c>
      <c r="AH283" s="45">
        <v>13435</v>
      </c>
      <c r="AI283" s="45">
        <v>6310</v>
      </c>
      <c r="AJ283" s="53">
        <f t="shared" si="4"/>
        <v>16.818769693088953</v>
      </c>
    </row>
    <row r="284" spans="1:36">
      <c r="A284" s="1" t="s">
        <v>146</v>
      </c>
      <c r="B284" s="1" t="s">
        <v>72</v>
      </c>
      <c r="C284" s="6">
        <v>17.899999999999999</v>
      </c>
      <c r="E284" s="111">
        <v>1</v>
      </c>
      <c r="AA284" s="11" t="s">
        <v>884</v>
      </c>
      <c r="AB284" s="11" t="s">
        <v>885</v>
      </c>
      <c r="AC284" s="45" t="s">
        <v>106</v>
      </c>
      <c r="AD284" s="45" t="s">
        <v>106</v>
      </c>
      <c r="AE284" s="45" t="s">
        <v>106</v>
      </c>
      <c r="AF284" s="45" t="s">
        <v>106</v>
      </c>
      <c r="AG284" s="45" t="s">
        <v>106</v>
      </c>
      <c r="AH284" s="45" t="s">
        <v>106</v>
      </c>
      <c r="AI284" s="45" t="s">
        <v>106</v>
      </c>
      <c r="AJ284" s="53" t="e">
        <f t="shared" si="4"/>
        <v>#VALUE!</v>
      </c>
    </row>
    <row r="285" spans="1:36">
      <c r="A285" s="1" t="s">
        <v>145</v>
      </c>
      <c r="B285" s="1" t="s">
        <v>144</v>
      </c>
      <c r="C285" s="6">
        <v>14.1</v>
      </c>
      <c r="E285" s="111">
        <v>1</v>
      </c>
      <c r="AA285" s="11" t="s">
        <v>886</v>
      </c>
      <c r="AB285" s="11" t="s">
        <v>887</v>
      </c>
      <c r="AC285" s="45">
        <v>2927867</v>
      </c>
      <c r="AD285" s="45">
        <v>188349</v>
      </c>
      <c r="AE285" s="45">
        <v>138127</v>
      </c>
      <c r="AF285" s="45">
        <v>110137</v>
      </c>
      <c r="AG285" s="45">
        <v>71617</v>
      </c>
      <c r="AH285" s="45">
        <v>39588</v>
      </c>
      <c r="AI285" s="45">
        <v>16998</v>
      </c>
      <c r="AJ285" s="53">
        <f t="shared" si="4"/>
        <v>19.291040200938088</v>
      </c>
    </row>
    <row r="286" spans="1:36">
      <c r="A286" s="1" t="s">
        <v>143</v>
      </c>
      <c r="B286" s="1" t="s">
        <v>142</v>
      </c>
      <c r="C286" s="6">
        <v>21.7</v>
      </c>
      <c r="E286" s="111">
        <v>3</v>
      </c>
      <c r="AA286" s="11" t="s">
        <v>367</v>
      </c>
      <c r="AB286" s="11" t="s">
        <v>366</v>
      </c>
      <c r="AC286" s="45">
        <v>1055570</v>
      </c>
      <c r="AD286" s="45">
        <v>65624</v>
      </c>
      <c r="AE286" s="45">
        <v>48621</v>
      </c>
      <c r="AF286" s="45">
        <v>39053</v>
      </c>
      <c r="AG286" s="45">
        <v>25410</v>
      </c>
      <c r="AH286" s="45">
        <v>13555</v>
      </c>
      <c r="AI286" s="45">
        <v>5584</v>
      </c>
      <c r="AJ286" s="53">
        <f t="shared" si="4"/>
        <v>18.74314351487822</v>
      </c>
    </row>
    <row r="287" spans="1:36">
      <c r="A287" s="1" t="s">
        <v>141</v>
      </c>
      <c r="B287" s="1" t="s">
        <v>140</v>
      </c>
      <c r="C287" s="6">
        <v>19.3</v>
      </c>
      <c r="E287" s="111">
        <v>2</v>
      </c>
      <c r="AA287" s="11" t="s">
        <v>365</v>
      </c>
      <c r="AB287" s="11" t="s">
        <v>364</v>
      </c>
      <c r="AC287" s="45">
        <v>985457</v>
      </c>
      <c r="AD287" s="45">
        <v>63197</v>
      </c>
      <c r="AE287" s="45">
        <v>46556</v>
      </c>
      <c r="AF287" s="45">
        <v>35987</v>
      </c>
      <c r="AG287" s="45">
        <v>23110</v>
      </c>
      <c r="AH287" s="45">
        <v>13183</v>
      </c>
      <c r="AI287" s="45">
        <v>5798</v>
      </c>
      <c r="AJ287" s="53">
        <f t="shared" si="4"/>
        <v>19.06029385351162</v>
      </c>
    </row>
    <row r="288" spans="1:36">
      <c r="A288" s="1" t="s">
        <v>139</v>
      </c>
      <c r="B288" s="1" t="s">
        <v>138</v>
      </c>
      <c r="C288" s="6">
        <v>15.7</v>
      </c>
      <c r="E288" s="111">
        <v>1</v>
      </c>
      <c r="AA288" s="11" t="s">
        <v>363</v>
      </c>
      <c r="AB288" s="11" t="s">
        <v>362</v>
      </c>
      <c r="AC288" s="45">
        <v>886840</v>
      </c>
      <c r="AD288" s="45">
        <v>59528</v>
      </c>
      <c r="AE288" s="45">
        <v>42950</v>
      </c>
      <c r="AF288" s="45">
        <v>35097</v>
      </c>
      <c r="AG288" s="45">
        <v>23097</v>
      </c>
      <c r="AH288" s="45">
        <v>12850</v>
      </c>
      <c r="AI288" s="45">
        <v>5616</v>
      </c>
      <c r="AJ288" s="53">
        <f t="shared" si="4"/>
        <v>20.199585043525325</v>
      </c>
    </row>
    <row r="289" spans="1:36">
      <c r="A289" s="1" t="s">
        <v>137</v>
      </c>
      <c r="B289" s="1" t="s">
        <v>136</v>
      </c>
      <c r="C289" s="6">
        <v>17.8</v>
      </c>
      <c r="E289" s="111">
        <v>1</v>
      </c>
      <c r="AA289" s="11" t="s">
        <v>888</v>
      </c>
      <c r="AB289" s="11" t="s">
        <v>889</v>
      </c>
      <c r="AC289" s="45">
        <v>3838906</v>
      </c>
      <c r="AD289" s="45">
        <v>238066</v>
      </c>
      <c r="AE289" s="45">
        <v>176786</v>
      </c>
      <c r="AF289" s="45">
        <v>140126</v>
      </c>
      <c r="AG289" s="45">
        <v>94380</v>
      </c>
      <c r="AH289" s="45">
        <v>51545</v>
      </c>
      <c r="AI289" s="45">
        <v>22770</v>
      </c>
      <c r="AJ289" s="53">
        <f t="shared" si="4"/>
        <v>18.851021619180049</v>
      </c>
    </row>
    <row r="290" spans="1:36">
      <c r="A290" s="1" t="s">
        <v>135</v>
      </c>
      <c r="B290" s="1" t="s">
        <v>134</v>
      </c>
      <c r="C290" s="6">
        <v>17.5</v>
      </c>
      <c r="E290" s="111">
        <v>1</v>
      </c>
      <c r="AA290" s="11" t="s">
        <v>361</v>
      </c>
      <c r="AB290" s="11" t="s">
        <v>360</v>
      </c>
      <c r="AC290" s="45">
        <v>1134945</v>
      </c>
      <c r="AD290" s="45">
        <v>70434</v>
      </c>
      <c r="AE290" s="45">
        <v>52601</v>
      </c>
      <c r="AF290" s="45">
        <v>43165</v>
      </c>
      <c r="AG290" s="45">
        <v>28938</v>
      </c>
      <c r="AH290" s="45">
        <v>15118</v>
      </c>
      <c r="AI290" s="45">
        <v>6384</v>
      </c>
      <c r="AJ290" s="53">
        <f t="shared" si="4"/>
        <v>19.088149646018088</v>
      </c>
    </row>
    <row r="291" spans="1:36">
      <c r="A291" s="1" t="s">
        <v>133</v>
      </c>
      <c r="B291" s="1" t="s">
        <v>132</v>
      </c>
      <c r="C291" s="6">
        <v>19.2</v>
      </c>
      <c r="E291" s="111">
        <v>2</v>
      </c>
      <c r="AA291" s="11" t="s">
        <v>359</v>
      </c>
      <c r="AB291" s="11" t="s">
        <v>358</v>
      </c>
      <c r="AC291" s="45">
        <v>1460096</v>
      </c>
      <c r="AD291" s="45">
        <v>87034</v>
      </c>
      <c r="AE291" s="45">
        <v>60916</v>
      </c>
      <c r="AF291" s="45">
        <v>48117</v>
      </c>
      <c r="AG291" s="45">
        <v>32849</v>
      </c>
      <c r="AH291" s="45">
        <v>18214</v>
      </c>
      <c r="AI291" s="45">
        <v>7910</v>
      </c>
      <c r="AJ291" s="53">
        <f t="shared" si="4"/>
        <v>17.467344612956957</v>
      </c>
    </row>
    <row r="292" spans="1:36">
      <c r="A292" s="1" t="s">
        <v>131</v>
      </c>
      <c r="B292" s="1" t="s">
        <v>130</v>
      </c>
      <c r="C292" s="6">
        <v>17.100000000000001</v>
      </c>
      <c r="D292" s="112"/>
      <c r="E292" s="111">
        <v>1</v>
      </c>
      <c r="F292" s="112"/>
      <c r="AA292" s="11" t="s">
        <v>357</v>
      </c>
      <c r="AB292" s="11" t="s">
        <v>356</v>
      </c>
      <c r="AC292" s="45">
        <v>1243865</v>
      </c>
      <c r="AD292" s="45">
        <v>80598</v>
      </c>
      <c r="AE292" s="45">
        <v>63269</v>
      </c>
      <c r="AF292" s="45">
        <v>48844</v>
      </c>
      <c r="AG292" s="45">
        <v>32593</v>
      </c>
      <c r="AH292" s="45">
        <v>18213</v>
      </c>
      <c r="AI292" s="45">
        <v>8476</v>
      </c>
      <c r="AJ292" s="53">
        <f t="shared" si="4"/>
        <v>20.258870536593601</v>
      </c>
    </row>
    <row r="293" spans="1:36">
      <c r="A293" s="1" t="s">
        <v>129</v>
      </c>
      <c r="B293" s="1" t="s">
        <v>128</v>
      </c>
      <c r="C293" s="6">
        <v>19.600000000000001</v>
      </c>
      <c r="E293" s="111">
        <v>2</v>
      </c>
      <c r="AA293" s="11" t="s">
        <v>1154</v>
      </c>
      <c r="AB293" s="11" t="s">
        <v>1149</v>
      </c>
      <c r="AC293" s="45">
        <v>0</v>
      </c>
      <c r="AD293" s="45">
        <v>0</v>
      </c>
      <c r="AE293" s="45">
        <v>0</v>
      </c>
      <c r="AF293" s="45">
        <v>0</v>
      </c>
      <c r="AG293" s="45">
        <v>0</v>
      </c>
      <c r="AH293" s="45">
        <v>0</v>
      </c>
      <c r="AI293" s="45">
        <v>0</v>
      </c>
      <c r="AJ293" s="53" t="e">
        <f t="shared" si="4"/>
        <v>#DIV/0!</v>
      </c>
    </row>
    <row r="294" spans="1:36">
      <c r="A294" s="1" t="s">
        <v>127</v>
      </c>
      <c r="B294" s="1" t="s">
        <v>126</v>
      </c>
      <c r="C294" s="6">
        <v>19.100000000000001</v>
      </c>
      <c r="E294" s="111">
        <v>2</v>
      </c>
      <c r="AA294" s="11" t="s">
        <v>1155</v>
      </c>
      <c r="AB294" s="11" t="s">
        <v>1151</v>
      </c>
      <c r="AC294" s="45">
        <v>0</v>
      </c>
      <c r="AD294" s="45">
        <v>0</v>
      </c>
      <c r="AE294" s="45">
        <v>0</v>
      </c>
      <c r="AF294" s="45">
        <v>0</v>
      </c>
      <c r="AG294" s="45">
        <v>0</v>
      </c>
      <c r="AH294" s="45">
        <v>0</v>
      </c>
      <c r="AI294" s="45">
        <v>0</v>
      </c>
      <c r="AJ294" s="53" t="e">
        <f t="shared" si="4"/>
        <v>#DIV/0!</v>
      </c>
    </row>
    <row r="295" spans="1:36">
      <c r="A295" s="1" t="s">
        <v>125</v>
      </c>
      <c r="B295" s="1" t="s">
        <v>124</v>
      </c>
      <c r="C295" s="6">
        <v>17</v>
      </c>
      <c r="E295" s="111">
        <v>1</v>
      </c>
      <c r="AA295" s="11" t="s">
        <v>890</v>
      </c>
      <c r="AB295" s="11" t="s">
        <v>60</v>
      </c>
      <c r="AC295" s="45">
        <v>475701</v>
      </c>
      <c r="AD295" s="45">
        <v>29302</v>
      </c>
      <c r="AE295" s="45">
        <v>26329</v>
      </c>
      <c r="AF295" s="45">
        <v>13947</v>
      </c>
      <c r="AG295" s="45">
        <v>11248</v>
      </c>
      <c r="AH295" s="45">
        <v>5907</v>
      </c>
      <c r="AI295" s="45">
        <v>2784</v>
      </c>
      <c r="AJ295" s="53">
        <f t="shared" si="4"/>
        <v>18.817912932703525</v>
      </c>
    </row>
    <row r="296" spans="1:36">
      <c r="A296" s="1" t="s">
        <v>123</v>
      </c>
      <c r="B296" s="1" t="s">
        <v>122</v>
      </c>
      <c r="C296" s="6">
        <v>19</v>
      </c>
      <c r="E296" s="111">
        <v>2</v>
      </c>
      <c r="AA296" s="11" t="s">
        <v>891</v>
      </c>
      <c r="AB296" s="11" t="s">
        <v>60</v>
      </c>
      <c r="AC296" s="45">
        <v>475701</v>
      </c>
      <c r="AD296" s="45">
        <v>29302</v>
      </c>
      <c r="AE296" s="45">
        <v>26329</v>
      </c>
      <c r="AF296" s="45">
        <v>13947</v>
      </c>
      <c r="AG296" s="45">
        <v>11248</v>
      </c>
      <c r="AH296" s="45">
        <v>5907</v>
      </c>
      <c r="AI296" s="45">
        <v>2784</v>
      </c>
      <c r="AJ296" s="53">
        <f t="shared" si="4"/>
        <v>18.817912932703525</v>
      </c>
    </row>
    <row r="297" spans="1:36">
      <c r="A297" s="1" t="s">
        <v>121</v>
      </c>
      <c r="B297" s="1" t="s">
        <v>120</v>
      </c>
      <c r="C297" s="6">
        <v>17.899999999999999</v>
      </c>
      <c r="E297" s="111">
        <v>1</v>
      </c>
      <c r="AA297" s="11" t="s">
        <v>355</v>
      </c>
      <c r="AB297" s="11" t="s">
        <v>60</v>
      </c>
      <c r="AC297" s="45">
        <v>475701</v>
      </c>
      <c r="AD297" s="45">
        <v>29302</v>
      </c>
      <c r="AE297" s="45">
        <v>26329</v>
      </c>
      <c r="AF297" s="45">
        <v>13947</v>
      </c>
      <c r="AG297" s="45">
        <v>11248</v>
      </c>
      <c r="AH297" s="45">
        <v>5907</v>
      </c>
      <c r="AI297" s="45">
        <v>2784</v>
      </c>
      <c r="AJ297" s="53">
        <f t="shared" si="4"/>
        <v>18.817912932703525</v>
      </c>
    </row>
    <row r="298" spans="1:36">
      <c r="A298" s="1" t="s">
        <v>119</v>
      </c>
      <c r="B298" s="1" t="s">
        <v>118</v>
      </c>
      <c r="C298" s="6">
        <v>22.6</v>
      </c>
      <c r="E298" s="111">
        <v>3</v>
      </c>
      <c r="AA298" s="11" t="s">
        <v>892</v>
      </c>
      <c r="AB298" s="11" t="s">
        <v>61</v>
      </c>
      <c r="AC298" s="45">
        <v>17181084</v>
      </c>
      <c r="AD298" s="45">
        <v>999537</v>
      </c>
      <c r="AE298" s="45">
        <v>871925</v>
      </c>
      <c r="AF298" s="45">
        <v>588740</v>
      </c>
      <c r="AG298" s="45">
        <v>408255</v>
      </c>
      <c r="AH298" s="45">
        <v>246487</v>
      </c>
      <c r="AI298" s="45">
        <v>124172</v>
      </c>
      <c r="AJ298" s="53">
        <f t="shared" si="4"/>
        <v>18.852803466882531</v>
      </c>
    </row>
    <row r="299" spans="1:36">
      <c r="A299" s="1" t="s">
        <v>1023</v>
      </c>
      <c r="B299" s="1" t="s">
        <v>1022</v>
      </c>
      <c r="C299" s="112">
        <v>15.2</v>
      </c>
      <c r="E299" s="111">
        <v>1</v>
      </c>
      <c r="AA299" s="11" t="s">
        <v>893</v>
      </c>
      <c r="AB299" s="11" t="s">
        <v>894</v>
      </c>
      <c r="AC299" s="45">
        <v>1722312</v>
      </c>
      <c r="AD299" s="45">
        <v>108237</v>
      </c>
      <c r="AE299" s="45">
        <v>97772</v>
      </c>
      <c r="AF299" s="45">
        <v>64522</v>
      </c>
      <c r="AG299" s="45">
        <v>45375</v>
      </c>
      <c r="AH299" s="45">
        <v>26604</v>
      </c>
      <c r="AI299" s="45">
        <v>14018</v>
      </c>
      <c r="AJ299" s="53">
        <f t="shared" si="4"/>
        <v>20.700546706984564</v>
      </c>
    </row>
    <row r="300" spans="1:36">
      <c r="A300" s="1" t="s">
        <v>1028</v>
      </c>
      <c r="B300" s="1" t="s">
        <v>1027</v>
      </c>
      <c r="C300" s="1">
        <v>14.1</v>
      </c>
      <c r="E300" s="111">
        <v>1</v>
      </c>
      <c r="AA300" s="11" t="s">
        <v>354</v>
      </c>
      <c r="AB300" s="11" t="s">
        <v>353</v>
      </c>
      <c r="AC300" s="45">
        <v>582944</v>
      </c>
      <c r="AD300" s="45">
        <v>34558</v>
      </c>
      <c r="AE300" s="45">
        <v>30857</v>
      </c>
      <c r="AF300" s="45">
        <v>19673</v>
      </c>
      <c r="AG300" s="45">
        <v>13977</v>
      </c>
      <c r="AH300" s="45">
        <v>8304</v>
      </c>
      <c r="AI300" s="45">
        <v>4509</v>
      </c>
      <c r="AJ300" s="53">
        <f t="shared" si="4"/>
        <v>19.191894933304056</v>
      </c>
    </row>
    <row r="301" spans="1:36">
      <c r="A301" s="1" t="s">
        <v>1037</v>
      </c>
      <c r="B301" s="1" t="s">
        <v>1038</v>
      </c>
      <c r="C301" s="112">
        <v>14.1</v>
      </c>
      <c r="E301" s="111">
        <v>1</v>
      </c>
      <c r="AA301" s="11" t="s">
        <v>352</v>
      </c>
      <c r="AB301" s="11" t="s">
        <v>351</v>
      </c>
      <c r="AC301" s="45">
        <v>647268</v>
      </c>
      <c r="AD301" s="45">
        <v>40517</v>
      </c>
      <c r="AE301" s="45">
        <v>37148</v>
      </c>
      <c r="AF301" s="45">
        <v>24704</v>
      </c>
      <c r="AG301" s="45">
        <v>17084</v>
      </c>
      <c r="AH301" s="45">
        <v>9917</v>
      </c>
      <c r="AI301" s="45">
        <v>5244</v>
      </c>
      <c r="AJ301" s="53">
        <f t="shared" si="4"/>
        <v>20.797258631664164</v>
      </c>
    </row>
    <row r="302" spans="1:36">
      <c r="A302" s="1" t="s">
        <v>1039</v>
      </c>
      <c r="B302" s="1" t="s">
        <v>1040</v>
      </c>
      <c r="C302" s="112">
        <v>13.9</v>
      </c>
      <c r="E302" s="111">
        <v>1</v>
      </c>
      <c r="AA302" s="11" t="s">
        <v>350</v>
      </c>
      <c r="AB302" s="11" t="s">
        <v>349</v>
      </c>
      <c r="AC302" s="45">
        <v>492100</v>
      </c>
      <c r="AD302" s="45">
        <v>33162</v>
      </c>
      <c r="AE302" s="45">
        <v>29767</v>
      </c>
      <c r="AF302" s="45">
        <v>20145</v>
      </c>
      <c r="AG302" s="45">
        <v>14314</v>
      </c>
      <c r="AH302" s="45">
        <v>8383</v>
      </c>
      <c r="AI302" s="45">
        <v>4265</v>
      </c>
      <c r="AJ302" s="53">
        <f t="shared" si="4"/>
        <v>22.360495834180043</v>
      </c>
    </row>
    <row r="303" spans="1:36">
      <c r="A303" s="1" t="s">
        <v>1041</v>
      </c>
      <c r="B303" s="1" t="s">
        <v>1042</v>
      </c>
      <c r="C303" s="112">
        <v>14.3</v>
      </c>
      <c r="E303" s="111">
        <v>1</v>
      </c>
      <c r="AA303" s="11" t="s">
        <v>895</v>
      </c>
      <c r="AB303" s="11" t="s">
        <v>896</v>
      </c>
      <c r="AC303" s="45">
        <v>3623274</v>
      </c>
      <c r="AD303" s="45">
        <v>211308</v>
      </c>
      <c r="AE303" s="45">
        <v>182328</v>
      </c>
      <c r="AF303" s="45">
        <v>122711</v>
      </c>
      <c r="AG303" s="45">
        <v>84643</v>
      </c>
      <c r="AH303" s="45">
        <v>50954</v>
      </c>
      <c r="AI303" s="45">
        <v>24838</v>
      </c>
      <c r="AJ303" s="53">
        <f t="shared" si="4"/>
        <v>18.678741933400566</v>
      </c>
    </row>
    <row r="304" spans="1:36">
      <c r="A304" s="1" t="s">
        <v>1169</v>
      </c>
      <c r="B304" s="1" t="s">
        <v>1170</v>
      </c>
      <c r="C304" s="1">
        <v>19.399999999999999</v>
      </c>
      <c r="E304" s="111">
        <v>2</v>
      </c>
      <c r="AA304" s="11" t="s">
        <v>348</v>
      </c>
      <c r="AB304" s="11" t="s">
        <v>347</v>
      </c>
      <c r="AC304" s="45">
        <v>1151501</v>
      </c>
      <c r="AD304" s="45">
        <v>65865</v>
      </c>
      <c r="AE304" s="45">
        <v>57907</v>
      </c>
      <c r="AF304" s="45">
        <v>40116</v>
      </c>
      <c r="AG304" s="45">
        <v>28085</v>
      </c>
      <c r="AH304" s="45">
        <v>16972</v>
      </c>
      <c r="AI304" s="45">
        <v>8091</v>
      </c>
      <c r="AJ304" s="53">
        <f t="shared" si="4"/>
        <v>18.848094791059669</v>
      </c>
    </row>
    <row r="305" spans="1:36">
      <c r="A305" s="1" t="s">
        <v>1171</v>
      </c>
      <c r="B305" s="1" t="s">
        <v>1172</v>
      </c>
      <c r="C305" s="1">
        <v>19.399999999999999</v>
      </c>
      <c r="E305" s="111">
        <v>2</v>
      </c>
      <c r="AA305" s="11" t="s">
        <v>346</v>
      </c>
      <c r="AB305" s="11" t="s">
        <v>345</v>
      </c>
      <c r="AC305" s="45">
        <v>2060103</v>
      </c>
      <c r="AD305" s="45">
        <v>125534</v>
      </c>
      <c r="AE305" s="45">
        <v>109090</v>
      </c>
      <c r="AF305" s="45">
        <v>73752</v>
      </c>
      <c r="AG305" s="45">
        <v>50853</v>
      </c>
      <c r="AH305" s="45">
        <v>30653</v>
      </c>
      <c r="AI305" s="45">
        <v>15126</v>
      </c>
      <c r="AJ305" s="53">
        <f t="shared" si="4"/>
        <v>19.659599544294629</v>
      </c>
    </row>
    <row r="306" spans="1:36">
      <c r="A306" s="1" t="s">
        <v>1175</v>
      </c>
      <c r="B306" s="1" t="s">
        <v>1176</v>
      </c>
      <c r="C306" s="112">
        <v>21</v>
      </c>
      <c r="E306" s="111">
        <v>3</v>
      </c>
      <c r="AA306" s="11" t="s">
        <v>344</v>
      </c>
      <c r="AB306" s="11" t="s">
        <v>343</v>
      </c>
      <c r="AC306" s="45">
        <v>411670</v>
      </c>
      <c r="AD306" s="45">
        <v>19909</v>
      </c>
      <c r="AE306" s="45">
        <v>15331</v>
      </c>
      <c r="AF306" s="45">
        <v>8843</v>
      </c>
      <c r="AG306" s="45">
        <v>5705</v>
      </c>
      <c r="AH306" s="45">
        <v>3329</v>
      </c>
      <c r="AI306" s="45">
        <v>1621</v>
      </c>
      <c r="AJ306" s="53">
        <f t="shared" si="4"/>
        <v>13.296572497388684</v>
      </c>
    </row>
    <row r="307" spans="1:36">
      <c r="A307" s="1" t="s">
        <v>1177</v>
      </c>
      <c r="B307" s="1" t="s">
        <v>1178</v>
      </c>
      <c r="C307" s="112">
        <v>22</v>
      </c>
      <c r="E307" s="111">
        <v>3</v>
      </c>
      <c r="AA307" s="11" t="s">
        <v>897</v>
      </c>
      <c r="AB307" s="11" t="s">
        <v>898</v>
      </c>
      <c r="AC307" s="45">
        <v>8190014</v>
      </c>
      <c r="AD307" s="45">
        <v>447355</v>
      </c>
      <c r="AE307" s="45">
        <v>392411</v>
      </c>
      <c r="AF307" s="45">
        <v>261492</v>
      </c>
      <c r="AG307" s="45">
        <v>180033</v>
      </c>
      <c r="AH307" s="45">
        <v>112385</v>
      </c>
      <c r="AI307" s="45">
        <v>59733</v>
      </c>
      <c r="AJ307" s="53">
        <f t="shared" si="4"/>
        <v>17.746111300908645</v>
      </c>
    </row>
    <row r="308" spans="1:36">
      <c r="A308" s="1" t="s">
        <v>1048</v>
      </c>
      <c r="B308" s="1" t="s">
        <v>1047</v>
      </c>
      <c r="C308" s="1">
        <v>6.7</v>
      </c>
      <c r="E308" s="111">
        <v>1</v>
      </c>
      <c r="AA308" s="11" t="s">
        <v>342</v>
      </c>
      <c r="AB308" s="11" t="s">
        <v>341</v>
      </c>
      <c r="AC308" s="45">
        <v>1295484</v>
      </c>
      <c r="AD308" s="45">
        <v>66465</v>
      </c>
      <c r="AE308" s="45">
        <v>57371</v>
      </c>
      <c r="AF308" s="45">
        <v>38108</v>
      </c>
      <c r="AG308" s="45">
        <v>26576</v>
      </c>
      <c r="AH308" s="45">
        <v>16254</v>
      </c>
      <c r="AI308" s="45">
        <v>8629</v>
      </c>
      <c r="AJ308" s="53">
        <f t="shared" si="4"/>
        <v>16.472839494737102</v>
      </c>
    </row>
    <row r="309" spans="1:36">
      <c r="A309" s="1" t="s">
        <v>1051</v>
      </c>
      <c r="B309" s="1" t="s">
        <v>1052</v>
      </c>
      <c r="C309" s="112">
        <v>10.6</v>
      </c>
      <c r="E309" s="111">
        <v>1</v>
      </c>
      <c r="AA309" s="11" t="s">
        <v>340</v>
      </c>
      <c r="AB309" s="11" t="s">
        <v>339</v>
      </c>
      <c r="AC309" s="45">
        <v>2831182</v>
      </c>
      <c r="AD309" s="45">
        <v>154681</v>
      </c>
      <c r="AE309" s="45">
        <v>136246</v>
      </c>
      <c r="AF309" s="45">
        <v>89875</v>
      </c>
      <c r="AG309" s="45">
        <v>60435</v>
      </c>
      <c r="AH309" s="45">
        <v>37307</v>
      </c>
      <c r="AI309" s="45">
        <v>19528</v>
      </c>
      <c r="AJ309" s="53">
        <f t="shared" si="4"/>
        <v>17.592369547418709</v>
      </c>
    </row>
    <row r="310" spans="1:36">
      <c r="A310" s="1" t="s">
        <v>1053</v>
      </c>
      <c r="B310" s="1" t="s">
        <v>1054</v>
      </c>
      <c r="C310" s="1">
        <v>14.7</v>
      </c>
      <c r="E310" s="111">
        <v>1</v>
      </c>
      <c r="AA310" s="11" t="s">
        <v>338</v>
      </c>
      <c r="AB310" s="11" t="s">
        <v>337</v>
      </c>
      <c r="AC310" s="45">
        <v>3681044</v>
      </c>
      <c r="AD310" s="45">
        <v>200722</v>
      </c>
      <c r="AE310" s="45">
        <v>174755</v>
      </c>
      <c r="AF310" s="45">
        <v>117513</v>
      </c>
      <c r="AG310" s="45">
        <v>81915</v>
      </c>
      <c r="AH310" s="45">
        <v>51779</v>
      </c>
      <c r="AI310" s="45">
        <v>27515</v>
      </c>
      <c r="AJ310" s="53">
        <f t="shared" si="4"/>
        <v>17.772104870248768</v>
      </c>
    </row>
    <row r="311" spans="1:36">
      <c r="A311" s="1" t="s">
        <v>1057</v>
      </c>
      <c r="B311" s="1" t="s">
        <v>1058</v>
      </c>
      <c r="C311" s="1">
        <v>10.9</v>
      </c>
      <c r="E311" s="111">
        <v>1</v>
      </c>
      <c r="AA311" s="11" t="s">
        <v>336</v>
      </c>
      <c r="AB311" s="11" t="s">
        <v>335</v>
      </c>
      <c r="AC311" s="45">
        <v>382304</v>
      </c>
      <c r="AD311" s="45">
        <v>25487</v>
      </c>
      <c r="AE311" s="45">
        <v>24039</v>
      </c>
      <c r="AF311" s="45">
        <v>15996</v>
      </c>
      <c r="AG311" s="45">
        <v>11107</v>
      </c>
      <c r="AH311" s="45">
        <v>7045</v>
      </c>
      <c r="AI311" s="45">
        <v>4061</v>
      </c>
      <c r="AJ311" s="53">
        <f t="shared" si="4"/>
        <v>22.949014396919729</v>
      </c>
    </row>
    <row r="312" spans="1:36">
      <c r="A312" s="1" t="s">
        <v>1059</v>
      </c>
      <c r="B312" s="1" t="s">
        <v>1060</v>
      </c>
      <c r="C312" s="112">
        <v>11.9</v>
      </c>
      <c r="E312" s="111">
        <v>1</v>
      </c>
      <c r="AA312" s="11" t="s">
        <v>899</v>
      </c>
      <c r="AB312" s="11" t="s">
        <v>900</v>
      </c>
      <c r="AC312" s="45">
        <v>3645484</v>
      </c>
      <c r="AD312" s="45">
        <v>232637</v>
      </c>
      <c r="AE312" s="45">
        <v>199414</v>
      </c>
      <c r="AF312" s="45">
        <v>140015</v>
      </c>
      <c r="AG312" s="45">
        <v>98204</v>
      </c>
      <c r="AH312" s="45">
        <v>56544</v>
      </c>
      <c r="AI312" s="45">
        <v>25583</v>
      </c>
      <c r="AJ312" s="53">
        <f t="shared" si="4"/>
        <v>20.639152441760817</v>
      </c>
    </row>
    <row r="313" spans="1:36">
      <c r="A313" s="1" t="s">
        <v>1061</v>
      </c>
      <c r="B313" s="1" t="s">
        <v>1062</v>
      </c>
      <c r="C313" s="1">
        <v>11.3</v>
      </c>
      <c r="E313" s="111">
        <v>1</v>
      </c>
      <c r="AA313" s="11" t="s">
        <v>334</v>
      </c>
      <c r="AB313" s="11" t="s">
        <v>333</v>
      </c>
      <c r="AC313" s="45">
        <v>2528286</v>
      </c>
      <c r="AD313" s="45">
        <v>154157</v>
      </c>
      <c r="AE313" s="45">
        <v>133032</v>
      </c>
      <c r="AF313" s="45">
        <v>91757</v>
      </c>
      <c r="AG313" s="45">
        <v>64533</v>
      </c>
      <c r="AH313" s="45">
        <v>36972</v>
      </c>
      <c r="AI313" s="45">
        <v>16640</v>
      </c>
      <c r="AJ313" s="53">
        <f t="shared" si="4"/>
        <v>19.661185482971469</v>
      </c>
    </row>
    <row r="314" spans="1:36">
      <c r="A314" s="1" t="s">
        <v>1065</v>
      </c>
      <c r="B314" s="1" t="s">
        <v>1066</v>
      </c>
      <c r="C314" s="1">
        <v>9.5</v>
      </c>
      <c r="E314" s="111">
        <v>1</v>
      </c>
      <c r="AA314" s="11" t="s">
        <v>332</v>
      </c>
      <c r="AB314" s="11" t="s">
        <v>331</v>
      </c>
      <c r="AC314" s="45">
        <v>1117198</v>
      </c>
      <c r="AD314" s="45">
        <v>78480</v>
      </c>
      <c r="AE314" s="45">
        <v>66382</v>
      </c>
      <c r="AF314" s="45">
        <v>48258</v>
      </c>
      <c r="AG314" s="45">
        <v>33671</v>
      </c>
      <c r="AH314" s="45">
        <v>19572</v>
      </c>
      <c r="AI314" s="45">
        <v>8943</v>
      </c>
      <c r="AJ314" s="53">
        <f t="shared" si="4"/>
        <v>22.852350254833969</v>
      </c>
    </row>
    <row r="315" spans="1:36">
      <c r="A315" s="1" t="s">
        <v>1067</v>
      </c>
      <c r="B315" s="1" t="s">
        <v>1068</v>
      </c>
      <c r="C315" s="1">
        <v>8.6999999999999993</v>
      </c>
      <c r="E315" s="111">
        <v>1</v>
      </c>
      <c r="AA315" s="11" t="s">
        <v>901</v>
      </c>
      <c r="AB315" s="11" t="s">
        <v>62</v>
      </c>
      <c r="AC315" s="45">
        <v>8822267</v>
      </c>
      <c r="AD315" s="45">
        <v>448191</v>
      </c>
      <c r="AE315" s="45">
        <v>380051</v>
      </c>
      <c r="AF315" s="45">
        <v>383384</v>
      </c>
      <c r="AG315" s="45">
        <v>210513</v>
      </c>
      <c r="AH315" s="45">
        <v>144461</v>
      </c>
      <c r="AI315" s="45">
        <v>80392</v>
      </c>
      <c r="AJ315" s="53">
        <f t="shared" si="4"/>
        <v>18.668580309346794</v>
      </c>
    </row>
    <row r="316" spans="1:36">
      <c r="A316" s="1" t="s">
        <v>1071</v>
      </c>
      <c r="B316" s="1" t="s">
        <v>1072</v>
      </c>
      <c r="C316" s="1">
        <v>8.1999999999999993</v>
      </c>
      <c r="E316" s="111">
        <v>1</v>
      </c>
      <c r="AA316" s="11" t="s">
        <v>902</v>
      </c>
      <c r="AB316" s="11" t="s">
        <v>903</v>
      </c>
      <c r="AC316" s="45">
        <v>3852119</v>
      </c>
      <c r="AD316" s="45">
        <v>192097</v>
      </c>
      <c r="AE316" s="45">
        <v>166938</v>
      </c>
      <c r="AF316" s="45">
        <v>167433</v>
      </c>
      <c r="AG316" s="45">
        <v>86121</v>
      </c>
      <c r="AH316" s="45">
        <v>59433</v>
      </c>
      <c r="AI316" s="45">
        <v>34859</v>
      </c>
      <c r="AJ316" s="53">
        <f t="shared" si="4"/>
        <v>18.35044555996323</v>
      </c>
    </row>
    <row r="317" spans="1:36">
      <c r="A317" s="1" t="s">
        <v>1073</v>
      </c>
      <c r="B317" s="1" t="s">
        <v>1074</v>
      </c>
      <c r="C317" s="1">
        <v>9.3000000000000007</v>
      </c>
      <c r="E317" s="111">
        <v>1</v>
      </c>
      <c r="AA317" s="11" t="s">
        <v>330</v>
      </c>
      <c r="AB317" s="11" t="s">
        <v>904</v>
      </c>
      <c r="AC317" s="45">
        <v>292675</v>
      </c>
      <c r="AD317" s="45">
        <v>18819</v>
      </c>
      <c r="AE317" s="45">
        <v>12794</v>
      </c>
      <c r="AF317" s="45">
        <v>13661</v>
      </c>
      <c r="AG317" s="45">
        <v>9017</v>
      </c>
      <c r="AH317" s="45">
        <v>5748</v>
      </c>
      <c r="AI317" s="45">
        <v>3001</v>
      </c>
      <c r="AJ317" s="53">
        <f t="shared" si="4"/>
        <v>21.539250021354743</v>
      </c>
    </row>
    <row r="318" spans="1:36">
      <c r="A318" s="1" t="s">
        <v>1077</v>
      </c>
      <c r="B318" s="1" t="s">
        <v>1078</v>
      </c>
      <c r="C318" s="1">
        <v>9.3000000000000007</v>
      </c>
      <c r="E318" s="111">
        <v>1</v>
      </c>
      <c r="AA318" s="11" t="s">
        <v>329</v>
      </c>
      <c r="AB318" s="11" t="s">
        <v>328</v>
      </c>
      <c r="AC318" s="45">
        <v>1670668</v>
      </c>
      <c r="AD318" s="45">
        <v>89284</v>
      </c>
      <c r="AE318" s="45">
        <v>75106</v>
      </c>
      <c r="AF318" s="45">
        <v>79679</v>
      </c>
      <c r="AG318" s="45">
        <v>44321</v>
      </c>
      <c r="AH318" s="45">
        <v>29198</v>
      </c>
      <c r="AI318" s="45">
        <v>15472</v>
      </c>
      <c r="AJ318" s="53">
        <f t="shared" si="4"/>
        <v>19.935738279538484</v>
      </c>
    </row>
    <row r="319" spans="1:36">
      <c r="A319" s="1" t="s">
        <v>1079</v>
      </c>
      <c r="B319" s="1" t="s">
        <v>1080</v>
      </c>
      <c r="C319" s="1">
        <v>8.3000000000000007</v>
      </c>
      <c r="E319" s="111">
        <v>1</v>
      </c>
      <c r="AA319" s="11" t="s">
        <v>327</v>
      </c>
      <c r="AB319" s="11" t="s">
        <v>326</v>
      </c>
      <c r="AC319" s="45">
        <v>1888776</v>
      </c>
      <c r="AD319" s="45">
        <v>83994</v>
      </c>
      <c r="AE319" s="45">
        <v>79038</v>
      </c>
      <c r="AF319" s="45">
        <v>74093</v>
      </c>
      <c r="AG319" s="45">
        <v>32783</v>
      </c>
      <c r="AH319" s="45">
        <v>24487</v>
      </c>
      <c r="AI319" s="45">
        <v>16386</v>
      </c>
      <c r="AJ319" s="53">
        <f t="shared" si="4"/>
        <v>16.454095138862417</v>
      </c>
    </row>
    <row r="320" spans="1:36">
      <c r="A320" s="1" t="s">
        <v>1081</v>
      </c>
      <c r="B320" s="1" t="s">
        <v>1082</v>
      </c>
      <c r="C320" s="1">
        <v>7.5</v>
      </c>
      <c r="E320" s="111">
        <v>1</v>
      </c>
      <c r="AA320" s="11" t="s">
        <v>905</v>
      </c>
      <c r="AB320" s="11" t="s">
        <v>906</v>
      </c>
      <c r="AC320" s="45">
        <v>1801112</v>
      </c>
      <c r="AD320" s="45">
        <v>98507</v>
      </c>
      <c r="AE320" s="45">
        <v>82544</v>
      </c>
      <c r="AF320" s="45">
        <v>85390</v>
      </c>
      <c r="AG320" s="45">
        <v>48246</v>
      </c>
      <c r="AH320" s="45">
        <v>34892</v>
      </c>
      <c r="AI320" s="45">
        <v>19216</v>
      </c>
      <c r="AJ320" s="53">
        <f t="shared" si="4"/>
        <v>20.475961517107212</v>
      </c>
    </row>
    <row r="321" spans="1:36">
      <c r="A321" s="1" t="s">
        <v>1085</v>
      </c>
      <c r="B321" s="1" t="s">
        <v>1086</v>
      </c>
      <c r="C321" s="1">
        <v>10.4</v>
      </c>
      <c r="E321" s="111">
        <v>1</v>
      </c>
      <c r="AA321" s="11" t="s">
        <v>325</v>
      </c>
      <c r="AB321" s="11" t="s">
        <v>324</v>
      </c>
      <c r="AC321" s="45">
        <v>560898</v>
      </c>
      <c r="AD321" s="45">
        <v>32549</v>
      </c>
      <c r="AE321" s="45">
        <v>27077</v>
      </c>
      <c r="AF321" s="45">
        <v>27361</v>
      </c>
      <c r="AG321" s="45">
        <v>15339</v>
      </c>
      <c r="AH321" s="45">
        <v>11387</v>
      </c>
      <c r="AI321" s="45">
        <v>6261</v>
      </c>
      <c r="AJ321" s="53">
        <f t="shared" si="4"/>
        <v>21.389628773859062</v>
      </c>
    </row>
    <row r="322" spans="1:36">
      <c r="A322" s="1" t="s">
        <v>1087</v>
      </c>
      <c r="B322" s="1" t="s">
        <v>1088</v>
      </c>
      <c r="C322" s="1">
        <v>10.199999999999999</v>
      </c>
      <c r="E322" s="111">
        <v>1</v>
      </c>
      <c r="AA322" s="11" t="s">
        <v>323</v>
      </c>
      <c r="AB322" s="11" t="s">
        <v>322</v>
      </c>
      <c r="AC322" s="45">
        <v>1240214</v>
      </c>
      <c r="AD322" s="45">
        <v>65958</v>
      </c>
      <c r="AE322" s="45">
        <v>55467</v>
      </c>
      <c r="AF322" s="45">
        <v>58029</v>
      </c>
      <c r="AG322" s="45">
        <v>32907</v>
      </c>
      <c r="AH322" s="45">
        <v>23505</v>
      </c>
      <c r="AI322" s="45">
        <v>12955</v>
      </c>
      <c r="AJ322" s="53">
        <f t="shared" si="4"/>
        <v>20.062747235557733</v>
      </c>
    </row>
    <row r="323" spans="1:36">
      <c r="A323" s="1" t="s">
        <v>1091</v>
      </c>
      <c r="B323" s="1" t="s">
        <v>1092</v>
      </c>
      <c r="C323" s="112">
        <v>12.5</v>
      </c>
      <c r="E323" s="111">
        <v>1</v>
      </c>
      <c r="AA323" s="11" t="s">
        <v>907</v>
      </c>
      <c r="AB323" s="11" t="s">
        <v>908</v>
      </c>
      <c r="AC323" s="45">
        <v>3169036</v>
      </c>
      <c r="AD323" s="45">
        <v>157587</v>
      </c>
      <c r="AE323" s="45">
        <v>130569</v>
      </c>
      <c r="AF323" s="45">
        <v>130561</v>
      </c>
      <c r="AG323" s="45">
        <v>76146</v>
      </c>
      <c r="AH323" s="45">
        <v>50136</v>
      </c>
      <c r="AI323" s="45">
        <v>26317</v>
      </c>
      <c r="AJ323" s="53">
        <f t="shared" si="4"/>
        <v>18.028069103664333</v>
      </c>
    </row>
    <row r="324" spans="1:36">
      <c r="A324" s="1" t="s">
        <v>1093</v>
      </c>
      <c r="B324" s="1" t="s">
        <v>1094</v>
      </c>
      <c r="C324" s="1">
        <v>16.8</v>
      </c>
      <c r="E324" s="111">
        <v>1</v>
      </c>
      <c r="AA324" s="11" t="s">
        <v>321</v>
      </c>
      <c r="AB324" s="11" t="s">
        <v>320</v>
      </c>
      <c r="AC324" s="45">
        <v>1473576</v>
      </c>
      <c r="AD324" s="45">
        <v>73860</v>
      </c>
      <c r="AE324" s="45">
        <v>59298</v>
      </c>
      <c r="AF324" s="45">
        <v>61658</v>
      </c>
      <c r="AG324" s="45">
        <v>37056</v>
      </c>
      <c r="AH324" s="45">
        <v>24181</v>
      </c>
      <c r="AI324" s="45">
        <v>12748</v>
      </c>
      <c r="AJ324" s="53">
        <f t="shared" si="4"/>
        <v>18.241407297621567</v>
      </c>
    </row>
    <row r="325" spans="1:36">
      <c r="A325" s="1" t="s">
        <v>1095</v>
      </c>
      <c r="B325" s="1" t="s">
        <v>1096</v>
      </c>
      <c r="C325" s="1">
        <v>12.6</v>
      </c>
      <c r="E325" s="111">
        <v>1</v>
      </c>
      <c r="AA325" s="11" t="s">
        <v>319</v>
      </c>
      <c r="AB325" s="11" t="s">
        <v>318</v>
      </c>
      <c r="AC325" s="45">
        <v>552579</v>
      </c>
      <c r="AD325" s="45">
        <v>28412</v>
      </c>
      <c r="AE325" s="45">
        <v>24484</v>
      </c>
      <c r="AF325" s="45">
        <v>23366</v>
      </c>
      <c r="AG325" s="45">
        <v>12524</v>
      </c>
      <c r="AH325" s="45">
        <v>8616</v>
      </c>
      <c r="AI325" s="45">
        <v>4647</v>
      </c>
      <c r="AJ325" s="53">
        <f t="shared" si="4"/>
        <v>18.467766599888886</v>
      </c>
    </row>
    <row r="326" spans="1:36">
      <c r="A326" s="1" t="s">
        <v>1099</v>
      </c>
      <c r="B326" s="1" t="s">
        <v>1100</v>
      </c>
      <c r="C326" s="1">
        <v>13.2</v>
      </c>
      <c r="E326" s="111">
        <v>1</v>
      </c>
      <c r="AA326" s="11" t="s">
        <v>317</v>
      </c>
      <c r="AB326" s="11" t="s">
        <v>316</v>
      </c>
      <c r="AC326" s="45">
        <v>751140</v>
      </c>
      <c r="AD326" s="45">
        <v>36441</v>
      </c>
      <c r="AE326" s="45">
        <v>31263</v>
      </c>
      <c r="AF326" s="45">
        <v>30612</v>
      </c>
      <c r="AG326" s="45">
        <v>17477</v>
      </c>
      <c r="AH326" s="45">
        <v>11638</v>
      </c>
      <c r="AI326" s="45">
        <v>5961</v>
      </c>
      <c r="AJ326" s="53">
        <f t="shared" ref="AJ326:AJ389" si="5">SUM(AD326:AI326)/AC326*100</f>
        <v>17.758606917485423</v>
      </c>
    </row>
    <row r="327" spans="1:36">
      <c r="A327" s="1" t="s">
        <v>1103</v>
      </c>
      <c r="B327" s="1" t="s">
        <v>1104</v>
      </c>
      <c r="C327" s="1">
        <v>9.5</v>
      </c>
      <c r="E327" s="111">
        <v>1</v>
      </c>
      <c r="AA327" s="11" t="s">
        <v>315</v>
      </c>
      <c r="AB327" s="11" t="s">
        <v>314</v>
      </c>
      <c r="AC327" s="45">
        <v>391741</v>
      </c>
      <c r="AD327" s="45">
        <v>18874</v>
      </c>
      <c r="AE327" s="45">
        <v>15524</v>
      </c>
      <c r="AF327" s="45">
        <v>14925</v>
      </c>
      <c r="AG327" s="45">
        <v>9089</v>
      </c>
      <c r="AH327" s="45">
        <v>5701</v>
      </c>
      <c r="AI327" s="45">
        <v>2961</v>
      </c>
      <c r="AJ327" s="53">
        <f t="shared" si="5"/>
        <v>17.12202705358898</v>
      </c>
    </row>
    <row r="328" spans="1:36">
      <c r="A328" s="1" t="s">
        <v>1105</v>
      </c>
      <c r="B328" s="1" t="s">
        <v>1106</v>
      </c>
      <c r="C328" s="1">
        <v>6.4</v>
      </c>
      <c r="E328" s="111">
        <v>1</v>
      </c>
      <c r="AA328" s="11" t="s">
        <v>909</v>
      </c>
      <c r="AB328" s="11" t="s">
        <v>63</v>
      </c>
      <c r="AC328" s="45">
        <v>37976687</v>
      </c>
      <c r="AD328" s="45">
        <v>2343022</v>
      </c>
      <c r="AE328" s="45">
        <v>1434021</v>
      </c>
      <c r="AF328" s="45">
        <v>1082638</v>
      </c>
      <c r="AG328" s="45">
        <v>869716</v>
      </c>
      <c r="AH328" s="45">
        <v>533203</v>
      </c>
      <c r="AI328" s="45">
        <v>234760</v>
      </c>
      <c r="AJ328" s="53">
        <f t="shared" si="5"/>
        <v>17.108812045663697</v>
      </c>
    </row>
    <row r="329" spans="1:36">
      <c r="A329" s="1" t="s">
        <v>1109</v>
      </c>
      <c r="B329" s="1" t="s">
        <v>1110</v>
      </c>
      <c r="C329" s="112">
        <v>9.4</v>
      </c>
      <c r="E329" s="111">
        <v>1</v>
      </c>
      <c r="AA329" s="11" t="s">
        <v>910</v>
      </c>
      <c r="AB329" s="11" t="s">
        <v>911</v>
      </c>
      <c r="AC329" s="45" t="s">
        <v>106</v>
      </c>
      <c r="AD329" s="45" t="s">
        <v>106</v>
      </c>
      <c r="AE329" s="45" t="s">
        <v>106</v>
      </c>
      <c r="AF329" s="45" t="s">
        <v>106</v>
      </c>
      <c r="AG329" s="45" t="s">
        <v>106</v>
      </c>
      <c r="AH329" s="45" t="s">
        <v>106</v>
      </c>
      <c r="AI329" s="45" t="s">
        <v>106</v>
      </c>
      <c r="AJ329" s="53" t="e">
        <f t="shared" si="5"/>
        <v>#VALUE!</v>
      </c>
    </row>
    <row r="330" spans="1:36">
      <c r="A330" s="1" t="s">
        <v>1111</v>
      </c>
      <c r="B330" s="1" t="s">
        <v>1112</v>
      </c>
      <c r="C330" s="1">
        <v>4.0999999999999996</v>
      </c>
      <c r="E330" s="111">
        <v>1</v>
      </c>
      <c r="AA330" s="11" t="s">
        <v>912</v>
      </c>
      <c r="AB330" s="11" t="s">
        <v>913</v>
      </c>
      <c r="AC330" s="45" t="s">
        <v>106</v>
      </c>
      <c r="AD330" s="45" t="s">
        <v>106</v>
      </c>
      <c r="AE330" s="45" t="s">
        <v>106</v>
      </c>
      <c r="AF330" s="45" t="s">
        <v>106</v>
      </c>
      <c r="AG330" s="45" t="s">
        <v>106</v>
      </c>
      <c r="AH330" s="45" t="s">
        <v>106</v>
      </c>
      <c r="AI330" s="45" t="s">
        <v>106</v>
      </c>
      <c r="AJ330" s="53" t="e">
        <f t="shared" si="5"/>
        <v>#VALUE!</v>
      </c>
    </row>
    <row r="331" spans="1:36">
      <c r="A331" s="1" t="s">
        <v>1115</v>
      </c>
      <c r="B331" s="1" t="s">
        <v>1116</v>
      </c>
      <c r="C331" s="1">
        <v>6</v>
      </c>
      <c r="E331" s="111">
        <v>1</v>
      </c>
      <c r="AA331" s="11" t="s">
        <v>914</v>
      </c>
      <c r="AB331" s="11" t="s">
        <v>915</v>
      </c>
      <c r="AC331" s="45" t="s">
        <v>106</v>
      </c>
      <c r="AD331" s="45" t="s">
        <v>106</v>
      </c>
      <c r="AE331" s="45" t="s">
        <v>106</v>
      </c>
      <c r="AF331" s="45" t="s">
        <v>106</v>
      </c>
      <c r="AG331" s="45" t="s">
        <v>106</v>
      </c>
      <c r="AH331" s="45" t="s">
        <v>106</v>
      </c>
      <c r="AI331" s="45" t="s">
        <v>106</v>
      </c>
      <c r="AJ331" s="53" t="e">
        <f t="shared" si="5"/>
        <v>#VALUE!</v>
      </c>
    </row>
    <row r="332" spans="1:36">
      <c r="A332" s="1" t="s">
        <v>1117</v>
      </c>
      <c r="B332" s="1" t="s">
        <v>1118</v>
      </c>
      <c r="C332" s="1">
        <v>4.3</v>
      </c>
      <c r="E332" s="111">
        <v>1</v>
      </c>
      <c r="AA332" s="11" t="s">
        <v>916</v>
      </c>
      <c r="AB332" s="11" t="s">
        <v>917</v>
      </c>
      <c r="AC332" s="45">
        <v>7850361</v>
      </c>
      <c r="AD332" s="45">
        <v>472236</v>
      </c>
      <c r="AE332" s="45">
        <v>304037</v>
      </c>
      <c r="AF332" s="45">
        <v>247047</v>
      </c>
      <c r="AG332" s="45">
        <v>184654</v>
      </c>
      <c r="AH332" s="45">
        <v>106850</v>
      </c>
      <c r="AI332" s="45">
        <v>44430</v>
      </c>
      <c r="AJ332" s="53">
        <f t="shared" si="5"/>
        <v>17.314541331284001</v>
      </c>
    </row>
    <row r="333" spans="1:36">
      <c r="A333" s="1" t="s">
        <v>1119</v>
      </c>
      <c r="B333" s="1" t="s">
        <v>1120</v>
      </c>
      <c r="C333" s="112">
        <v>4.5</v>
      </c>
      <c r="E333" s="111">
        <v>1</v>
      </c>
      <c r="AA333" s="11" t="s">
        <v>313</v>
      </c>
      <c r="AB333" s="11" t="s">
        <v>918</v>
      </c>
      <c r="AC333" s="45">
        <v>3349498</v>
      </c>
      <c r="AD333" s="45">
        <v>182728</v>
      </c>
      <c r="AE333" s="45">
        <v>123350</v>
      </c>
      <c r="AF333" s="45">
        <v>94180</v>
      </c>
      <c r="AG333" s="45">
        <v>78236</v>
      </c>
      <c r="AH333" s="45">
        <v>47375</v>
      </c>
      <c r="AI333" s="45">
        <v>19845</v>
      </c>
      <c r="AJ333" s="53">
        <f t="shared" si="5"/>
        <v>16.292411579287403</v>
      </c>
    </row>
    <row r="334" spans="1:36">
      <c r="AA334" s="11" t="s">
        <v>312</v>
      </c>
      <c r="AB334" s="11" t="s">
        <v>919</v>
      </c>
      <c r="AC334" s="45">
        <v>4500863</v>
      </c>
      <c r="AD334" s="45">
        <v>289508</v>
      </c>
      <c r="AE334" s="45">
        <v>180687</v>
      </c>
      <c r="AF334" s="45">
        <v>152867</v>
      </c>
      <c r="AG334" s="45">
        <v>106418</v>
      </c>
      <c r="AH334" s="45">
        <v>59475</v>
      </c>
      <c r="AI334" s="45">
        <v>24585</v>
      </c>
      <c r="AJ334" s="53">
        <f t="shared" si="5"/>
        <v>18.075200244930805</v>
      </c>
    </row>
    <row r="335" spans="1:36">
      <c r="AA335" s="11" t="s">
        <v>920</v>
      </c>
      <c r="AB335" s="11" t="s">
        <v>921</v>
      </c>
      <c r="AC335" s="45" t="s">
        <v>106</v>
      </c>
      <c r="AD335" s="45" t="s">
        <v>106</v>
      </c>
      <c r="AE335" s="45" t="s">
        <v>106</v>
      </c>
      <c r="AF335" s="45" t="s">
        <v>106</v>
      </c>
      <c r="AG335" s="45" t="s">
        <v>106</v>
      </c>
      <c r="AH335" s="45" t="s">
        <v>106</v>
      </c>
      <c r="AI335" s="45" t="s">
        <v>106</v>
      </c>
      <c r="AJ335" s="53" t="e">
        <f t="shared" si="5"/>
        <v>#VALUE!</v>
      </c>
    </row>
    <row r="336" spans="1:36">
      <c r="AA336" s="11" t="s">
        <v>922</v>
      </c>
      <c r="AB336" s="11" t="s">
        <v>923</v>
      </c>
      <c r="AC336" s="45" t="s">
        <v>106</v>
      </c>
      <c r="AD336" s="45" t="s">
        <v>106</v>
      </c>
      <c r="AE336" s="45" t="s">
        <v>106</v>
      </c>
      <c r="AF336" s="45" t="s">
        <v>106</v>
      </c>
      <c r="AG336" s="45" t="s">
        <v>106</v>
      </c>
      <c r="AH336" s="45" t="s">
        <v>106</v>
      </c>
      <c r="AI336" s="45" t="s">
        <v>106</v>
      </c>
      <c r="AJ336" s="53" t="e">
        <f t="shared" si="5"/>
        <v>#VALUE!</v>
      </c>
    </row>
    <row r="337" spans="27:36">
      <c r="AA337" s="11" t="s">
        <v>924</v>
      </c>
      <c r="AB337" s="11" t="s">
        <v>925</v>
      </c>
      <c r="AC337" s="45" t="s">
        <v>106</v>
      </c>
      <c r="AD337" s="45" t="s">
        <v>106</v>
      </c>
      <c r="AE337" s="45" t="s">
        <v>106</v>
      </c>
      <c r="AF337" s="45" t="s">
        <v>106</v>
      </c>
      <c r="AG337" s="45" t="s">
        <v>106</v>
      </c>
      <c r="AH337" s="45" t="s">
        <v>106</v>
      </c>
      <c r="AI337" s="45" t="s">
        <v>106</v>
      </c>
      <c r="AJ337" s="53" t="e">
        <f t="shared" si="5"/>
        <v>#VALUE!</v>
      </c>
    </row>
    <row r="338" spans="27:36">
      <c r="AA338" s="11" t="s">
        <v>926</v>
      </c>
      <c r="AB338" s="11" t="s">
        <v>927</v>
      </c>
      <c r="AC338" s="45" t="s">
        <v>106</v>
      </c>
      <c r="AD338" s="45" t="s">
        <v>106</v>
      </c>
      <c r="AE338" s="45" t="s">
        <v>106</v>
      </c>
      <c r="AF338" s="45" t="s">
        <v>106</v>
      </c>
      <c r="AG338" s="45" t="s">
        <v>106</v>
      </c>
      <c r="AH338" s="45" t="s">
        <v>106</v>
      </c>
      <c r="AI338" s="45" t="s">
        <v>106</v>
      </c>
      <c r="AJ338" s="53" t="e">
        <f t="shared" si="5"/>
        <v>#VALUE!</v>
      </c>
    </row>
    <row r="339" spans="27:36">
      <c r="AA339" s="11" t="s">
        <v>928</v>
      </c>
      <c r="AB339" s="11" t="s">
        <v>929</v>
      </c>
      <c r="AC339" s="45" t="s">
        <v>106</v>
      </c>
      <c r="AD339" s="45" t="s">
        <v>106</v>
      </c>
      <c r="AE339" s="45" t="s">
        <v>106</v>
      </c>
      <c r="AF339" s="45" t="s">
        <v>106</v>
      </c>
      <c r="AG339" s="45" t="s">
        <v>106</v>
      </c>
      <c r="AH339" s="45" t="s">
        <v>106</v>
      </c>
      <c r="AI339" s="45" t="s">
        <v>106</v>
      </c>
      <c r="AJ339" s="53" t="e">
        <f t="shared" si="5"/>
        <v>#VALUE!</v>
      </c>
    </row>
    <row r="340" spans="27:36">
      <c r="AA340" s="11" t="s">
        <v>930</v>
      </c>
      <c r="AB340" s="11" t="s">
        <v>931</v>
      </c>
      <c r="AC340" s="45">
        <v>6148605</v>
      </c>
      <c r="AD340" s="45">
        <v>390350</v>
      </c>
      <c r="AE340" s="45">
        <v>225895</v>
      </c>
      <c r="AF340" s="45">
        <v>153838</v>
      </c>
      <c r="AG340" s="45">
        <v>124190</v>
      </c>
      <c r="AH340" s="45">
        <v>74128</v>
      </c>
      <c r="AI340" s="45">
        <v>33141</v>
      </c>
      <c r="AJ340" s="53">
        <f t="shared" si="5"/>
        <v>16.28893057856213</v>
      </c>
    </row>
    <row r="341" spans="27:36">
      <c r="AA341" s="11" t="s">
        <v>311</v>
      </c>
      <c r="AB341" s="11" t="s">
        <v>310</v>
      </c>
      <c r="AC341" s="45">
        <v>3465605</v>
      </c>
      <c r="AD341" s="45">
        <v>208408</v>
      </c>
      <c r="AE341" s="45">
        <v>128596</v>
      </c>
      <c r="AF341" s="45">
        <v>85759</v>
      </c>
      <c r="AG341" s="45">
        <v>67750</v>
      </c>
      <c r="AH341" s="45">
        <v>40054</v>
      </c>
      <c r="AI341" s="45">
        <v>18169</v>
      </c>
      <c r="AJ341" s="53">
        <f t="shared" si="5"/>
        <v>15.833772169650032</v>
      </c>
    </row>
    <row r="342" spans="27:36">
      <c r="AA342" s="11" t="s">
        <v>309</v>
      </c>
      <c r="AB342" s="11" t="s">
        <v>308</v>
      </c>
      <c r="AC342" s="45">
        <v>1678873</v>
      </c>
      <c r="AD342" s="45">
        <v>115773</v>
      </c>
      <c r="AE342" s="45">
        <v>61959</v>
      </c>
      <c r="AF342" s="45">
        <v>43210</v>
      </c>
      <c r="AG342" s="45">
        <v>36182</v>
      </c>
      <c r="AH342" s="45">
        <v>21775</v>
      </c>
      <c r="AI342" s="45">
        <v>9565</v>
      </c>
      <c r="AJ342" s="53">
        <f t="shared" si="5"/>
        <v>17.182002450453371</v>
      </c>
    </row>
    <row r="343" spans="27:36">
      <c r="AA343" s="11" t="s">
        <v>307</v>
      </c>
      <c r="AB343" s="11" t="s">
        <v>306</v>
      </c>
      <c r="AC343" s="45">
        <v>1004127</v>
      </c>
      <c r="AD343" s="45">
        <v>66169</v>
      </c>
      <c r="AE343" s="45">
        <v>35340</v>
      </c>
      <c r="AF343" s="45">
        <v>24869</v>
      </c>
      <c r="AG343" s="45">
        <v>20258</v>
      </c>
      <c r="AH343" s="45">
        <v>12299</v>
      </c>
      <c r="AI343" s="45">
        <v>5407</v>
      </c>
      <c r="AJ343" s="53">
        <f t="shared" si="5"/>
        <v>16.366654815576119</v>
      </c>
    </row>
    <row r="344" spans="27:36">
      <c r="AA344" s="11" t="s">
        <v>932</v>
      </c>
      <c r="AB344" s="11" t="s">
        <v>933</v>
      </c>
      <c r="AC344" s="45">
        <v>3814166</v>
      </c>
      <c r="AD344" s="45">
        <v>260092</v>
      </c>
      <c r="AE344" s="45">
        <v>141965</v>
      </c>
      <c r="AF344" s="45">
        <v>110361</v>
      </c>
      <c r="AG344" s="45">
        <v>91465</v>
      </c>
      <c r="AH344" s="45">
        <v>54957</v>
      </c>
      <c r="AI344" s="45">
        <v>24752</v>
      </c>
      <c r="AJ344" s="53">
        <f t="shared" si="5"/>
        <v>17.922450150308087</v>
      </c>
    </row>
    <row r="345" spans="27:36">
      <c r="AA345" s="11" t="s">
        <v>305</v>
      </c>
      <c r="AB345" s="11" t="s">
        <v>934</v>
      </c>
      <c r="AC345" s="45">
        <v>2865358</v>
      </c>
      <c r="AD345" s="45">
        <v>199730</v>
      </c>
      <c r="AE345" s="45">
        <v>107019</v>
      </c>
      <c r="AF345" s="45">
        <v>78206</v>
      </c>
      <c r="AG345" s="45">
        <v>66412</v>
      </c>
      <c r="AH345" s="45">
        <v>41486</v>
      </c>
      <c r="AI345" s="45">
        <v>19195</v>
      </c>
      <c r="AJ345" s="53">
        <f t="shared" si="5"/>
        <v>17.870297533501923</v>
      </c>
    </row>
    <row r="346" spans="27:36">
      <c r="AA346" s="11" t="s">
        <v>304</v>
      </c>
      <c r="AB346" s="11" t="s">
        <v>303</v>
      </c>
      <c r="AC346" s="45">
        <v>948808</v>
      </c>
      <c r="AD346" s="45">
        <v>60362</v>
      </c>
      <c r="AE346" s="45">
        <v>34946</v>
      </c>
      <c r="AF346" s="45">
        <v>32155</v>
      </c>
      <c r="AG346" s="45">
        <v>25053</v>
      </c>
      <c r="AH346" s="45">
        <v>13471</v>
      </c>
      <c r="AI346" s="45">
        <v>5557</v>
      </c>
      <c r="AJ346" s="53">
        <f t="shared" si="5"/>
        <v>18.079948735676766</v>
      </c>
    </row>
    <row r="347" spans="27:36">
      <c r="AA347" s="11" t="s">
        <v>935</v>
      </c>
      <c r="AB347" s="11" t="s">
        <v>936</v>
      </c>
      <c r="AC347" s="45">
        <v>5763089</v>
      </c>
      <c r="AD347" s="45">
        <v>352423</v>
      </c>
      <c r="AE347" s="45">
        <v>201354</v>
      </c>
      <c r="AF347" s="45">
        <v>151280</v>
      </c>
      <c r="AG347" s="45">
        <v>119859</v>
      </c>
      <c r="AH347" s="45">
        <v>71550</v>
      </c>
      <c r="AI347" s="45">
        <v>32620</v>
      </c>
      <c r="AJ347" s="53">
        <f t="shared" si="5"/>
        <v>16.121319660341875</v>
      </c>
    </row>
    <row r="348" spans="27:36">
      <c r="AA348" s="11" t="s">
        <v>302</v>
      </c>
      <c r="AB348" s="11" t="s">
        <v>937</v>
      </c>
      <c r="AC348" s="45">
        <v>2059748</v>
      </c>
      <c r="AD348" s="45">
        <v>128935</v>
      </c>
      <c r="AE348" s="45">
        <v>76819</v>
      </c>
      <c r="AF348" s="45">
        <v>55810</v>
      </c>
      <c r="AG348" s="45">
        <v>43619</v>
      </c>
      <c r="AH348" s="45">
        <v>26278</v>
      </c>
      <c r="AI348" s="45">
        <v>12111</v>
      </c>
      <c r="AJ348" s="53">
        <f t="shared" si="5"/>
        <v>16.680292929037922</v>
      </c>
    </row>
    <row r="349" spans="27:36">
      <c r="AA349" s="11" t="s">
        <v>301</v>
      </c>
      <c r="AB349" s="11" t="s">
        <v>938</v>
      </c>
      <c r="AC349" s="45">
        <v>1408415</v>
      </c>
      <c r="AD349" s="45">
        <v>84111</v>
      </c>
      <c r="AE349" s="45">
        <v>45038</v>
      </c>
      <c r="AF349" s="45">
        <v>35410</v>
      </c>
      <c r="AG349" s="45">
        <v>28631</v>
      </c>
      <c r="AH349" s="45">
        <v>17522</v>
      </c>
      <c r="AI349" s="45">
        <v>7753</v>
      </c>
      <c r="AJ349" s="53">
        <f t="shared" si="5"/>
        <v>15.51140821419823</v>
      </c>
    </row>
    <row r="350" spans="27:36">
      <c r="AA350" s="11" t="s">
        <v>300</v>
      </c>
      <c r="AB350" s="11" t="s">
        <v>299</v>
      </c>
      <c r="AC350" s="45">
        <v>2294926</v>
      </c>
      <c r="AD350" s="45">
        <v>139377</v>
      </c>
      <c r="AE350" s="45">
        <v>79497</v>
      </c>
      <c r="AF350" s="45">
        <v>60060</v>
      </c>
      <c r="AG350" s="45">
        <v>47609</v>
      </c>
      <c r="AH350" s="45">
        <v>27750</v>
      </c>
      <c r="AI350" s="45">
        <v>12756</v>
      </c>
      <c r="AJ350" s="53">
        <f t="shared" si="5"/>
        <v>15.993936187920657</v>
      </c>
    </row>
    <row r="351" spans="27:36">
      <c r="AA351" s="11" t="s">
        <v>1156</v>
      </c>
      <c r="AB351" s="11" t="s">
        <v>1157</v>
      </c>
      <c r="AC351" s="45">
        <v>3694464</v>
      </c>
      <c r="AD351" s="45">
        <v>246360</v>
      </c>
      <c r="AE351" s="45">
        <v>160202</v>
      </c>
      <c r="AF351" s="45">
        <v>111701</v>
      </c>
      <c r="AG351" s="45">
        <v>93067</v>
      </c>
      <c r="AH351" s="45">
        <v>58867</v>
      </c>
      <c r="AI351" s="45">
        <v>26011</v>
      </c>
      <c r="AJ351" s="53">
        <f t="shared" si="5"/>
        <v>18.844628070540136</v>
      </c>
    </row>
    <row r="352" spans="27:36">
      <c r="AA352" s="11" t="s">
        <v>298</v>
      </c>
      <c r="AB352" s="11" t="s">
        <v>1158</v>
      </c>
      <c r="AC352" s="45">
        <v>2462448</v>
      </c>
      <c r="AD352" s="45">
        <v>166419</v>
      </c>
      <c r="AE352" s="45">
        <v>109581</v>
      </c>
      <c r="AF352" s="45">
        <v>74302</v>
      </c>
      <c r="AG352" s="45">
        <v>61214</v>
      </c>
      <c r="AH352" s="45">
        <v>38720</v>
      </c>
      <c r="AI352" s="45">
        <v>17175</v>
      </c>
      <c r="AJ352" s="53">
        <f t="shared" si="5"/>
        <v>18.981558189249075</v>
      </c>
    </row>
    <row r="353" spans="27:36">
      <c r="AA353" s="11" t="s">
        <v>297</v>
      </c>
      <c r="AB353" s="11" t="s">
        <v>1159</v>
      </c>
      <c r="AC353" s="45">
        <v>1232016</v>
      </c>
      <c r="AD353" s="45">
        <v>79941</v>
      </c>
      <c r="AE353" s="45">
        <v>50621</v>
      </c>
      <c r="AF353" s="45">
        <v>37399</v>
      </c>
      <c r="AG353" s="45">
        <v>31853</v>
      </c>
      <c r="AH353" s="45">
        <v>20147</v>
      </c>
      <c r="AI353" s="45">
        <v>8836</v>
      </c>
      <c r="AJ353" s="53">
        <f t="shared" si="5"/>
        <v>18.570943883845665</v>
      </c>
    </row>
    <row r="354" spans="27:36">
      <c r="AA354" s="11" t="s">
        <v>1160</v>
      </c>
      <c r="AB354" s="11" t="s">
        <v>1161</v>
      </c>
      <c r="AC354" s="45">
        <v>5346175</v>
      </c>
      <c r="AD354" s="45">
        <v>304558</v>
      </c>
      <c r="AE354" s="45">
        <v>196923</v>
      </c>
      <c r="AF354" s="45">
        <v>157303</v>
      </c>
      <c r="AG354" s="45">
        <v>128158</v>
      </c>
      <c r="AH354" s="45">
        <v>82076</v>
      </c>
      <c r="AI354" s="45">
        <v>35238</v>
      </c>
      <c r="AJ354" s="53">
        <f t="shared" si="5"/>
        <v>16.914074081001836</v>
      </c>
    </row>
    <row r="355" spans="27:36">
      <c r="AA355" s="11" t="s">
        <v>296</v>
      </c>
      <c r="AB355" s="11" t="s">
        <v>295</v>
      </c>
      <c r="AC355" s="45">
        <v>2105442</v>
      </c>
      <c r="AD355" s="45">
        <v>126286</v>
      </c>
      <c r="AE355" s="45">
        <v>82670</v>
      </c>
      <c r="AF355" s="45">
        <v>63223</v>
      </c>
      <c r="AG355" s="45">
        <v>50335</v>
      </c>
      <c r="AH355" s="45">
        <v>32985</v>
      </c>
      <c r="AI355" s="45">
        <v>14367</v>
      </c>
      <c r="AJ355" s="53">
        <f t="shared" si="5"/>
        <v>17.56714267123008</v>
      </c>
    </row>
    <row r="356" spans="27:36">
      <c r="AA356" s="11" t="s">
        <v>294</v>
      </c>
      <c r="AB356" s="11" t="s">
        <v>293</v>
      </c>
      <c r="AC356" s="45">
        <v>2085877</v>
      </c>
      <c r="AD356" s="45">
        <v>114915</v>
      </c>
      <c r="AE356" s="45">
        <v>73114</v>
      </c>
      <c r="AF356" s="45">
        <v>58141</v>
      </c>
      <c r="AG356" s="45">
        <v>48576</v>
      </c>
      <c r="AH356" s="45">
        <v>29124</v>
      </c>
      <c r="AI356" s="45">
        <v>12190</v>
      </c>
      <c r="AJ356" s="53">
        <f t="shared" si="5"/>
        <v>16.111208858432207</v>
      </c>
    </row>
    <row r="357" spans="27:36">
      <c r="AA357" s="11" t="s">
        <v>292</v>
      </c>
      <c r="AB357" s="11" t="s">
        <v>291</v>
      </c>
      <c r="AC357" s="45">
        <v>1154856</v>
      </c>
      <c r="AD357" s="45">
        <v>63357</v>
      </c>
      <c r="AE357" s="45">
        <v>41139</v>
      </c>
      <c r="AF357" s="45">
        <v>35939</v>
      </c>
      <c r="AG357" s="45">
        <v>29247</v>
      </c>
      <c r="AH357" s="45">
        <v>19967</v>
      </c>
      <c r="AI357" s="45">
        <v>8681</v>
      </c>
      <c r="AJ357" s="53">
        <f t="shared" si="5"/>
        <v>17.173569691805731</v>
      </c>
    </row>
    <row r="358" spans="27:36">
      <c r="AA358" s="11" t="s">
        <v>1162</v>
      </c>
      <c r="AB358" s="11" t="s">
        <v>1163</v>
      </c>
      <c r="AC358" s="45">
        <v>5359827</v>
      </c>
      <c r="AD358" s="45">
        <v>317003</v>
      </c>
      <c r="AE358" s="45">
        <v>203645</v>
      </c>
      <c r="AF358" s="45">
        <v>151108</v>
      </c>
      <c r="AG358" s="45">
        <v>128323</v>
      </c>
      <c r="AH358" s="45">
        <v>84775</v>
      </c>
      <c r="AI358" s="45">
        <v>38568</v>
      </c>
      <c r="AJ358" s="53">
        <f t="shared" si="5"/>
        <v>17.228578459715209</v>
      </c>
    </row>
    <row r="359" spans="27:36">
      <c r="AA359" s="11" t="s">
        <v>290</v>
      </c>
      <c r="AB359" s="11" t="s">
        <v>1164</v>
      </c>
      <c r="AC359" s="45">
        <v>3025034</v>
      </c>
      <c r="AD359" s="45">
        <v>182555</v>
      </c>
      <c r="AE359" s="45">
        <v>120373</v>
      </c>
      <c r="AF359" s="45">
        <v>88210</v>
      </c>
      <c r="AG359" s="45">
        <v>76569</v>
      </c>
      <c r="AH359" s="45">
        <v>51232</v>
      </c>
      <c r="AI359" s="45">
        <v>23847</v>
      </c>
      <c r="AJ359" s="53">
        <f t="shared" si="5"/>
        <v>17.943137168045055</v>
      </c>
    </row>
    <row r="360" spans="27:36">
      <c r="AA360" s="11" t="s">
        <v>289</v>
      </c>
      <c r="AB360" s="11" t="s">
        <v>288</v>
      </c>
      <c r="AC360" s="45">
        <v>2334793</v>
      </c>
      <c r="AD360" s="45">
        <v>134448</v>
      </c>
      <c r="AE360" s="45">
        <v>83272</v>
      </c>
      <c r="AF360" s="45">
        <v>62898</v>
      </c>
      <c r="AG360" s="45">
        <v>51754</v>
      </c>
      <c r="AH360" s="45">
        <v>33543</v>
      </c>
      <c r="AI360" s="45">
        <v>14721</v>
      </c>
      <c r="AJ360" s="53">
        <f t="shared" si="5"/>
        <v>16.302772879651428</v>
      </c>
    </row>
    <row r="361" spans="27:36">
      <c r="AA361" s="11" t="s">
        <v>939</v>
      </c>
      <c r="AB361" s="11" t="s">
        <v>64</v>
      </c>
      <c r="AC361" s="45">
        <v>10291027</v>
      </c>
      <c r="AD361" s="45">
        <v>619886</v>
      </c>
      <c r="AE361" s="45">
        <v>521503</v>
      </c>
      <c r="AF361" s="45">
        <v>424997</v>
      </c>
      <c r="AG361" s="45">
        <v>349350</v>
      </c>
      <c r="AH361" s="45">
        <v>206414</v>
      </c>
      <c r="AI361" s="45">
        <v>91124</v>
      </c>
      <c r="AJ361" s="53">
        <f t="shared" si="5"/>
        <v>21.506833088670355</v>
      </c>
    </row>
    <row r="362" spans="27:36">
      <c r="AA362" s="11" t="s">
        <v>940</v>
      </c>
      <c r="AB362" s="11" t="s">
        <v>941</v>
      </c>
      <c r="AC362" s="45">
        <v>9792797</v>
      </c>
      <c r="AD362" s="45">
        <v>596140</v>
      </c>
      <c r="AE362" s="45">
        <v>502928</v>
      </c>
      <c r="AF362" s="45">
        <v>410673</v>
      </c>
      <c r="AG362" s="45">
        <v>337749</v>
      </c>
      <c r="AH362" s="45">
        <v>200668</v>
      </c>
      <c r="AI362" s="45">
        <v>88809</v>
      </c>
      <c r="AJ362" s="53">
        <f t="shared" si="5"/>
        <v>21.821824755480993</v>
      </c>
    </row>
    <row r="363" spans="27:36">
      <c r="AA363" s="11" t="s">
        <v>287</v>
      </c>
      <c r="AB363" s="11" t="s">
        <v>286</v>
      </c>
      <c r="AC363" s="45">
        <v>3576205</v>
      </c>
      <c r="AD363" s="45">
        <v>213402</v>
      </c>
      <c r="AE363" s="45">
        <v>168305</v>
      </c>
      <c r="AF363" s="45">
        <v>133658</v>
      </c>
      <c r="AG363" s="45">
        <v>109860</v>
      </c>
      <c r="AH363" s="45">
        <v>63916</v>
      </c>
      <c r="AI363" s="45">
        <v>26989</v>
      </c>
      <c r="AJ363" s="53">
        <f t="shared" si="5"/>
        <v>20.024858753902532</v>
      </c>
    </row>
    <row r="364" spans="27:36">
      <c r="AA364" s="11" t="s">
        <v>285</v>
      </c>
      <c r="AB364" s="11" t="s">
        <v>284</v>
      </c>
      <c r="AC364" s="45">
        <v>439617</v>
      </c>
      <c r="AD364" s="45">
        <v>25535</v>
      </c>
      <c r="AE364" s="45">
        <v>21644</v>
      </c>
      <c r="AF364" s="45">
        <v>18306</v>
      </c>
      <c r="AG364" s="45">
        <v>15130</v>
      </c>
      <c r="AH364" s="45">
        <v>9107</v>
      </c>
      <c r="AI364" s="45">
        <v>4372</v>
      </c>
      <c r="AJ364" s="53">
        <f t="shared" si="5"/>
        <v>21.403630887795515</v>
      </c>
    </row>
    <row r="365" spans="27:36">
      <c r="AA365" s="11" t="s">
        <v>283</v>
      </c>
      <c r="AB365" s="11" t="s">
        <v>282</v>
      </c>
      <c r="AC365" s="45">
        <v>2231346</v>
      </c>
      <c r="AD365" s="45">
        <v>138717</v>
      </c>
      <c r="AE365" s="45">
        <v>119237</v>
      </c>
      <c r="AF365" s="45">
        <v>106010</v>
      </c>
      <c r="AG365" s="45">
        <v>91125</v>
      </c>
      <c r="AH365" s="45">
        <v>55188</v>
      </c>
      <c r="AI365" s="45">
        <v>24968</v>
      </c>
      <c r="AJ365" s="53">
        <f t="shared" si="5"/>
        <v>23.98753935965108</v>
      </c>
    </row>
    <row r="366" spans="27:36">
      <c r="AA366" s="11" t="s">
        <v>281</v>
      </c>
      <c r="AB366" s="11" t="s">
        <v>280</v>
      </c>
      <c r="AC366" s="45">
        <v>2833679</v>
      </c>
      <c r="AD366" s="45">
        <v>174560</v>
      </c>
      <c r="AE366" s="45">
        <v>154714</v>
      </c>
      <c r="AF366" s="45">
        <v>117174</v>
      </c>
      <c r="AG366" s="45">
        <v>88451</v>
      </c>
      <c r="AH366" s="45">
        <v>53068</v>
      </c>
      <c r="AI366" s="45">
        <v>23854</v>
      </c>
      <c r="AJ366" s="53">
        <f t="shared" si="5"/>
        <v>21.59104824505528</v>
      </c>
    </row>
    <row r="367" spans="27:36">
      <c r="AA367" s="11" t="s">
        <v>279</v>
      </c>
      <c r="AB367" s="11" t="s">
        <v>278</v>
      </c>
      <c r="AC367" s="45">
        <v>711950</v>
      </c>
      <c r="AD367" s="45">
        <v>43926</v>
      </c>
      <c r="AE367" s="45">
        <v>39028</v>
      </c>
      <c r="AF367" s="45">
        <v>35525</v>
      </c>
      <c r="AG367" s="45">
        <v>33183</v>
      </c>
      <c r="AH367" s="45">
        <v>19389</v>
      </c>
      <c r="AI367" s="45">
        <v>8626</v>
      </c>
      <c r="AJ367" s="53">
        <f t="shared" si="5"/>
        <v>25.237305990589228</v>
      </c>
    </row>
    <row r="368" spans="27:36">
      <c r="AA368" s="11" t="s">
        <v>942</v>
      </c>
      <c r="AB368" s="11" t="s">
        <v>943</v>
      </c>
      <c r="AC368" s="45">
        <v>243862</v>
      </c>
      <c r="AD368" s="45">
        <v>11032</v>
      </c>
      <c r="AE368" s="45">
        <v>8491</v>
      </c>
      <c r="AF368" s="45">
        <v>6278</v>
      </c>
      <c r="AG368" s="45">
        <v>5142</v>
      </c>
      <c r="AH368" s="45">
        <v>2556</v>
      </c>
      <c r="AI368" s="45">
        <v>1152</v>
      </c>
      <c r="AJ368" s="53">
        <f t="shared" si="5"/>
        <v>14.209265896285602</v>
      </c>
    </row>
    <row r="369" spans="27:36">
      <c r="AA369" s="11" t="s">
        <v>277</v>
      </c>
      <c r="AB369" s="11" t="s">
        <v>943</v>
      </c>
      <c r="AC369" s="45">
        <v>243862</v>
      </c>
      <c r="AD369" s="45">
        <v>11032</v>
      </c>
      <c r="AE369" s="45">
        <v>8491</v>
      </c>
      <c r="AF369" s="45">
        <v>6278</v>
      </c>
      <c r="AG369" s="45">
        <v>5142</v>
      </c>
      <c r="AH369" s="45">
        <v>2556</v>
      </c>
      <c r="AI369" s="45">
        <v>1152</v>
      </c>
      <c r="AJ369" s="53">
        <f t="shared" si="5"/>
        <v>14.209265896285602</v>
      </c>
    </row>
    <row r="370" spans="27:36">
      <c r="AA370" s="11" t="s">
        <v>944</v>
      </c>
      <c r="AB370" s="11" t="s">
        <v>945</v>
      </c>
      <c r="AC370" s="45">
        <v>254368</v>
      </c>
      <c r="AD370" s="45">
        <v>12714</v>
      </c>
      <c r="AE370" s="45">
        <v>10084</v>
      </c>
      <c r="AF370" s="45">
        <v>8046</v>
      </c>
      <c r="AG370" s="45">
        <v>6459</v>
      </c>
      <c r="AH370" s="45">
        <v>3190</v>
      </c>
      <c r="AI370" s="45">
        <v>1163</v>
      </c>
      <c r="AJ370" s="53">
        <f t="shared" si="5"/>
        <v>16.376273745125172</v>
      </c>
    </row>
    <row r="371" spans="27:36">
      <c r="AA371" s="11" t="s">
        <v>276</v>
      </c>
      <c r="AB371" s="11" t="s">
        <v>945</v>
      </c>
      <c r="AC371" s="45">
        <v>254368</v>
      </c>
      <c r="AD371" s="45">
        <v>12714</v>
      </c>
      <c r="AE371" s="45">
        <v>10084</v>
      </c>
      <c r="AF371" s="45">
        <v>8046</v>
      </c>
      <c r="AG371" s="45">
        <v>6459</v>
      </c>
      <c r="AH371" s="45">
        <v>3190</v>
      </c>
      <c r="AI371" s="45">
        <v>1163</v>
      </c>
      <c r="AJ371" s="53">
        <f t="shared" si="5"/>
        <v>16.376273745125172</v>
      </c>
    </row>
    <row r="372" spans="27:36">
      <c r="AA372" s="11" t="s">
        <v>946</v>
      </c>
      <c r="AB372" s="11" t="s">
        <v>65</v>
      </c>
      <c r="AC372" s="45">
        <v>19530631</v>
      </c>
      <c r="AD372" s="45">
        <v>1187748</v>
      </c>
      <c r="AE372" s="45">
        <v>790424</v>
      </c>
      <c r="AF372" s="45">
        <v>687970</v>
      </c>
      <c r="AG372" s="45">
        <v>510128</v>
      </c>
      <c r="AH372" s="45">
        <v>266178</v>
      </c>
      <c r="AI372" s="45">
        <v>107813</v>
      </c>
      <c r="AJ372" s="53">
        <f t="shared" si="5"/>
        <v>18.177912428943028</v>
      </c>
    </row>
    <row r="373" spans="27:36">
      <c r="AA373" s="11" t="s">
        <v>947</v>
      </c>
      <c r="AB373" s="11" t="s">
        <v>948</v>
      </c>
      <c r="AC373" s="45">
        <v>4886569</v>
      </c>
      <c r="AD373" s="45">
        <v>285968</v>
      </c>
      <c r="AE373" s="45">
        <v>200359</v>
      </c>
      <c r="AF373" s="45">
        <v>166196</v>
      </c>
      <c r="AG373" s="45">
        <v>112920</v>
      </c>
      <c r="AH373" s="45">
        <v>58789</v>
      </c>
      <c r="AI373" s="45">
        <v>23279</v>
      </c>
      <c r="AJ373" s="53">
        <f t="shared" si="5"/>
        <v>17.343682244126708</v>
      </c>
    </row>
    <row r="374" spans="27:36">
      <c r="AA374" s="11" t="s">
        <v>275</v>
      </c>
      <c r="AB374" s="11" t="s">
        <v>274</v>
      </c>
      <c r="AC374" s="45">
        <v>2560822</v>
      </c>
      <c r="AD374" s="45">
        <v>146443</v>
      </c>
      <c r="AE374" s="45">
        <v>106058</v>
      </c>
      <c r="AF374" s="45">
        <v>86301</v>
      </c>
      <c r="AG374" s="45">
        <v>57470</v>
      </c>
      <c r="AH374" s="45">
        <v>29435</v>
      </c>
      <c r="AI374" s="45">
        <v>10892</v>
      </c>
      <c r="AJ374" s="53">
        <f t="shared" si="5"/>
        <v>17.049174054268512</v>
      </c>
    </row>
    <row r="375" spans="27:36">
      <c r="AA375" s="11" t="s">
        <v>273</v>
      </c>
      <c r="AB375" s="11" t="s">
        <v>272</v>
      </c>
      <c r="AC375" s="45">
        <v>2325747</v>
      </c>
      <c r="AD375" s="45">
        <v>139525</v>
      </c>
      <c r="AE375" s="45">
        <v>94301</v>
      </c>
      <c r="AF375" s="45">
        <v>79895</v>
      </c>
      <c r="AG375" s="45">
        <v>55450</v>
      </c>
      <c r="AH375" s="45">
        <v>29354</v>
      </c>
      <c r="AI375" s="45">
        <v>12387</v>
      </c>
      <c r="AJ375" s="53">
        <f t="shared" si="5"/>
        <v>17.667957864720453</v>
      </c>
    </row>
    <row r="376" spans="27:36">
      <c r="AA376" s="11" t="s">
        <v>949</v>
      </c>
      <c r="AB376" s="11" t="s">
        <v>950</v>
      </c>
      <c r="AC376" s="45">
        <v>5643140</v>
      </c>
      <c r="AD376" s="45">
        <v>348203</v>
      </c>
      <c r="AE376" s="45">
        <v>213672</v>
      </c>
      <c r="AF376" s="45">
        <v>203618</v>
      </c>
      <c r="AG376" s="45">
        <v>155812</v>
      </c>
      <c r="AH376" s="45">
        <v>81235</v>
      </c>
      <c r="AI376" s="45">
        <v>32509</v>
      </c>
      <c r="AJ376" s="53">
        <f t="shared" si="5"/>
        <v>18.341721098537338</v>
      </c>
    </row>
    <row r="377" spans="27:36">
      <c r="AA377" s="11" t="s">
        <v>271</v>
      </c>
      <c r="AB377" s="11" t="s">
        <v>270</v>
      </c>
      <c r="AC377" s="45">
        <v>3221183</v>
      </c>
      <c r="AD377" s="45">
        <v>189105</v>
      </c>
      <c r="AE377" s="45">
        <v>115414</v>
      </c>
      <c r="AF377" s="45">
        <v>114414</v>
      </c>
      <c r="AG377" s="45">
        <v>88995</v>
      </c>
      <c r="AH377" s="45">
        <v>46174</v>
      </c>
      <c r="AI377" s="45">
        <v>18705</v>
      </c>
      <c r="AJ377" s="53">
        <f t="shared" si="5"/>
        <v>17.782504129693965</v>
      </c>
    </row>
    <row r="378" spans="27:36">
      <c r="AA378" s="11" t="s">
        <v>269</v>
      </c>
      <c r="AB378" s="11" t="s">
        <v>268</v>
      </c>
      <c r="AC378" s="45">
        <v>2421957</v>
      </c>
      <c r="AD378" s="45">
        <v>159098</v>
      </c>
      <c r="AE378" s="45">
        <v>98258</v>
      </c>
      <c r="AF378" s="45">
        <v>89204</v>
      </c>
      <c r="AG378" s="45">
        <v>66817</v>
      </c>
      <c r="AH378" s="45">
        <v>35061</v>
      </c>
      <c r="AI378" s="45">
        <v>13804</v>
      </c>
      <c r="AJ378" s="53">
        <f t="shared" si="5"/>
        <v>19.085475093075559</v>
      </c>
    </row>
    <row r="379" spans="27:36">
      <c r="AA379" s="11" t="s">
        <v>951</v>
      </c>
      <c r="AB379" s="11" t="s">
        <v>952</v>
      </c>
      <c r="AC379" s="45">
        <v>5266460</v>
      </c>
      <c r="AD379" s="45">
        <v>320247</v>
      </c>
      <c r="AE379" s="45">
        <v>211884</v>
      </c>
      <c r="AF379" s="45">
        <v>181524</v>
      </c>
      <c r="AG379" s="45">
        <v>139741</v>
      </c>
      <c r="AH379" s="45">
        <v>75955</v>
      </c>
      <c r="AI379" s="45">
        <v>31743</v>
      </c>
      <c r="AJ379" s="53">
        <f t="shared" si="5"/>
        <v>18.249336366363742</v>
      </c>
    </row>
    <row r="380" spans="27:36">
      <c r="AA380" s="11" t="s">
        <v>267</v>
      </c>
      <c r="AB380" s="11" t="s">
        <v>953</v>
      </c>
      <c r="AC380" s="45">
        <v>2965205</v>
      </c>
      <c r="AD380" s="45">
        <v>189886</v>
      </c>
      <c r="AE380" s="45">
        <v>134350</v>
      </c>
      <c r="AF380" s="45">
        <v>117429</v>
      </c>
      <c r="AG380" s="45">
        <v>89571</v>
      </c>
      <c r="AH380" s="45">
        <v>46593</v>
      </c>
      <c r="AI380" s="45">
        <v>18125</v>
      </c>
      <c r="AJ380" s="53">
        <f t="shared" si="5"/>
        <v>20.098239413463826</v>
      </c>
    </row>
    <row r="381" spans="27:36">
      <c r="AA381" s="11" t="s">
        <v>266</v>
      </c>
      <c r="AB381" s="11" t="s">
        <v>954</v>
      </c>
      <c r="AC381" s="45">
        <v>2301255</v>
      </c>
      <c r="AD381" s="45">
        <v>130361</v>
      </c>
      <c r="AE381" s="45">
        <v>77534</v>
      </c>
      <c r="AF381" s="45">
        <v>64095</v>
      </c>
      <c r="AG381" s="45">
        <v>50170</v>
      </c>
      <c r="AH381" s="45">
        <v>29362</v>
      </c>
      <c r="AI381" s="45">
        <v>13618</v>
      </c>
      <c r="AJ381" s="53">
        <f t="shared" si="5"/>
        <v>15.866994313972157</v>
      </c>
    </row>
    <row r="382" spans="27:36">
      <c r="AA382" s="11" t="s">
        <v>955</v>
      </c>
      <c r="AB382" s="11" t="s">
        <v>956</v>
      </c>
      <c r="AC382" s="45">
        <v>3734462</v>
      </c>
      <c r="AD382" s="45">
        <v>233330</v>
      </c>
      <c r="AE382" s="45">
        <v>164509</v>
      </c>
      <c r="AF382" s="45">
        <v>136632</v>
      </c>
      <c r="AG382" s="45">
        <v>101655</v>
      </c>
      <c r="AH382" s="45">
        <v>50199</v>
      </c>
      <c r="AI382" s="45">
        <v>20282</v>
      </c>
      <c r="AJ382" s="53">
        <f t="shared" si="5"/>
        <v>18.921252914074373</v>
      </c>
    </row>
    <row r="383" spans="27:36">
      <c r="AA383" s="11" t="s">
        <v>265</v>
      </c>
      <c r="AB383" s="11" t="s">
        <v>264</v>
      </c>
      <c r="AC383" s="45">
        <v>1949940</v>
      </c>
      <c r="AD383" s="45">
        <v>123583</v>
      </c>
      <c r="AE383" s="45">
        <v>90453</v>
      </c>
      <c r="AF383" s="45">
        <v>75560</v>
      </c>
      <c r="AG383" s="45">
        <v>60387</v>
      </c>
      <c r="AH383" s="45">
        <v>29142</v>
      </c>
      <c r="AI383" s="45">
        <v>12057</v>
      </c>
      <c r="AJ383" s="53">
        <f t="shared" si="5"/>
        <v>20.061232653312409</v>
      </c>
    </row>
    <row r="384" spans="27:36">
      <c r="AA384" s="11" t="s">
        <v>263</v>
      </c>
      <c r="AB384" s="11" t="s">
        <v>262</v>
      </c>
      <c r="AC384" s="45">
        <v>1784522</v>
      </c>
      <c r="AD384" s="45">
        <v>109747</v>
      </c>
      <c r="AE384" s="45">
        <v>74056</v>
      </c>
      <c r="AF384" s="45">
        <v>61072</v>
      </c>
      <c r="AG384" s="45">
        <v>41268</v>
      </c>
      <c r="AH384" s="45">
        <v>21057</v>
      </c>
      <c r="AI384" s="45">
        <v>8225</v>
      </c>
      <c r="AJ384" s="53">
        <f t="shared" si="5"/>
        <v>17.675601645706806</v>
      </c>
    </row>
    <row r="385" spans="27:36">
      <c r="AA385" s="11" t="s">
        <v>957</v>
      </c>
      <c r="AB385" s="11" t="s">
        <v>66</v>
      </c>
      <c r="AC385" s="45">
        <v>2066880</v>
      </c>
      <c r="AD385" s="45">
        <v>126209</v>
      </c>
      <c r="AE385" s="45">
        <v>88217</v>
      </c>
      <c r="AF385" s="45">
        <v>78583</v>
      </c>
      <c r="AG385" s="45">
        <v>57858</v>
      </c>
      <c r="AH385" s="45">
        <v>34773</v>
      </c>
      <c r="AI385" s="45">
        <v>15622</v>
      </c>
      <c r="AJ385" s="53">
        <f t="shared" si="5"/>
        <v>19.413899210404086</v>
      </c>
    </row>
    <row r="386" spans="27:36">
      <c r="AA386" s="11" t="s">
        <v>958</v>
      </c>
      <c r="AB386" s="11" t="s">
        <v>959</v>
      </c>
      <c r="AC386" s="45">
        <v>2066880</v>
      </c>
      <c r="AD386" s="45">
        <v>126209</v>
      </c>
      <c r="AE386" s="45">
        <v>88217</v>
      </c>
      <c r="AF386" s="45">
        <v>78583</v>
      </c>
      <c r="AG386" s="45">
        <v>57858</v>
      </c>
      <c r="AH386" s="45">
        <v>34773</v>
      </c>
      <c r="AI386" s="45">
        <v>15622</v>
      </c>
      <c r="AJ386" s="53">
        <f t="shared" si="5"/>
        <v>19.413899210404086</v>
      </c>
    </row>
    <row r="387" spans="27:36">
      <c r="AA387" s="11" t="s">
        <v>261</v>
      </c>
      <c r="AB387" s="11" t="s">
        <v>260</v>
      </c>
      <c r="AC387" s="45">
        <v>1089717</v>
      </c>
      <c r="AD387" s="45">
        <v>67694</v>
      </c>
      <c r="AE387" s="45">
        <v>48711</v>
      </c>
      <c r="AF387" s="45">
        <v>41578</v>
      </c>
      <c r="AG387" s="45">
        <v>30550</v>
      </c>
      <c r="AH387" s="45">
        <v>17650</v>
      </c>
      <c r="AI387" s="45">
        <v>7736</v>
      </c>
      <c r="AJ387" s="53">
        <f t="shared" si="5"/>
        <v>19.630693106558859</v>
      </c>
    </row>
    <row r="388" spans="27:36">
      <c r="AA388" s="11" t="s">
        <v>259</v>
      </c>
      <c r="AB388" s="11" t="s">
        <v>258</v>
      </c>
      <c r="AC388" s="45">
        <v>977163</v>
      </c>
      <c r="AD388" s="45">
        <v>58515</v>
      </c>
      <c r="AE388" s="45">
        <v>39506</v>
      </c>
      <c r="AF388" s="45">
        <v>37005</v>
      </c>
      <c r="AG388" s="45">
        <v>27308</v>
      </c>
      <c r="AH388" s="45">
        <v>17123</v>
      </c>
      <c r="AI388" s="45">
        <v>7886</v>
      </c>
      <c r="AJ388" s="53">
        <f t="shared" si="5"/>
        <v>19.172134024722588</v>
      </c>
    </row>
    <row r="389" spans="27:36">
      <c r="AA389" s="11" t="s">
        <v>960</v>
      </c>
      <c r="AB389" s="11" t="s">
        <v>67</v>
      </c>
      <c r="AC389" s="45">
        <v>5443120</v>
      </c>
      <c r="AD389" s="45">
        <v>310141</v>
      </c>
      <c r="AE389" s="45">
        <v>207429</v>
      </c>
      <c r="AF389" s="45">
        <v>151077</v>
      </c>
      <c r="AG389" s="45">
        <v>97143</v>
      </c>
      <c r="AH389" s="45">
        <v>55074</v>
      </c>
      <c r="AI389" s="45">
        <v>23991</v>
      </c>
      <c r="AJ389" s="53">
        <f t="shared" si="5"/>
        <v>15.521520745454811</v>
      </c>
    </row>
    <row r="390" spans="27:36">
      <c r="AA390" s="11" t="s">
        <v>961</v>
      </c>
      <c r="AB390" s="11" t="s">
        <v>962</v>
      </c>
      <c r="AC390" s="45">
        <v>5443120</v>
      </c>
      <c r="AD390" s="45">
        <v>310141</v>
      </c>
      <c r="AE390" s="45">
        <v>207429</v>
      </c>
      <c r="AF390" s="45">
        <v>151077</v>
      </c>
      <c r="AG390" s="45">
        <v>97143</v>
      </c>
      <c r="AH390" s="45">
        <v>55074</v>
      </c>
      <c r="AI390" s="45">
        <v>23991</v>
      </c>
      <c r="AJ390" s="53">
        <f t="shared" ref="AJ390:AJ453" si="6">SUM(AD390:AI390)/AC390*100</f>
        <v>15.521520745454811</v>
      </c>
    </row>
    <row r="391" spans="27:36">
      <c r="AA391" s="11" t="s">
        <v>257</v>
      </c>
      <c r="AB391" s="11" t="s">
        <v>256</v>
      </c>
      <c r="AC391" s="45">
        <v>650838</v>
      </c>
      <c r="AD391" s="45">
        <v>39528</v>
      </c>
      <c r="AE391" s="45">
        <v>26625</v>
      </c>
      <c r="AF391" s="45">
        <v>18049</v>
      </c>
      <c r="AG391" s="45">
        <v>11332</v>
      </c>
      <c r="AH391" s="45">
        <v>7353</v>
      </c>
      <c r="AI391" s="45">
        <v>3585</v>
      </c>
      <c r="AJ391" s="53">
        <f t="shared" si="6"/>
        <v>16.359216886537048</v>
      </c>
    </row>
    <row r="392" spans="27:36">
      <c r="AA392" s="11" t="s">
        <v>255</v>
      </c>
      <c r="AB392" s="11" t="s">
        <v>254</v>
      </c>
      <c r="AC392" s="45">
        <v>1828428</v>
      </c>
      <c r="AD392" s="45">
        <v>111303</v>
      </c>
      <c r="AE392" s="45">
        <v>76053</v>
      </c>
      <c r="AF392" s="45">
        <v>55635</v>
      </c>
      <c r="AG392" s="45">
        <v>35238</v>
      </c>
      <c r="AH392" s="45">
        <v>19199</v>
      </c>
      <c r="AI392" s="45">
        <v>8259</v>
      </c>
      <c r="AJ392" s="53">
        <f t="shared" si="6"/>
        <v>16.718569175269685</v>
      </c>
    </row>
    <row r="393" spans="27:36">
      <c r="AA393" s="11" t="s">
        <v>253</v>
      </c>
      <c r="AB393" s="11" t="s">
        <v>252</v>
      </c>
      <c r="AC393" s="45">
        <v>1340811</v>
      </c>
      <c r="AD393" s="45">
        <v>76260</v>
      </c>
      <c r="AE393" s="45">
        <v>50351</v>
      </c>
      <c r="AF393" s="45">
        <v>37297</v>
      </c>
      <c r="AG393" s="45">
        <v>23795</v>
      </c>
      <c r="AH393" s="45">
        <v>13913</v>
      </c>
      <c r="AI393" s="45">
        <v>5908</v>
      </c>
      <c r="AJ393" s="53">
        <f t="shared" si="6"/>
        <v>15.477498320046598</v>
      </c>
    </row>
    <row r="394" spans="27:36">
      <c r="AA394" s="11" t="s">
        <v>251</v>
      </c>
      <c r="AB394" s="11" t="s">
        <v>250</v>
      </c>
      <c r="AC394" s="45">
        <v>1623043</v>
      </c>
      <c r="AD394" s="45">
        <v>83050</v>
      </c>
      <c r="AE394" s="45">
        <v>54400</v>
      </c>
      <c r="AF394" s="45">
        <v>40096</v>
      </c>
      <c r="AG394" s="45">
        <v>26778</v>
      </c>
      <c r="AH394" s="45">
        <v>14609</v>
      </c>
      <c r="AI394" s="45">
        <v>6239</v>
      </c>
      <c r="AJ394" s="53">
        <f t="shared" si="6"/>
        <v>13.873446359708277</v>
      </c>
    </row>
    <row r="395" spans="27:36">
      <c r="AA395" s="11" t="s">
        <v>963</v>
      </c>
      <c r="AB395" s="11" t="s">
        <v>68</v>
      </c>
      <c r="AC395" s="45">
        <v>5513130</v>
      </c>
      <c r="AD395" s="45">
        <v>370001</v>
      </c>
      <c r="AE395" s="45">
        <v>307517</v>
      </c>
      <c r="AF395" s="45">
        <v>207063</v>
      </c>
      <c r="AG395" s="45">
        <v>148572</v>
      </c>
      <c r="AH395" s="45">
        <v>96791</v>
      </c>
      <c r="AI395" s="45">
        <v>49374</v>
      </c>
      <c r="AJ395" s="53">
        <f t="shared" si="6"/>
        <v>21.391079114767837</v>
      </c>
    </row>
    <row r="396" spans="27:36">
      <c r="AA396" s="11" t="s">
        <v>964</v>
      </c>
      <c r="AB396" s="11" t="s">
        <v>965</v>
      </c>
      <c r="AC396" s="45">
        <v>5483641</v>
      </c>
      <c r="AD396" s="45">
        <v>368070</v>
      </c>
      <c r="AE396" s="45">
        <v>305765</v>
      </c>
      <c r="AF396" s="45">
        <v>205927</v>
      </c>
      <c r="AG396" s="45">
        <v>147779</v>
      </c>
      <c r="AH396" s="45">
        <v>96310</v>
      </c>
      <c r="AI396" s="45">
        <v>49066</v>
      </c>
      <c r="AJ396" s="53">
        <f t="shared" si="6"/>
        <v>21.389383440673814</v>
      </c>
    </row>
    <row r="397" spans="27:36">
      <c r="AA397" s="11" t="s">
        <v>249</v>
      </c>
      <c r="AB397" s="11" t="s">
        <v>248</v>
      </c>
      <c r="AC397" s="45">
        <v>1380365</v>
      </c>
      <c r="AD397" s="45">
        <v>95875</v>
      </c>
      <c r="AE397" s="45">
        <v>79939</v>
      </c>
      <c r="AF397" s="45">
        <v>54975</v>
      </c>
      <c r="AG397" s="45">
        <v>40732</v>
      </c>
      <c r="AH397" s="45">
        <v>26919</v>
      </c>
      <c r="AI397" s="45">
        <v>14327</v>
      </c>
      <c r="AJ397" s="53">
        <f t="shared" si="6"/>
        <v>22.658282410811633</v>
      </c>
    </row>
    <row r="398" spans="27:36">
      <c r="AA398" s="11" t="s">
        <v>247</v>
      </c>
      <c r="AB398" s="11" t="s">
        <v>246</v>
      </c>
      <c r="AC398" s="45">
        <v>1655624</v>
      </c>
      <c r="AD398" s="45">
        <v>90784</v>
      </c>
      <c r="AE398" s="45">
        <v>79215</v>
      </c>
      <c r="AF398" s="45">
        <v>49397</v>
      </c>
      <c r="AG398" s="45">
        <v>32578</v>
      </c>
      <c r="AH398" s="45">
        <v>20435</v>
      </c>
      <c r="AI398" s="45">
        <v>10376</v>
      </c>
      <c r="AJ398" s="53">
        <f t="shared" si="6"/>
        <v>17.08026701714882</v>
      </c>
    </row>
    <row r="399" spans="27:36">
      <c r="AA399" s="11" t="s">
        <v>245</v>
      </c>
      <c r="AB399" s="11" t="s">
        <v>244</v>
      </c>
      <c r="AC399" s="45">
        <v>1157001</v>
      </c>
      <c r="AD399" s="45">
        <v>86498</v>
      </c>
      <c r="AE399" s="45">
        <v>73316</v>
      </c>
      <c r="AF399" s="45">
        <v>49209</v>
      </c>
      <c r="AG399" s="45">
        <v>35485</v>
      </c>
      <c r="AH399" s="45">
        <v>23717</v>
      </c>
      <c r="AI399" s="45">
        <v>12370</v>
      </c>
      <c r="AJ399" s="53">
        <f t="shared" si="6"/>
        <v>24.251923723488574</v>
      </c>
    </row>
    <row r="400" spans="27:36">
      <c r="AA400" s="11" t="s">
        <v>243</v>
      </c>
      <c r="AB400" s="11" t="s">
        <v>242</v>
      </c>
      <c r="AC400" s="45">
        <v>1290651</v>
      </c>
      <c r="AD400" s="45">
        <v>94913</v>
      </c>
      <c r="AE400" s="45">
        <v>73295</v>
      </c>
      <c r="AF400" s="45">
        <v>52346</v>
      </c>
      <c r="AG400" s="45">
        <v>38984</v>
      </c>
      <c r="AH400" s="45">
        <v>25239</v>
      </c>
      <c r="AI400" s="45">
        <v>11993</v>
      </c>
      <c r="AJ400" s="53">
        <f t="shared" si="6"/>
        <v>22.993822497328868</v>
      </c>
    </row>
    <row r="401" spans="27:36">
      <c r="AA401" s="11" t="s">
        <v>966</v>
      </c>
      <c r="AB401" s="11" t="s">
        <v>240</v>
      </c>
      <c r="AC401" s="45">
        <v>29489</v>
      </c>
      <c r="AD401" s="45">
        <v>1931</v>
      </c>
      <c r="AE401" s="45">
        <v>1752</v>
      </c>
      <c r="AF401" s="45">
        <v>1136</v>
      </c>
      <c r="AG401" s="45">
        <v>793</v>
      </c>
      <c r="AH401" s="45">
        <v>481</v>
      </c>
      <c r="AI401" s="45">
        <v>308</v>
      </c>
      <c r="AJ401" s="53">
        <f t="shared" si="6"/>
        <v>21.706398996235883</v>
      </c>
    </row>
    <row r="402" spans="27:36">
      <c r="AA402" s="11" t="s">
        <v>241</v>
      </c>
      <c r="AB402" s="11" t="s">
        <v>240</v>
      </c>
      <c r="AC402" s="45">
        <v>29489</v>
      </c>
      <c r="AD402" s="45">
        <v>1931</v>
      </c>
      <c r="AE402" s="45">
        <v>1752</v>
      </c>
      <c r="AF402" s="45">
        <v>1136</v>
      </c>
      <c r="AG402" s="11">
        <v>793</v>
      </c>
      <c r="AH402" s="11">
        <v>481</v>
      </c>
      <c r="AI402" s="11">
        <v>308</v>
      </c>
      <c r="AJ402" s="53">
        <f t="shared" si="6"/>
        <v>21.706398996235883</v>
      </c>
    </row>
    <row r="403" spans="27:36">
      <c r="AA403" s="11" t="s">
        <v>967</v>
      </c>
      <c r="AB403" s="11" t="s">
        <v>69</v>
      </c>
      <c r="AC403" s="45">
        <v>10120242</v>
      </c>
      <c r="AD403" s="45">
        <v>560392</v>
      </c>
      <c r="AE403" s="45">
        <v>556484</v>
      </c>
      <c r="AF403" s="45">
        <v>376600</v>
      </c>
      <c r="AG403" s="45">
        <v>252121</v>
      </c>
      <c r="AH403" s="45">
        <v>163165</v>
      </c>
      <c r="AI403" s="45">
        <v>97384</v>
      </c>
      <c r="AJ403" s="53">
        <f t="shared" si="6"/>
        <v>19.823103044373841</v>
      </c>
    </row>
    <row r="404" spans="27:36">
      <c r="AA404" s="11" t="s">
        <v>968</v>
      </c>
      <c r="AB404" s="11" t="s">
        <v>969</v>
      </c>
      <c r="AC404" s="45">
        <v>3995953</v>
      </c>
      <c r="AD404" s="45">
        <v>201698</v>
      </c>
      <c r="AE404" s="45">
        <v>203102</v>
      </c>
      <c r="AF404" s="45">
        <v>133974</v>
      </c>
      <c r="AG404" s="45">
        <v>85435</v>
      </c>
      <c r="AH404" s="45">
        <v>54968</v>
      </c>
      <c r="AI404" s="45">
        <v>35258</v>
      </c>
      <c r="AJ404" s="53">
        <f t="shared" si="6"/>
        <v>17.878964041869359</v>
      </c>
    </row>
    <row r="405" spans="27:36">
      <c r="AA405" s="11" t="s">
        <v>239</v>
      </c>
      <c r="AB405" s="11" t="s">
        <v>238</v>
      </c>
      <c r="AC405" s="45">
        <v>2308143</v>
      </c>
      <c r="AD405" s="45">
        <v>104269</v>
      </c>
      <c r="AE405" s="45">
        <v>105077</v>
      </c>
      <c r="AF405" s="45">
        <v>68139</v>
      </c>
      <c r="AG405" s="45">
        <v>42632</v>
      </c>
      <c r="AH405" s="45">
        <v>27196</v>
      </c>
      <c r="AI405" s="45">
        <v>18277</v>
      </c>
      <c r="AJ405" s="53">
        <f t="shared" si="6"/>
        <v>15.839139949301234</v>
      </c>
    </row>
    <row r="406" spans="27:36">
      <c r="AA406" s="11" t="s">
        <v>237</v>
      </c>
      <c r="AB406" s="11" t="s">
        <v>236</v>
      </c>
      <c r="AC406" s="45">
        <v>1687810</v>
      </c>
      <c r="AD406" s="45">
        <v>97429</v>
      </c>
      <c r="AE406" s="45">
        <v>98025</v>
      </c>
      <c r="AF406" s="45">
        <v>65835</v>
      </c>
      <c r="AG406" s="45">
        <v>42803</v>
      </c>
      <c r="AH406" s="45">
        <v>27772</v>
      </c>
      <c r="AI406" s="45">
        <v>16981</v>
      </c>
      <c r="AJ406" s="53">
        <f t="shared" si="6"/>
        <v>20.668499416403506</v>
      </c>
    </row>
    <row r="407" spans="27:36">
      <c r="AA407" s="11" t="s">
        <v>970</v>
      </c>
      <c r="AB407" s="11" t="s">
        <v>971</v>
      </c>
      <c r="AC407" s="45">
        <v>4376554</v>
      </c>
      <c r="AD407" s="45">
        <v>245651</v>
      </c>
      <c r="AE407" s="45">
        <v>241676</v>
      </c>
      <c r="AF407" s="45">
        <v>166427</v>
      </c>
      <c r="AG407" s="45">
        <v>113461</v>
      </c>
      <c r="AH407" s="45">
        <v>74259</v>
      </c>
      <c r="AI407" s="45">
        <v>44248</v>
      </c>
      <c r="AJ407" s="53">
        <f t="shared" si="6"/>
        <v>20.237885788682146</v>
      </c>
    </row>
    <row r="408" spans="27:36">
      <c r="AA408" s="11" t="s">
        <v>235</v>
      </c>
      <c r="AB408" s="11" t="s">
        <v>234</v>
      </c>
      <c r="AC408" s="45">
        <v>856887</v>
      </c>
      <c r="AD408" s="45">
        <v>51871</v>
      </c>
      <c r="AE408" s="45">
        <v>51312</v>
      </c>
      <c r="AF408" s="45">
        <v>35612</v>
      </c>
      <c r="AG408" s="45">
        <v>24699</v>
      </c>
      <c r="AH408" s="45">
        <v>16405</v>
      </c>
      <c r="AI408" s="45">
        <v>9743</v>
      </c>
      <c r="AJ408" s="53">
        <f t="shared" si="6"/>
        <v>22.131506254617005</v>
      </c>
    </row>
    <row r="409" spans="27:36">
      <c r="AA409" s="11" t="s">
        <v>233</v>
      </c>
      <c r="AB409" s="11" t="s">
        <v>232</v>
      </c>
      <c r="AC409" s="45">
        <v>1504060</v>
      </c>
      <c r="AD409" s="45">
        <v>82609</v>
      </c>
      <c r="AE409" s="45">
        <v>82058</v>
      </c>
      <c r="AF409" s="45">
        <v>56989</v>
      </c>
      <c r="AG409" s="45">
        <v>38163</v>
      </c>
      <c r="AH409" s="45">
        <v>24700</v>
      </c>
      <c r="AI409" s="45">
        <v>15038</v>
      </c>
      <c r="AJ409" s="53">
        <f t="shared" si="6"/>
        <v>19.916559179819952</v>
      </c>
    </row>
    <row r="410" spans="27:36">
      <c r="AA410" s="11" t="s">
        <v>231</v>
      </c>
      <c r="AB410" s="11" t="s">
        <v>230</v>
      </c>
      <c r="AC410" s="45">
        <v>2015607</v>
      </c>
      <c r="AD410" s="45">
        <v>111171</v>
      </c>
      <c r="AE410" s="45">
        <v>108306</v>
      </c>
      <c r="AF410" s="45">
        <v>73826</v>
      </c>
      <c r="AG410" s="45">
        <v>50599</v>
      </c>
      <c r="AH410" s="45">
        <v>33154</v>
      </c>
      <c r="AI410" s="45">
        <v>19467</v>
      </c>
      <c r="AJ410" s="53">
        <f t="shared" si="6"/>
        <v>19.672634595930656</v>
      </c>
    </row>
    <row r="411" spans="27:36">
      <c r="AA411" s="11" t="s">
        <v>972</v>
      </c>
      <c r="AB411" s="11" t="s">
        <v>973</v>
      </c>
      <c r="AC411" s="45">
        <v>1747735</v>
      </c>
      <c r="AD411" s="45">
        <v>113043</v>
      </c>
      <c r="AE411" s="45">
        <v>111706</v>
      </c>
      <c r="AF411" s="45">
        <v>76199</v>
      </c>
      <c r="AG411" s="45">
        <v>53225</v>
      </c>
      <c r="AH411" s="45">
        <v>33938</v>
      </c>
      <c r="AI411" s="45">
        <v>17878</v>
      </c>
      <c r="AJ411" s="53">
        <f t="shared" si="6"/>
        <v>23.229436956975743</v>
      </c>
    </row>
    <row r="412" spans="27:36">
      <c r="AA412" s="11" t="s">
        <v>229</v>
      </c>
      <c r="AB412" s="11" t="s">
        <v>228</v>
      </c>
      <c r="AC412" s="45">
        <v>852201</v>
      </c>
      <c r="AD412" s="45">
        <v>55929</v>
      </c>
      <c r="AE412" s="45">
        <v>56242</v>
      </c>
      <c r="AF412" s="45">
        <v>37623</v>
      </c>
      <c r="AG412" s="45">
        <v>26100</v>
      </c>
      <c r="AH412" s="45">
        <v>16913</v>
      </c>
      <c r="AI412" s="45">
        <v>9344</v>
      </c>
      <c r="AJ412" s="53">
        <f t="shared" si="6"/>
        <v>23.72104702998471</v>
      </c>
    </row>
    <row r="413" spans="27:36">
      <c r="AA413" s="11" t="s">
        <v>227</v>
      </c>
      <c r="AB413" s="11" t="s">
        <v>226</v>
      </c>
      <c r="AC413" s="45">
        <v>375774</v>
      </c>
      <c r="AD413" s="45">
        <v>24532</v>
      </c>
      <c r="AE413" s="45">
        <v>24584</v>
      </c>
      <c r="AF413" s="45">
        <v>16607</v>
      </c>
      <c r="AG413" s="45">
        <v>11492</v>
      </c>
      <c r="AH413" s="45">
        <v>7365</v>
      </c>
      <c r="AI413" s="45">
        <v>3840</v>
      </c>
      <c r="AJ413" s="53">
        <f t="shared" si="6"/>
        <v>23.530100539153853</v>
      </c>
    </row>
    <row r="414" spans="27:36">
      <c r="AA414" s="11" t="s">
        <v>225</v>
      </c>
      <c r="AB414" s="11" t="s">
        <v>224</v>
      </c>
      <c r="AC414" s="45">
        <v>519760</v>
      </c>
      <c r="AD414" s="45">
        <v>32582</v>
      </c>
      <c r="AE414" s="45">
        <v>30880</v>
      </c>
      <c r="AF414" s="45">
        <v>21969</v>
      </c>
      <c r="AG414" s="45">
        <v>15633</v>
      </c>
      <c r="AH414" s="45">
        <v>9660</v>
      </c>
      <c r="AI414" s="45">
        <v>4694</v>
      </c>
      <c r="AJ414" s="53">
        <f t="shared" si="6"/>
        <v>22.206018162228723</v>
      </c>
    </row>
    <row r="415" spans="27:36">
      <c r="AA415" s="11" t="s">
        <v>974</v>
      </c>
      <c r="AB415" s="11" t="s">
        <v>70</v>
      </c>
      <c r="AC415" s="45">
        <v>66273576</v>
      </c>
      <c r="AD415" s="45">
        <v>3438188</v>
      </c>
      <c r="AE415" s="45">
        <v>3182572</v>
      </c>
      <c r="AF415" s="45">
        <v>2210116</v>
      </c>
      <c r="AG415" s="45">
        <v>1657805</v>
      </c>
      <c r="AH415" s="45">
        <v>1021503</v>
      </c>
      <c r="AI415" s="45">
        <v>581883</v>
      </c>
      <c r="AJ415" s="53">
        <f t="shared" si="6"/>
        <v>18.245683619064103</v>
      </c>
    </row>
    <row r="416" spans="27:36">
      <c r="AA416" s="11" t="s">
        <v>975</v>
      </c>
      <c r="AB416" s="11" t="s">
        <v>976</v>
      </c>
      <c r="AC416" s="45">
        <v>2648215</v>
      </c>
      <c r="AD416" s="45">
        <v>151798</v>
      </c>
      <c r="AE416" s="45">
        <v>136282</v>
      </c>
      <c r="AF416" s="45">
        <v>94393</v>
      </c>
      <c r="AG416" s="45">
        <v>71964</v>
      </c>
      <c r="AH416" s="45">
        <v>42229</v>
      </c>
      <c r="AI416" s="45">
        <v>21856</v>
      </c>
      <c r="AJ416" s="53">
        <f t="shared" si="6"/>
        <v>19.580056755210585</v>
      </c>
    </row>
    <row r="417" spans="27:36">
      <c r="AA417" s="11" t="s">
        <v>223</v>
      </c>
      <c r="AB417" s="11" t="s">
        <v>222</v>
      </c>
      <c r="AC417" s="45">
        <v>1197992</v>
      </c>
      <c r="AD417" s="45">
        <v>68749</v>
      </c>
      <c r="AE417" s="45">
        <v>62376</v>
      </c>
      <c r="AF417" s="45">
        <v>43352</v>
      </c>
      <c r="AG417" s="45">
        <v>32400</v>
      </c>
      <c r="AH417" s="45">
        <v>18717</v>
      </c>
      <c r="AI417" s="45">
        <v>9587</v>
      </c>
      <c r="AJ417" s="53">
        <f t="shared" si="6"/>
        <v>19.631266318973751</v>
      </c>
    </row>
    <row r="418" spans="27:36">
      <c r="AA418" s="11" t="s">
        <v>221</v>
      </c>
      <c r="AB418" s="11" t="s">
        <v>220</v>
      </c>
      <c r="AC418" s="45">
        <v>1450223</v>
      </c>
      <c r="AD418" s="45">
        <v>83049</v>
      </c>
      <c r="AE418" s="45">
        <v>73906</v>
      </c>
      <c r="AF418" s="45">
        <v>51041</v>
      </c>
      <c r="AG418" s="45">
        <v>39564</v>
      </c>
      <c r="AH418" s="45">
        <v>23512</v>
      </c>
      <c r="AI418" s="45">
        <v>12269</v>
      </c>
      <c r="AJ418" s="53">
        <f t="shared" si="6"/>
        <v>19.537753848890826</v>
      </c>
    </row>
    <row r="419" spans="27:36">
      <c r="AA419" s="11" t="s">
        <v>977</v>
      </c>
      <c r="AB419" s="11" t="s">
        <v>978</v>
      </c>
      <c r="AC419" s="45">
        <v>7272136</v>
      </c>
      <c r="AD419" s="45">
        <v>388293</v>
      </c>
      <c r="AE419" s="45">
        <v>355781</v>
      </c>
      <c r="AF419" s="45">
        <v>250234</v>
      </c>
      <c r="AG419" s="45">
        <v>183302</v>
      </c>
      <c r="AH419" s="45">
        <v>109465</v>
      </c>
      <c r="AI419" s="45">
        <v>60045</v>
      </c>
      <c r="AJ419" s="53">
        <f t="shared" si="6"/>
        <v>18.524406034210582</v>
      </c>
    </row>
    <row r="420" spans="27:36">
      <c r="AA420" s="11" t="s">
        <v>219</v>
      </c>
      <c r="AB420" s="11" t="s">
        <v>218</v>
      </c>
      <c r="AC420" s="45">
        <v>498216</v>
      </c>
      <c r="AD420" s="45">
        <v>34018</v>
      </c>
      <c r="AE420" s="45">
        <v>31605</v>
      </c>
      <c r="AF420" s="45">
        <v>22330</v>
      </c>
      <c r="AG420" s="45">
        <v>16003</v>
      </c>
      <c r="AH420" s="45">
        <v>9842</v>
      </c>
      <c r="AI420" s="45">
        <v>5688</v>
      </c>
      <c r="AJ420" s="53">
        <f t="shared" si="6"/>
        <v>23.982770525234034</v>
      </c>
    </row>
    <row r="421" spans="27:36">
      <c r="AA421" s="11" t="s">
        <v>217</v>
      </c>
      <c r="AB421" s="11" t="s">
        <v>216</v>
      </c>
      <c r="AC421" s="45">
        <v>2808080</v>
      </c>
      <c r="AD421" s="45">
        <v>130214</v>
      </c>
      <c r="AE421" s="45">
        <v>117996</v>
      </c>
      <c r="AF421" s="45">
        <v>82571</v>
      </c>
      <c r="AG421" s="45">
        <v>59058</v>
      </c>
      <c r="AH421" s="45">
        <v>34891</v>
      </c>
      <c r="AI421" s="45">
        <v>19284</v>
      </c>
      <c r="AJ421" s="53">
        <f t="shared" si="6"/>
        <v>15.812013902737815</v>
      </c>
    </row>
    <row r="422" spans="27:36">
      <c r="AA422" s="11" t="s">
        <v>215</v>
      </c>
      <c r="AB422" s="11" t="s">
        <v>214</v>
      </c>
      <c r="AC422" s="45">
        <v>1490434</v>
      </c>
      <c r="AD422" s="45">
        <v>84905</v>
      </c>
      <c r="AE422" s="45">
        <v>79611</v>
      </c>
      <c r="AF422" s="45">
        <v>55034</v>
      </c>
      <c r="AG422" s="45">
        <v>40048</v>
      </c>
      <c r="AH422" s="45">
        <v>23888</v>
      </c>
      <c r="AI422" s="45">
        <v>13084</v>
      </c>
      <c r="AJ422" s="53">
        <f t="shared" si="6"/>
        <v>19.898230985068778</v>
      </c>
    </row>
    <row r="423" spans="27:36">
      <c r="AA423" s="11" t="s">
        <v>213</v>
      </c>
      <c r="AB423" s="11" t="s">
        <v>212</v>
      </c>
      <c r="AC423" s="45">
        <v>927799</v>
      </c>
      <c r="AD423" s="45">
        <v>55035</v>
      </c>
      <c r="AE423" s="45">
        <v>52651</v>
      </c>
      <c r="AF423" s="45">
        <v>36739</v>
      </c>
      <c r="AG423" s="45">
        <v>26814</v>
      </c>
      <c r="AH423" s="45">
        <v>16160</v>
      </c>
      <c r="AI423" s="45">
        <v>9322</v>
      </c>
      <c r="AJ423" s="53">
        <f t="shared" si="6"/>
        <v>21.202976075637071</v>
      </c>
    </row>
    <row r="424" spans="27:36">
      <c r="AA424" s="11" t="s">
        <v>211</v>
      </c>
      <c r="AB424" s="11" t="s">
        <v>210</v>
      </c>
      <c r="AC424" s="45">
        <v>1547607</v>
      </c>
      <c r="AD424" s="45">
        <v>84121</v>
      </c>
      <c r="AE424" s="45">
        <v>73918</v>
      </c>
      <c r="AF424" s="45">
        <v>53560</v>
      </c>
      <c r="AG424" s="45">
        <v>41379</v>
      </c>
      <c r="AH424" s="45">
        <v>24684</v>
      </c>
      <c r="AI424" s="45">
        <v>12667</v>
      </c>
      <c r="AJ424" s="53">
        <f t="shared" si="6"/>
        <v>18.759866038341773</v>
      </c>
    </row>
    <row r="425" spans="27:36">
      <c r="AA425" s="11" t="s">
        <v>979</v>
      </c>
      <c r="AB425" s="11" t="s">
        <v>980</v>
      </c>
      <c r="AC425" s="45">
        <v>5462595</v>
      </c>
      <c r="AD425" s="45">
        <v>289846</v>
      </c>
      <c r="AE425" s="45">
        <v>267621</v>
      </c>
      <c r="AF425" s="45">
        <v>184112</v>
      </c>
      <c r="AG425" s="45">
        <v>140312</v>
      </c>
      <c r="AH425" s="45">
        <v>82677</v>
      </c>
      <c r="AI425" s="45">
        <v>45227</v>
      </c>
      <c r="AJ425" s="53">
        <f t="shared" si="6"/>
        <v>18.48562816756505</v>
      </c>
    </row>
    <row r="426" spans="27:36">
      <c r="AA426" s="11" t="s">
        <v>209</v>
      </c>
      <c r="AB426" s="11" t="s">
        <v>208</v>
      </c>
      <c r="AC426" s="45">
        <v>931065</v>
      </c>
      <c r="AD426" s="45">
        <v>56096</v>
      </c>
      <c r="AE426" s="45">
        <v>51479</v>
      </c>
      <c r="AF426" s="45">
        <v>35228</v>
      </c>
      <c r="AG426" s="45">
        <v>26783</v>
      </c>
      <c r="AH426" s="45">
        <v>15589</v>
      </c>
      <c r="AI426" s="45">
        <v>8143</v>
      </c>
      <c r="AJ426" s="53">
        <f t="shared" si="6"/>
        <v>20.763104616756081</v>
      </c>
    </row>
    <row r="427" spans="27:36">
      <c r="AA427" s="11" t="s">
        <v>207</v>
      </c>
      <c r="AB427" s="11" t="s">
        <v>206</v>
      </c>
      <c r="AC427" s="45">
        <v>820874</v>
      </c>
      <c r="AD427" s="45">
        <v>51389</v>
      </c>
      <c r="AE427" s="45">
        <v>49658</v>
      </c>
      <c r="AF427" s="45">
        <v>33903</v>
      </c>
      <c r="AG427" s="45">
        <v>25763</v>
      </c>
      <c r="AH427" s="45">
        <v>15712</v>
      </c>
      <c r="AI427" s="45">
        <v>9111</v>
      </c>
      <c r="AJ427" s="53">
        <f t="shared" si="6"/>
        <v>22.602250771738415</v>
      </c>
    </row>
    <row r="428" spans="27:36">
      <c r="AA428" s="11" t="s">
        <v>205</v>
      </c>
      <c r="AB428" s="11" t="s">
        <v>204</v>
      </c>
      <c r="AC428" s="45">
        <v>1397266</v>
      </c>
      <c r="AD428" s="45">
        <v>70383</v>
      </c>
      <c r="AE428" s="45">
        <v>66590</v>
      </c>
      <c r="AF428" s="45">
        <v>46544</v>
      </c>
      <c r="AG428" s="45">
        <v>34980</v>
      </c>
      <c r="AH428" s="45">
        <v>20382</v>
      </c>
      <c r="AI428" s="45">
        <v>11230</v>
      </c>
      <c r="AJ428" s="53">
        <f t="shared" si="6"/>
        <v>17.899884488708665</v>
      </c>
    </row>
    <row r="429" spans="27:36">
      <c r="AA429" s="11" t="s">
        <v>203</v>
      </c>
      <c r="AB429" s="11" t="s">
        <v>202</v>
      </c>
      <c r="AC429" s="45">
        <v>2313390</v>
      </c>
      <c r="AD429" s="45">
        <v>111978</v>
      </c>
      <c r="AE429" s="45">
        <v>99894</v>
      </c>
      <c r="AF429" s="45">
        <v>68437</v>
      </c>
      <c r="AG429" s="45">
        <v>52786</v>
      </c>
      <c r="AH429" s="45">
        <v>30994</v>
      </c>
      <c r="AI429" s="45">
        <v>16743</v>
      </c>
      <c r="AJ429" s="53">
        <f t="shared" si="6"/>
        <v>16.462075136488011</v>
      </c>
    </row>
    <row r="430" spans="27:36">
      <c r="AA430" s="11" t="s">
        <v>981</v>
      </c>
      <c r="AB430" s="11" t="s">
        <v>982</v>
      </c>
      <c r="AC430" s="45">
        <v>4781284</v>
      </c>
      <c r="AD430" s="45">
        <v>266729</v>
      </c>
      <c r="AE430" s="45">
        <v>248851</v>
      </c>
      <c r="AF430" s="45">
        <v>166149</v>
      </c>
      <c r="AG430" s="45">
        <v>121466</v>
      </c>
      <c r="AH430" s="45">
        <v>74420</v>
      </c>
      <c r="AI430" s="45">
        <v>42155</v>
      </c>
      <c r="AJ430" s="53">
        <f t="shared" si="6"/>
        <v>19.236882812232029</v>
      </c>
    </row>
    <row r="431" spans="27:36">
      <c r="AA431" s="11" t="s">
        <v>201</v>
      </c>
      <c r="AB431" s="11" t="s">
        <v>200</v>
      </c>
      <c r="AC431" s="45">
        <v>2199851</v>
      </c>
      <c r="AD431" s="45">
        <v>120189</v>
      </c>
      <c r="AE431" s="45">
        <v>112960</v>
      </c>
      <c r="AF431" s="45">
        <v>76226</v>
      </c>
      <c r="AG431" s="45">
        <v>56105</v>
      </c>
      <c r="AH431" s="45">
        <v>34162</v>
      </c>
      <c r="AI431" s="45">
        <v>19192</v>
      </c>
      <c r="AJ431" s="53">
        <f t="shared" si="6"/>
        <v>19.039198563902737</v>
      </c>
    </row>
    <row r="432" spans="27:36">
      <c r="AA432" s="11" t="s">
        <v>199</v>
      </c>
      <c r="AB432" s="11" t="s">
        <v>198</v>
      </c>
      <c r="AC432" s="45">
        <v>1828762</v>
      </c>
      <c r="AD432" s="45">
        <v>97085</v>
      </c>
      <c r="AE432" s="45">
        <v>87511</v>
      </c>
      <c r="AF432" s="45">
        <v>57300</v>
      </c>
      <c r="AG432" s="45">
        <v>42276</v>
      </c>
      <c r="AH432" s="45">
        <v>26115</v>
      </c>
      <c r="AI432" s="45">
        <v>15236</v>
      </c>
      <c r="AJ432" s="53">
        <f t="shared" si="6"/>
        <v>17.800183949579004</v>
      </c>
    </row>
    <row r="433" spans="27:36">
      <c r="AA433" s="11" t="s">
        <v>197</v>
      </c>
      <c r="AB433" s="11" t="s">
        <v>196</v>
      </c>
      <c r="AC433" s="45">
        <v>752671</v>
      </c>
      <c r="AD433" s="45">
        <v>49455</v>
      </c>
      <c r="AE433" s="45">
        <v>48380</v>
      </c>
      <c r="AF433" s="45">
        <v>32623</v>
      </c>
      <c r="AG433" s="45">
        <v>23085</v>
      </c>
      <c r="AH433" s="45">
        <v>14143</v>
      </c>
      <c r="AI433" s="45">
        <v>7727</v>
      </c>
      <c r="AJ433" s="53">
        <f t="shared" si="6"/>
        <v>23.305401696092982</v>
      </c>
    </row>
    <row r="434" spans="27:36">
      <c r="AA434" s="11" t="s">
        <v>983</v>
      </c>
      <c r="AB434" s="11" t="s">
        <v>984</v>
      </c>
      <c r="AC434" s="45">
        <v>5873091</v>
      </c>
      <c r="AD434" s="45">
        <v>301893</v>
      </c>
      <c r="AE434" s="45">
        <v>284871</v>
      </c>
      <c r="AF434" s="45">
        <v>203126</v>
      </c>
      <c r="AG434" s="45">
        <v>150284</v>
      </c>
      <c r="AH434" s="45">
        <v>91895</v>
      </c>
      <c r="AI434" s="45">
        <v>51398</v>
      </c>
      <c r="AJ434" s="53">
        <f t="shared" si="6"/>
        <v>18.447985907250544</v>
      </c>
    </row>
    <row r="435" spans="27:36">
      <c r="AA435" s="11" t="s">
        <v>195</v>
      </c>
      <c r="AB435" s="11" t="s">
        <v>194</v>
      </c>
      <c r="AC435" s="45">
        <v>1344393</v>
      </c>
      <c r="AD435" s="45">
        <v>82586</v>
      </c>
      <c r="AE435" s="45">
        <v>79751</v>
      </c>
      <c r="AF435" s="45">
        <v>53825</v>
      </c>
      <c r="AG435" s="45">
        <v>39793</v>
      </c>
      <c r="AH435" s="45">
        <v>24837</v>
      </c>
      <c r="AI435" s="45">
        <v>14738</v>
      </c>
      <c r="AJ435" s="53">
        <f t="shared" si="6"/>
        <v>21.982411393097106</v>
      </c>
    </row>
    <row r="436" spans="27:36">
      <c r="AA436" s="11" t="s">
        <v>193</v>
      </c>
      <c r="AB436" s="11" t="s">
        <v>192</v>
      </c>
      <c r="AC436" s="45">
        <v>1619877</v>
      </c>
      <c r="AD436" s="45">
        <v>96134</v>
      </c>
      <c r="AE436" s="45">
        <v>92029</v>
      </c>
      <c r="AF436" s="45">
        <v>63861</v>
      </c>
      <c r="AG436" s="45">
        <v>44823</v>
      </c>
      <c r="AH436" s="45">
        <v>26347</v>
      </c>
      <c r="AI436" s="45">
        <v>14297</v>
      </c>
      <c r="AJ436" s="53">
        <f t="shared" si="6"/>
        <v>20.834359645824961</v>
      </c>
    </row>
    <row r="437" spans="27:36">
      <c r="AA437" s="11" t="s">
        <v>191</v>
      </c>
      <c r="AB437" s="11" t="s">
        <v>190</v>
      </c>
      <c r="AC437" s="45">
        <v>2908821</v>
      </c>
      <c r="AD437" s="45">
        <v>123173</v>
      </c>
      <c r="AE437" s="45">
        <v>113091</v>
      </c>
      <c r="AF437" s="45">
        <v>85440</v>
      </c>
      <c r="AG437" s="45">
        <v>65668</v>
      </c>
      <c r="AH437" s="45">
        <v>40711</v>
      </c>
      <c r="AI437" s="45">
        <v>22363</v>
      </c>
      <c r="AJ437" s="53">
        <f t="shared" si="6"/>
        <v>15.485518015718396</v>
      </c>
    </row>
    <row r="438" spans="27:36">
      <c r="AA438" s="11" t="s">
        <v>985</v>
      </c>
      <c r="AB438" s="11" t="s">
        <v>986</v>
      </c>
      <c r="AC438" s="45">
        <v>6197813</v>
      </c>
      <c r="AD438" s="45">
        <v>334597</v>
      </c>
      <c r="AE438" s="45">
        <v>323284</v>
      </c>
      <c r="AF438" s="45">
        <v>217703</v>
      </c>
      <c r="AG438" s="45">
        <v>168640</v>
      </c>
      <c r="AH438" s="45">
        <v>107285</v>
      </c>
      <c r="AI438" s="45">
        <v>61906</v>
      </c>
      <c r="AJ438" s="53">
        <f t="shared" si="6"/>
        <v>19.578115699844446</v>
      </c>
    </row>
    <row r="439" spans="27:36">
      <c r="AA439" s="11" t="s">
        <v>189</v>
      </c>
      <c r="AB439" s="11" t="s">
        <v>188</v>
      </c>
      <c r="AC439" s="45">
        <v>2509078</v>
      </c>
      <c r="AD439" s="45">
        <v>149637</v>
      </c>
      <c r="AE439" s="45">
        <v>146031</v>
      </c>
      <c r="AF439" s="45">
        <v>98205</v>
      </c>
      <c r="AG439" s="45">
        <v>74414</v>
      </c>
      <c r="AH439" s="45">
        <v>47609</v>
      </c>
      <c r="AI439" s="45">
        <v>27990</v>
      </c>
      <c r="AJ439" s="53">
        <f t="shared" si="6"/>
        <v>21.676727467221028</v>
      </c>
    </row>
    <row r="440" spans="27:36">
      <c r="AA440" s="11" t="s">
        <v>187</v>
      </c>
      <c r="AB440" s="11" t="s">
        <v>186</v>
      </c>
      <c r="AC440" s="45">
        <v>1859787</v>
      </c>
      <c r="AD440" s="45">
        <v>85274</v>
      </c>
      <c r="AE440" s="45">
        <v>79018</v>
      </c>
      <c r="AF440" s="45">
        <v>54762</v>
      </c>
      <c r="AG440" s="45">
        <v>44597</v>
      </c>
      <c r="AH440" s="45">
        <v>28269</v>
      </c>
      <c r="AI440" s="45">
        <v>16029</v>
      </c>
      <c r="AJ440" s="53">
        <f t="shared" si="6"/>
        <v>16.558294041199343</v>
      </c>
    </row>
    <row r="441" spans="27:36">
      <c r="AA441" s="11" t="s">
        <v>185</v>
      </c>
      <c r="AB441" s="11" t="s">
        <v>184</v>
      </c>
      <c r="AC441" s="45">
        <v>1828948</v>
      </c>
      <c r="AD441" s="45">
        <v>99686</v>
      </c>
      <c r="AE441" s="45">
        <v>98235</v>
      </c>
      <c r="AF441" s="45">
        <v>64736</v>
      </c>
      <c r="AG441" s="45">
        <v>49629</v>
      </c>
      <c r="AH441" s="45">
        <v>31407</v>
      </c>
      <c r="AI441" s="45">
        <v>17887</v>
      </c>
      <c r="AJ441" s="53">
        <f t="shared" si="6"/>
        <v>19.769834899625359</v>
      </c>
    </row>
    <row r="442" spans="27:36">
      <c r="AA442" s="11" t="s">
        <v>987</v>
      </c>
      <c r="AB442" s="11" t="s">
        <v>988</v>
      </c>
      <c r="AC442" s="45">
        <v>8899823</v>
      </c>
      <c r="AD442" s="45">
        <v>309287</v>
      </c>
      <c r="AE442" s="45">
        <v>260269</v>
      </c>
      <c r="AF442" s="45">
        <v>188952</v>
      </c>
      <c r="AG442" s="45">
        <v>145554</v>
      </c>
      <c r="AH442" s="45">
        <v>91010</v>
      </c>
      <c r="AI442" s="45">
        <v>53413</v>
      </c>
      <c r="AJ442" s="53">
        <f t="shared" si="6"/>
        <v>11.780964632667414</v>
      </c>
    </row>
    <row r="443" spans="27:36">
      <c r="AA443" s="11" t="s">
        <v>183</v>
      </c>
      <c r="AB443" s="11" t="s">
        <v>989</v>
      </c>
      <c r="AC443" s="45">
        <v>1173602</v>
      </c>
      <c r="AD443" s="45">
        <v>41095</v>
      </c>
      <c r="AE443" s="45">
        <v>35020</v>
      </c>
      <c r="AF443" s="45">
        <v>24886</v>
      </c>
      <c r="AG443" s="45">
        <v>17769</v>
      </c>
      <c r="AH443" s="45">
        <v>11149</v>
      </c>
      <c r="AI443" s="45">
        <v>6710</v>
      </c>
      <c r="AJ443" s="53">
        <f t="shared" si="6"/>
        <v>11.641851326088402</v>
      </c>
    </row>
    <row r="444" spans="27:36">
      <c r="AA444" s="11" t="s">
        <v>182</v>
      </c>
      <c r="AB444" s="11" t="s">
        <v>990</v>
      </c>
      <c r="AC444" s="45">
        <v>2402934</v>
      </c>
      <c r="AD444" s="45">
        <v>61860</v>
      </c>
      <c r="AE444" s="45">
        <v>47009</v>
      </c>
      <c r="AF444" s="45">
        <v>35089</v>
      </c>
      <c r="AG444" s="45">
        <v>26110</v>
      </c>
      <c r="AH444" s="45">
        <v>15509</v>
      </c>
      <c r="AI444" s="45">
        <v>8488</v>
      </c>
      <c r="AJ444" s="53">
        <f t="shared" si="6"/>
        <v>8.0761685506135414</v>
      </c>
    </row>
    <row r="445" spans="27:36">
      <c r="AA445" s="11" t="s">
        <v>181</v>
      </c>
      <c r="AB445" s="11" t="s">
        <v>991</v>
      </c>
      <c r="AC445" s="45">
        <v>1924106</v>
      </c>
      <c r="AD445" s="45">
        <v>69976</v>
      </c>
      <c r="AE445" s="45">
        <v>61223</v>
      </c>
      <c r="AF445" s="45">
        <v>44837</v>
      </c>
      <c r="AG445" s="45">
        <v>35453</v>
      </c>
      <c r="AH445" s="45">
        <v>22575</v>
      </c>
      <c r="AI445" s="45">
        <v>13393</v>
      </c>
      <c r="AJ445" s="53">
        <f t="shared" si="6"/>
        <v>12.86088188488576</v>
      </c>
    </row>
    <row r="446" spans="27:36">
      <c r="AA446" s="11" t="s">
        <v>180</v>
      </c>
      <c r="AB446" s="11" t="s">
        <v>992</v>
      </c>
      <c r="AC446" s="45">
        <v>1308866</v>
      </c>
      <c r="AD446" s="45">
        <v>53960</v>
      </c>
      <c r="AE446" s="45">
        <v>48098</v>
      </c>
      <c r="AF446" s="45">
        <v>34048</v>
      </c>
      <c r="AG446" s="45">
        <v>26815</v>
      </c>
      <c r="AH446" s="45">
        <v>17507</v>
      </c>
      <c r="AI446" s="45">
        <v>10197</v>
      </c>
      <c r="AJ446" s="53">
        <f t="shared" si="6"/>
        <v>14.564134143602173</v>
      </c>
    </row>
    <row r="447" spans="27:36">
      <c r="AA447" s="11" t="s">
        <v>179</v>
      </c>
      <c r="AB447" s="11" t="s">
        <v>993</v>
      </c>
      <c r="AC447" s="45">
        <v>2090315</v>
      </c>
      <c r="AD447" s="45">
        <v>82396</v>
      </c>
      <c r="AE447" s="45">
        <v>68919</v>
      </c>
      <c r="AF447" s="45">
        <v>50092</v>
      </c>
      <c r="AG447" s="45">
        <v>39407</v>
      </c>
      <c r="AH447" s="45">
        <v>24270</v>
      </c>
      <c r="AI447" s="45">
        <v>14625</v>
      </c>
      <c r="AJ447" s="53">
        <f t="shared" si="6"/>
        <v>13.381188959558726</v>
      </c>
    </row>
    <row r="448" spans="27:36">
      <c r="AA448" s="11" t="s">
        <v>994</v>
      </c>
      <c r="AB448" s="11" t="s">
        <v>995</v>
      </c>
      <c r="AC448" s="45">
        <v>9120911</v>
      </c>
      <c r="AD448" s="45">
        <v>480288</v>
      </c>
      <c r="AE448" s="45">
        <v>463427</v>
      </c>
      <c r="AF448" s="45">
        <v>315445</v>
      </c>
      <c r="AG448" s="45">
        <v>241402</v>
      </c>
      <c r="AH448" s="45">
        <v>156751</v>
      </c>
      <c r="AI448" s="45">
        <v>94962</v>
      </c>
      <c r="AJ448" s="53">
        <f t="shared" si="6"/>
        <v>19.211622610943138</v>
      </c>
    </row>
    <row r="449" spans="27:36">
      <c r="AA449" s="11" t="s">
        <v>178</v>
      </c>
      <c r="AB449" s="11" t="s">
        <v>177</v>
      </c>
      <c r="AC449" s="45">
        <v>2402507</v>
      </c>
      <c r="AD449" s="45">
        <v>113511</v>
      </c>
      <c r="AE449" s="45">
        <v>104180</v>
      </c>
      <c r="AF449" s="45">
        <v>72293</v>
      </c>
      <c r="AG449" s="45">
        <v>55004</v>
      </c>
      <c r="AH449" s="45">
        <v>34524</v>
      </c>
      <c r="AI449" s="45">
        <v>20444</v>
      </c>
      <c r="AJ449" s="53">
        <f t="shared" si="6"/>
        <v>16.647443691110993</v>
      </c>
    </row>
    <row r="450" spans="27:36">
      <c r="AA450" s="11" t="s">
        <v>176</v>
      </c>
      <c r="AB450" s="11" t="s">
        <v>175</v>
      </c>
      <c r="AC450" s="45">
        <v>2892767</v>
      </c>
      <c r="AD450" s="45">
        <v>158613</v>
      </c>
      <c r="AE450" s="45">
        <v>156114</v>
      </c>
      <c r="AF450" s="45">
        <v>107073</v>
      </c>
      <c r="AG450" s="45">
        <v>84454</v>
      </c>
      <c r="AH450" s="45">
        <v>56981</v>
      </c>
      <c r="AI450" s="45">
        <v>35899</v>
      </c>
      <c r="AJ450" s="53">
        <f t="shared" si="6"/>
        <v>20.711450317291369</v>
      </c>
    </row>
    <row r="451" spans="27:36">
      <c r="AA451" s="11" t="s">
        <v>174</v>
      </c>
      <c r="AB451" s="11" t="s">
        <v>173</v>
      </c>
      <c r="AC451" s="45">
        <v>1985074</v>
      </c>
      <c r="AD451" s="45">
        <v>107784</v>
      </c>
      <c r="AE451" s="45">
        <v>105853</v>
      </c>
      <c r="AF451" s="45">
        <v>71741</v>
      </c>
      <c r="AG451" s="45">
        <v>54260</v>
      </c>
      <c r="AH451" s="45">
        <v>35006</v>
      </c>
      <c r="AI451" s="45">
        <v>21262</v>
      </c>
      <c r="AJ451" s="53">
        <f t="shared" si="6"/>
        <v>19.944143140255729</v>
      </c>
    </row>
    <row r="452" spans="27:36">
      <c r="AA452" s="11" t="s">
        <v>172</v>
      </c>
      <c r="AB452" s="11" t="s">
        <v>171</v>
      </c>
      <c r="AC452" s="45">
        <v>1840563</v>
      </c>
      <c r="AD452" s="45">
        <v>100380</v>
      </c>
      <c r="AE452" s="45">
        <v>97280</v>
      </c>
      <c r="AF452" s="45">
        <v>64338</v>
      </c>
      <c r="AG452" s="45">
        <v>47684</v>
      </c>
      <c r="AH452" s="45">
        <v>30240</v>
      </c>
      <c r="AI452" s="45">
        <v>17357</v>
      </c>
      <c r="AJ452" s="53">
        <f t="shared" si="6"/>
        <v>19.411397490876432</v>
      </c>
    </row>
    <row r="453" spans="27:36">
      <c r="AA453" s="11" t="s">
        <v>996</v>
      </c>
      <c r="AB453" s="11" t="s">
        <v>997</v>
      </c>
      <c r="AC453" s="45">
        <v>5578303</v>
      </c>
      <c r="AD453" s="45">
        <v>337268</v>
      </c>
      <c r="AE453" s="45">
        <v>325578</v>
      </c>
      <c r="AF453" s="45">
        <v>221102</v>
      </c>
      <c r="AG453" s="45">
        <v>166098</v>
      </c>
      <c r="AH453" s="45">
        <v>107278</v>
      </c>
      <c r="AI453" s="45">
        <v>64191</v>
      </c>
      <c r="AJ453" s="53">
        <f t="shared" si="6"/>
        <v>21.897609362560623</v>
      </c>
    </row>
    <row r="454" spans="27:36">
      <c r="AA454" s="11" t="s">
        <v>170</v>
      </c>
      <c r="AB454" s="11" t="s">
        <v>169</v>
      </c>
      <c r="AC454" s="45">
        <v>2496022</v>
      </c>
      <c r="AD454" s="45">
        <v>131759</v>
      </c>
      <c r="AE454" s="45">
        <v>124439</v>
      </c>
      <c r="AF454" s="45">
        <v>86621</v>
      </c>
      <c r="AG454" s="45">
        <v>64859</v>
      </c>
      <c r="AH454" s="45">
        <v>41290</v>
      </c>
      <c r="AI454" s="45">
        <v>24317</v>
      </c>
      <c r="AJ454" s="53">
        <f t="shared" ref="AJ454:AJ517" si="7">SUM(AD454:AI454)/AC454*100</f>
        <v>18.961571652813959</v>
      </c>
    </row>
    <row r="455" spans="27:36">
      <c r="AA455" s="11" t="s">
        <v>168</v>
      </c>
      <c r="AB455" s="11" t="s">
        <v>167</v>
      </c>
      <c r="AC455" s="45">
        <v>1329868</v>
      </c>
      <c r="AD455" s="45">
        <v>88446</v>
      </c>
      <c r="AE455" s="45">
        <v>86424</v>
      </c>
      <c r="AF455" s="45">
        <v>58868</v>
      </c>
      <c r="AG455" s="45">
        <v>45164</v>
      </c>
      <c r="AH455" s="45">
        <v>30241</v>
      </c>
      <c r="AI455" s="45">
        <v>18373</v>
      </c>
      <c r="AJ455" s="53">
        <f t="shared" si="7"/>
        <v>24.627707411562653</v>
      </c>
    </row>
    <row r="456" spans="27:36">
      <c r="AA456" s="11" t="s">
        <v>166</v>
      </c>
      <c r="AB456" s="11" t="s">
        <v>165</v>
      </c>
      <c r="AC456" s="45">
        <v>564588</v>
      </c>
      <c r="AD456" s="45">
        <v>39780</v>
      </c>
      <c r="AE456" s="45">
        <v>38915</v>
      </c>
      <c r="AF456" s="45">
        <v>24654</v>
      </c>
      <c r="AG456" s="45">
        <v>17983</v>
      </c>
      <c r="AH456" s="45">
        <v>11173</v>
      </c>
      <c r="AI456" s="45">
        <v>6397</v>
      </c>
      <c r="AJ456" s="53">
        <f t="shared" si="7"/>
        <v>24.602364910341702</v>
      </c>
    </row>
    <row r="457" spans="27:36">
      <c r="AA457" s="11" t="s">
        <v>164</v>
      </c>
      <c r="AB457" s="11" t="s">
        <v>163</v>
      </c>
      <c r="AC457" s="45">
        <v>1187825</v>
      </c>
      <c r="AD457" s="45">
        <v>77283</v>
      </c>
      <c r="AE457" s="45">
        <v>75800</v>
      </c>
      <c r="AF457" s="45">
        <v>50959</v>
      </c>
      <c r="AG457" s="45">
        <v>38092</v>
      </c>
      <c r="AH457" s="45">
        <v>24574</v>
      </c>
      <c r="AI457" s="45">
        <v>15104</v>
      </c>
      <c r="AJ457" s="53">
        <f t="shared" si="7"/>
        <v>23.725043672258121</v>
      </c>
    </row>
    <row r="458" spans="27:36">
      <c r="AA458" s="11" t="s">
        <v>998</v>
      </c>
      <c r="AB458" s="11" t="s">
        <v>999</v>
      </c>
      <c r="AC458" s="45">
        <v>3126522</v>
      </c>
      <c r="AD458" s="45">
        <v>186246</v>
      </c>
      <c r="AE458" s="45">
        <v>171505</v>
      </c>
      <c r="AF458" s="45">
        <v>120641</v>
      </c>
      <c r="AG458" s="45">
        <v>88081</v>
      </c>
      <c r="AH458" s="45">
        <v>53050</v>
      </c>
      <c r="AI458" s="45">
        <v>31562</v>
      </c>
      <c r="AJ458" s="53">
        <f t="shared" si="7"/>
        <v>20.824577597726805</v>
      </c>
    </row>
    <row r="459" spans="27:36">
      <c r="AA459" s="11" t="s">
        <v>162</v>
      </c>
      <c r="AB459" s="11" t="s">
        <v>161</v>
      </c>
      <c r="AC459" s="45">
        <v>1963646</v>
      </c>
      <c r="AD459" s="45">
        <v>121835</v>
      </c>
      <c r="AE459" s="45">
        <v>112883</v>
      </c>
      <c r="AF459" s="45">
        <v>79543</v>
      </c>
      <c r="AG459" s="45">
        <v>57741</v>
      </c>
      <c r="AH459" s="45">
        <v>34477</v>
      </c>
      <c r="AI459" s="45">
        <v>20408</v>
      </c>
      <c r="AJ459" s="53">
        <f t="shared" si="7"/>
        <v>21.739509056112965</v>
      </c>
    </row>
    <row r="460" spans="27:36">
      <c r="AA460" s="11" t="s">
        <v>160</v>
      </c>
      <c r="AB460" s="11" t="s">
        <v>159</v>
      </c>
      <c r="AC460" s="45">
        <v>1162876</v>
      </c>
      <c r="AD460" s="45">
        <v>64411</v>
      </c>
      <c r="AE460" s="45">
        <v>58622</v>
      </c>
      <c r="AF460" s="45">
        <v>41098</v>
      </c>
      <c r="AG460" s="45">
        <v>30340</v>
      </c>
      <c r="AH460" s="45">
        <v>18573</v>
      </c>
      <c r="AI460" s="45">
        <v>11154</v>
      </c>
      <c r="AJ460" s="53">
        <f t="shared" si="7"/>
        <v>19.279613647542817</v>
      </c>
    </row>
    <row r="461" spans="27:36">
      <c r="AA461" s="11" t="s">
        <v>1000</v>
      </c>
      <c r="AB461" s="11" t="s">
        <v>1001</v>
      </c>
      <c r="AC461" s="45">
        <v>5436926</v>
      </c>
      <c r="AD461" s="45">
        <v>302800</v>
      </c>
      <c r="AE461" s="45">
        <v>265126</v>
      </c>
      <c r="AF461" s="45">
        <v>190060</v>
      </c>
      <c r="AG461" s="45">
        <v>139428</v>
      </c>
      <c r="AH461" s="45">
        <v>80951</v>
      </c>
      <c r="AI461" s="45">
        <v>41838</v>
      </c>
      <c r="AJ461" s="53">
        <f t="shared" si="7"/>
        <v>18.764334846565873</v>
      </c>
    </row>
    <row r="462" spans="27:36">
      <c r="AA462" s="11" t="s">
        <v>1002</v>
      </c>
      <c r="AB462" s="11" t="s">
        <v>1003</v>
      </c>
      <c r="AC462" s="45" t="s">
        <v>106</v>
      </c>
      <c r="AD462" s="45" t="s">
        <v>106</v>
      </c>
      <c r="AE462" s="45" t="s">
        <v>106</v>
      </c>
      <c r="AF462" s="45" t="s">
        <v>106</v>
      </c>
      <c r="AG462" s="45" t="s">
        <v>106</v>
      </c>
      <c r="AH462" s="45" t="s">
        <v>106</v>
      </c>
      <c r="AI462" s="45" t="s">
        <v>106</v>
      </c>
      <c r="AJ462" s="53" t="e">
        <f t="shared" si="7"/>
        <v>#VALUE!</v>
      </c>
    </row>
    <row r="463" spans="27:36">
      <c r="AA463" s="11" t="s">
        <v>1004</v>
      </c>
      <c r="AB463" s="11" t="s">
        <v>1005</v>
      </c>
      <c r="AC463" s="45" t="s">
        <v>106</v>
      </c>
      <c r="AD463" s="45" t="s">
        <v>106</v>
      </c>
      <c r="AE463" s="45" t="s">
        <v>106</v>
      </c>
      <c r="AF463" s="45" t="s">
        <v>106</v>
      </c>
      <c r="AG463" s="45" t="s">
        <v>106</v>
      </c>
      <c r="AH463" s="45" t="s">
        <v>106</v>
      </c>
      <c r="AI463" s="45" t="s">
        <v>106</v>
      </c>
      <c r="AJ463" s="53" t="e">
        <f t="shared" si="7"/>
        <v>#VALUE!</v>
      </c>
    </row>
    <row r="464" spans="27:36">
      <c r="AA464" s="11" t="s">
        <v>158</v>
      </c>
      <c r="AB464" s="11" t="s">
        <v>157</v>
      </c>
      <c r="AC464" s="45">
        <v>494624</v>
      </c>
      <c r="AD464" s="45">
        <v>26028</v>
      </c>
      <c r="AE464" s="45">
        <v>21642</v>
      </c>
      <c r="AF464" s="45">
        <v>15432</v>
      </c>
      <c r="AG464" s="45">
        <v>11255</v>
      </c>
      <c r="AH464" s="45">
        <v>6720</v>
      </c>
      <c r="AI464" s="45">
        <v>3505</v>
      </c>
      <c r="AJ464" s="53">
        <f t="shared" si="7"/>
        <v>17.10026201720903</v>
      </c>
    </row>
    <row r="465" spans="27:36">
      <c r="AA465" s="11" t="s">
        <v>156</v>
      </c>
      <c r="AB465" s="11" t="s">
        <v>155</v>
      </c>
      <c r="AC465" s="45">
        <v>470743</v>
      </c>
      <c r="AD465" s="45">
        <v>31558</v>
      </c>
      <c r="AE465" s="45">
        <v>27832</v>
      </c>
      <c r="AF465" s="45">
        <v>19949</v>
      </c>
      <c r="AG465" s="45">
        <v>14031</v>
      </c>
      <c r="AH465" s="45">
        <v>8254</v>
      </c>
      <c r="AI465" s="45">
        <v>4244</v>
      </c>
      <c r="AJ465" s="53">
        <f t="shared" si="7"/>
        <v>22.489553748011122</v>
      </c>
    </row>
    <row r="466" spans="27:36">
      <c r="AA466" s="11" t="s">
        <v>154</v>
      </c>
      <c r="AB466" s="11" t="s">
        <v>153</v>
      </c>
      <c r="AC466" s="45">
        <v>1988307</v>
      </c>
      <c r="AD466" s="45">
        <v>107910</v>
      </c>
      <c r="AE466" s="45">
        <v>95572</v>
      </c>
      <c r="AF466" s="45">
        <v>67465</v>
      </c>
      <c r="AG466" s="45">
        <v>49932</v>
      </c>
      <c r="AH466" s="45">
        <v>29386</v>
      </c>
      <c r="AI466" s="45">
        <v>15845</v>
      </c>
      <c r="AJ466" s="53">
        <f t="shared" si="7"/>
        <v>18.413152496068264</v>
      </c>
    </row>
    <row r="467" spans="27:36">
      <c r="AA467" s="11" t="s">
        <v>152</v>
      </c>
      <c r="AB467" s="11" t="s">
        <v>151</v>
      </c>
      <c r="AC467" s="45">
        <v>1536415</v>
      </c>
      <c r="AD467" s="45">
        <v>76183</v>
      </c>
      <c r="AE467" s="45">
        <v>65174</v>
      </c>
      <c r="AF467" s="45">
        <v>48055</v>
      </c>
      <c r="AG467" s="45">
        <v>36191</v>
      </c>
      <c r="AH467" s="45">
        <v>20707</v>
      </c>
      <c r="AI467" s="45">
        <v>10294</v>
      </c>
      <c r="AJ467" s="53">
        <f t="shared" si="7"/>
        <v>16.701477139965441</v>
      </c>
    </row>
    <row r="468" spans="27:36">
      <c r="AA468" s="11" t="s">
        <v>150</v>
      </c>
      <c r="AB468" s="11" t="s">
        <v>149</v>
      </c>
      <c r="AC468" s="45">
        <v>946837</v>
      </c>
      <c r="AD468" s="45">
        <v>61121</v>
      </c>
      <c r="AE468" s="45">
        <v>54906</v>
      </c>
      <c r="AF468" s="45">
        <v>39159</v>
      </c>
      <c r="AG468" s="45">
        <v>28019</v>
      </c>
      <c r="AH468" s="45">
        <v>15884</v>
      </c>
      <c r="AI468" s="45">
        <v>7950</v>
      </c>
      <c r="AJ468" s="53">
        <f t="shared" si="7"/>
        <v>21.866382492445901</v>
      </c>
    </row>
    <row r="469" spans="27:36">
      <c r="AA469" s="11" t="s">
        <v>1006</v>
      </c>
      <c r="AB469" s="11" t="s">
        <v>1007</v>
      </c>
      <c r="AC469" s="45">
        <v>1875957</v>
      </c>
      <c r="AD469" s="45">
        <v>89143</v>
      </c>
      <c r="AE469" s="45">
        <v>79977</v>
      </c>
      <c r="AF469" s="45">
        <v>58199</v>
      </c>
      <c r="AG469" s="45">
        <v>41274</v>
      </c>
      <c r="AH469" s="45">
        <v>24492</v>
      </c>
      <c r="AI469" s="45">
        <v>13330</v>
      </c>
      <c r="AJ469" s="53">
        <f t="shared" si="7"/>
        <v>16.333796563567287</v>
      </c>
    </row>
    <row r="470" spans="27:36">
      <c r="AA470" s="11" t="s">
        <v>148</v>
      </c>
      <c r="AB470" s="11" t="s">
        <v>1007</v>
      </c>
      <c r="AC470" s="45">
        <v>1875957</v>
      </c>
      <c r="AD470" s="45">
        <v>89143</v>
      </c>
      <c r="AE470" s="45">
        <v>79977</v>
      </c>
      <c r="AF470" s="45">
        <v>58199</v>
      </c>
      <c r="AG470" s="45">
        <v>41274</v>
      </c>
      <c r="AH470" s="45">
        <v>24492</v>
      </c>
      <c r="AI470" s="45">
        <v>13330</v>
      </c>
      <c r="AJ470" s="53">
        <f t="shared" si="7"/>
        <v>16.333796563567287</v>
      </c>
    </row>
    <row r="471" spans="27:36">
      <c r="AA471" s="11" t="s">
        <v>1008</v>
      </c>
      <c r="AB471" s="11" t="s">
        <v>71</v>
      </c>
      <c r="AC471" s="45">
        <v>348450</v>
      </c>
      <c r="AD471" s="45">
        <v>16027</v>
      </c>
      <c r="AE471" s="45">
        <v>12366</v>
      </c>
      <c r="AF471" s="45">
        <v>8209</v>
      </c>
      <c r="AG471" s="45">
        <v>6086</v>
      </c>
      <c r="AH471" s="45">
        <v>4188</v>
      </c>
      <c r="AI471" s="45">
        <v>2107</v>
      </c>
      <c r="AJ471" s="53">
        <f t="shared" si="7"/>
        <v>14.05739704405223</v>
      </c>
    </row>
    <row r="472" spans="27:36">
      <c r="AA472" s="11" t="s">
        <v>1009</v>
      </c>
      <c r="AB472" s="11" t="s">
        <v>1010</v>
      </c>
      <c r="AC472" s="45">
        <v>348450</v>
      </c>
      <c r="AD472" s="45">
        <v>16027</v>
      </c>
      <c r="AE472" s="45">
        <v>12366</v>
      </c>
      <c r="AF472" s="45">
        <v>8209</v>
      </c>
      <c r="AG472" s="45">
        <v>6086</v>
      </c>
      <c r="AH472" s="45">
        <v>4188</v>
      </c>
      <c r="AI472" s="45">
        <v>2107</v>
      </c>
      <c r="AJ472" s="53">
        <f t="shared" si="7"/>
        <v>14.05739704405223</v>
      </c>
    </row>
    <row r="473" spans="27:36">
      <c r="AA473" s="11" t="s">
        <v>147</v>
      </c>
      <c r="AB473" s="11" t="s">
        <v>1010</v>
      </c>
      <c r="AC473" s="45">
        <v>348450</v>
      </c>
      <c r="AD473" s="45">
        <v>16027</v>
      </c>
      <c r="AE473" s="45">
        <v>12366</v>
      </c>
      <c r="AF473" s="45">
        <v>8209</v>
      </c>
      <c r="AG473" s="45">
        <v>6086</v>
      </c>
      <c r="AH473" s="45">
        <v>4188</v>
      </c>
      <c r="AI473" s="45">
        <v>2107</v>
      </c>
      <c r="AJ473" s="53">
        <f t="shared" si="7"/>
        <v>14.05739704405223</v>
      </c>
    </row>
    <row r="474" spans="27:36">
      <c r="AA474" s="11" t="s">
        <v>1011</v>
      </c>
      <c r="AB474" s="11" t="s">
        <v>72</v>
      </c>
      <c r="AC474" s="45">
        <v>38114</v>
      </c>
      <c r="AD474" s="45">
        <v>2165</v>
      </c>
      <c r="AE474" s="45">
        <v>1799</v>
      </c>
      <c r="AF474" s="45">
        <v>1290</v>
      </c>
      <c r="AG474" s="45">
        <v>782</v>
      </c>
      <c r="AH474" s="45">
        <v>398</v>
      </c>
      <c r="AI474" s="45">
        <v>231</v>
      </c>
      <c r="AJ474" s="53">
        <f t="shared" si="7"/>
        <v>17.487012646271712</v>
      </c>
    </row>
    <row r="475" spans="27:36">
      <c r="AA475" s="11" t="s">
        <v>1012</v>
      </c>
      <c r="AB475" s="11" t="s">
        <v>72</v>
      </c>
      <c r="AC475" s="45">
        <v>38114</v>
      </c>
      <c r="AD475" s="45">
        <v>2165</v>
      </c>
      <c r="AE475" s="45">
        <v>1799</v>
      </c>
      <c r="AF475" s="45">
        <v>1290</v>
      </c>
      <c r="AG475" s="45">
        <v>782</v>
      </c>
      <c r="AH475" s="45">
        <v>398</v>
      </c>
      <c r="AI475" s="45">
        <v>231</v>
      </c>
      <c r="AJ475" s="53">
        <f t="shared" si="7"/>
        <v>17.487012646271712</v>
      </c>
    </row>
    <row r="476" spans="27:36">
      <c r="AA476" s="11" t="s">
        <v>146</v>
      </c>
      <c r="AB476" s="11" t="s">
        <v>72</v>
      </c>
      <c r="AC476" s="45">
        <v>38114</v>
      </c>
      <c r="AD476" s="45">
        <v>2165</v>
      </c>
      <c r="AE476" s="45">
        <v>1799</v>
      </c>
      <c r="AF476" s="45">
        <v>1290</v>
      </c>
      <c r="AG476" s="45">
        <v>782</v>
      </c>
      <c r="AH476" s="45">
        <v>398</v>
      </c>
      <c r="AI476" s="45">
        <v>231</v>
      </c>
      <c r="AJ476" s="53">
        <f t="shared" si="7"/>
        <v>17.487012646271712</v>
      </c>
    </row>
    <row r="477" spans="27:36">
      <c r="AA477" s="11" t="s">
        <v>1013</v>
      </c>
      <c r="AB477" s="11" t="s">
        <v>73</v>
      </c>
      <c r="AC477" s="45">
        <v>5295619</v>
      </c>
      <c r="AD477" s="45">
        <v>272143</v>
      </c>
      <c r="AE477" s="45">
        <v>246071</v>
      </c>
      <c r="AF477" s="45">
        <v>155459</v>
      </c>
      <c r="AG477" s="45">
        <v>105747</v>
      </c>
      <c r="AH477" s="45">
        <v>72313</v>
      </c>
      <c r="AI477" s="45">
        <v>44692</v>
      </c>
      <c r="AJ477" s="53">
        <f t="shared" si="7"/>
        <v>16.927671722606931</v>
      </c>
    </row>
    <row r="478" spans="27:36">
      <c r="AA478" s="11" t="s">
        <v>1014</v>
      </c>
      <c r="AB478" s="11" t="s">
        <v>1015</v>
      </c>
      <c r="AC478" s="45">
        <v>5295619</v>
      </c>
      <c r="AD478" s="45">
        <v>272143</v>
      </c>
      <c r="AE478" s="45">
        <v>246071</v>
      </c>
      <c r="AF478" s="45">
        <v>155459</v>
      </c>
      <c r="AG478" s="45">
        <v>105747</v>
      </c>
      <c r="AH478" s="45">
        <v>72313</v>
      </c>
      <c r="AI478" s="45">
        <v>44692</v>
      </c>
      <c r="AJ478" s="53">
        <f t="shared" si="7"/>
        <v>16.927671722606931</v>
      </c>
    </row>
    <row r="479" spans="27:36">
      <c r="AA479" s="11" t="s">
        <v>145</v>
      </c>
      <c r="AB479" s="11" t="s">
        <v>144</v>
      </c>
      <c r="AC479" s="45">
        <v>1287495</v>
      </c>
      <c r="AD479" s="45">
        <v>54006</v>
      </c>
      <c r="AE479" s="45">
        <v>50924</v>
      </c>
      <c r="AF479" s="45">
        <v>30471</v>
      </c>
      <c r="AG479" s="45">
        <v>20456</v>
      </c>
      <c r="AH479" s="45">
        <v>14397</v>
      </c>
      <c r="AI479" s="45">
        <v>9039</v>
      </c>
      <c r="AJ479" s="53">
        <f t="shared" si="7"/>
        <v>13.925723983394111</v>
      </c>
    </row>
    <row r="480" spans="27:36">
      <c r="AA480" s="11" t="s">
        <v>143</v>
      </c>
      <c r="AB480" s="11" t="s">
        <v>142</v>
      </c>
      <c r="AC480" s="45">
        <v>386836</v>
      </c>
      <c r="AD480" s="45">
        <v>24640</v>
      </c>
      <c r="AE480" s="45">
        <v>22508</v>
      </c>
      <c r="AF480" s="45">
        <v>14658</v>
      </c>
      <c r="AG480" s="45">
        <v>9846</v>
      </c>
      <c r="AH480" s="45">
        <v>6874</v>
      </c>
      <c r="AI480" s="45">
        <v>4058</v>
      </c>
      <c r="AJ480" s="53">
        <f t="shared" si="7"/>
        <v>21.348581827958103</v>
      </c>
    </row>
    <row r="481" spans="27:36">
      <c r="AA481" s="11" t="s">
        <v>141</v>
      </c>
      <c r="AB481" s="11" t="s">
        <v>140</v>
      </c>
      <c r="AC481" s="45">
        <v>999639</v>
      </c>
      <c r="AD481" s="45">
        <v>56995</v>
      </c>
      <c r="AE481" s="45">
        <v>53190</v>
      </c>
      <c r="AF481" s="45">
        <v>32402</v>
      </c>
      <c r="AG481" s="45">
        <v>22210</v>
      </c>
      <c r="AH481" s="45">
        <v>14742</v>
      </c>
      <c r="AI481" s="45">
        <v>9014</v>
      </c>
      <c r="AJ481" s="53">
        <f t="shared" si="7"/>
        <v>18.862109221428934</v>
      </c>
    </row>
    <row r="482" spans="27:36">
      <c r="AA482" s="11" t="s">
        <v>139</v>
      </c>
      <c r="AB482" s="11" t="s">
        <v>138</v>
      </c>
      <c r="AC482" s="45">
        <v>777279</v>
      </c>
      <c r="AD482" s="45">
        <v>37231</v>
      </c>
      <c r="AE482" s="45">
        <v>32115</v>
      </c>
      <c r="AF482" s="45">
        <v>20701</v>
      </c>
      <c r="AG482" s="45">
        <v>14069</v>
      </c>
      <c r="AH482" s="45">
        <v>9280</v>
      </c>
      <c r="AI482" s="45">
        <v>5699</v>
      </c>
      <c r="AJ482" s="53">
        <f t="shared" si="7"/>
        <v>15.322040091138444</v>
      </c>
    </row>
    <row r="483" spans="27:36">
      <c r="AA483" s="11" t="s">
        <v>137</v>
      </c>
      <c r="AB483" s="11" t="s">
        <v>136</v>
      </c>
      <c r="AC483" s="45">
        <v>899627</v>
      </c>
      <c r="AD483" s="45">
        <v>47427</v>
      </c>
      <c r="AE483" s="45">
        <v>41190</v>
      </c>
      <c r="AF483" s="45">
        <v>26703</v>
      </c>
      <c r="AG483" s="45">
        <v>19006</v>
      </c>
      <c r="AH483" s="45">
        <v>13550</v>
      </c>
      <c r="AI483" s="45">
        <v>8983</v>
      </c>
      <c r="AJ483" s="53">
        <f t="shared" si="7"/>
        <v>17.436004032782478</v>
      </c>
    </row>
    <row r="484" spans="27:36">
      <c r="AA484" s="11" t="s">
        <v>135</v>
      </c>
      <c r="AB484" s="11" t="s">
        <v>134</v>
      </c>
      <c r="AC484" s="45">
        <v>458742</v>
      </c>
      <c r="AD484" s="45">
        <v>23944</v>
      </c>
      <c r="AE484" s="45">
        <v>21622</v>
      </c>
      <c r="AF484" s="45">
        <v>14046</v>
      </c>
      <c r="AG484" s="45">
        <v>9269</v>
      </c>
      <c r="AH484" s="45">
        <v>6348</v>
      </c>
      <c r="AI484" s="45">
        <v>3820</v>
      </c>
      <c r="AJ484" s="53">
        <f t="shared" si="7"/>
        <v>17.231690143915316</v>
      </c>
    </row>
    <row r="485" spans="27:36">
      <c r="AA485" s="11" t="s">
        <v>133</v>
      </c>
      <c r="AB485" s="11" t="s">
        <v>132</v>
      </c>
      <c r="AC485" s="45">
        <v>486001</v>
      </c>
      <c r="AD485" s="45">
        <v>27900</v>
      </c>
      <c r="AE485" s="45">
        <v>24522</v>
      </c>
      <c r="AF485" s="45">
        <v>16478</v>
      </c>
      <c r="AG485" s="45">
        <v>10891</v>
      </c>
      <c r="AH485" s="45">
        <v>7122</v>
      </c>
      <c r="AI485" s="45">
        <v>4079</v>
      </c>
      <c r="AJ485" s="53">
        <f t="shared" si="7"/>
        <v>18.722595220997487</v>
      </c>
    </row>
    <row r="486" spans="27:36">
      <c r="AA486" s="11" t="s">
        <v>1016</v>
      </c>
      <c r="AB486" s="11" t="s">
        <v>74</v>
      </c>
      <c r="AC486" s="45">
        <v>8484130</v>
      </c>
      <c r="AD486" s="45">
        <v>429492</v>
      </c>
      <c r="AE486" s="45">
        <v>392361</v>
      </c>
      <c r="AF486" s="45">
        <v>294176</v>
      </c>
      <c r="AG486" s="45">
        <v>217197</v>
      </c>
      <c r="AH486" s="45">
        <v>139897</v>
      </c>
      <c r="AI486" s="45">
        <v>77242</v>
      </c>
      <c r="AJ486" s="53">
        <f t="shared" si="7"/>
        <v>18.273706319917306</v>
      </c>
    </row>
    <row r="487" spans="27:36">
      <c r="AA487" s="11" t="s">
        <v>1017</v>
      </c>
      <c r="AB487" s="11" t="s">
        <v>1018</v>
      </c>
      <c r="AC487" s="45">
        <v>8484130</v>
      </c>
      <c r="AD487" s="45">
        <v>429492</v>
      </c>
      <c r="AE487" s="45">
        <v>392361</v>
      </c>
      <c r="AF487" s="45">
        <v>294176</v>
      </c>
      <c r="AG487" s="45">
        <v>217197</v>
      </c>
      <c r="AH487" s="45">
        <v>139897</v>
      </c>
      <c r="AI487" s="45">
        <v>77242</v>
      </c>
      <c r="AJ487" s="53">
        <f t="shared" si="7"/>
        <v>18.273706319917306</v>
      </c>
    </row>
    <row r="488" spans="27:36">
      <c r="AA488" s="11" t="s">
        <v>131</v>
      </c>
      <c r="AB488" s="11" t="s">
        <v>130</v>
      </c>
      <c r="AC488" s="45">
        <v>1629841</v>
      </c>
      <c r="AD488" s="45">
        <v>75199</v>
      </c>
      <c r="AE488" s="45">
        <v>71168</v>
      </c>
      <c r="AF488" s="45">
        <v>51827</v>
      </c>
      <c r="AG488" s="45">
        <v>38348</v>
      </c>
      <c r="AH488" s="45">
        <v>25550</v>
      </c>
      <c r="AI488" s="45">
        <v>14971</v>
      </c>
      <c r="AJ488" s="53">
        <f t="shared" si="7"/>
        <v>16.999388283887814</v>
      </c>
    </row>
    <row r="489" spans="27:36">
      <c r="AA489" s="11" t="s">
        <v>129</v>
      </c>
      <c r="AB489" s="11" t="s">
        <v>128</v>
      </c>
      <c r="AC489" s="45">
        <v>1868886</v>
      </c>
      <c r="AD489" s="45">
        <v>101417</v>
      </c>
      <c r="AE489" s="45">
        <v>92290</v>
      </c>
      <c r="AF489" s="45">
        <v>66873</v>
      </c>
      <c r="AG489" s="45">
        <v>49988</v>
      </c>
      <c r="AH489" s="45">
        <v>32813</v>
      </c>
      <c r="AI489" s="45">
        <v>18514</v>
      </c>
      <c r="AJ489" s="53">
        <f t="shared" si="7"/>
        <v>19.364209480942122</v>
      </c>
    </row>
    <row r="490" spans="27:36">
      <c r="AA490" s="11" t="s">
        <v>127</v>
      </c>
      <c r="AB490" s="11" t="s">
        <v>126</v>
      </c>
      <c r="AC490" s="45">
        <v>1151919</v>
      </c>
      <c r="AD490" s="45">
        <v>60418</v>
      </c>
      <c r="AE490" s="45">
        <v>54346</v>
      </c>
      <c r="AF490" s="45">
        <v>41484</v>
      </c>
      <c r="AG490" s="45">
        <v>30659</v>
      </c>
      <c r="AH490" s="45">
        <v>20064</v>
      </c>
      <c r="AI490" s="45">
        <v>10419</v>
      </c>
      <c r="AJ490" s="53">
        <f t="shared" si="7"/>
        <v>18.871986658784166</v>
      </c>
    </row>
    <row r="491" spans="27:36">
      <c r="AA491" s="11" t="s">
        <v>125</v>
      </c>
      <c r="AB491" s="11" t="s">
        <v>124</v>
      </c>
      <c r="AC491" s="45">
        <v>1504346</v>
      </c>
      <c r="AD491" s="45">
        <v>68871</v>
      </c>
      <c r="AE491" s="45">
        <v>64527</v>
      </c>
      <c r="AF491" s="45">
        <v>49631</v>
      </c>
      <c r="AG491" s="45">
        <v>36477</v>
      </c>
      <c r="AH491" s="45">
        <v>23272</v>
      </c>
      <c r="AI491" s="45">
        <v>12593</v>
      </c>
      <c r="AJ491" s="53">
        <f t="shared" si="7"/>
        <v>16.975549507892467</v>
      </c>
    </row>
    <row r="492" spans="27:36">
      <c r="AA492" s="11" t="s">
        <v>123</v>
      </c>
      <c r="AB492" s="11" t="s">
        <v>122</v>
      </c>
      <c r="AC492" s="45">
        <v>1169358</v>
      </c>
      <c r="AD492" s="45">
        <v>62622</v>
      </c>
      <c r="AE492" s="45">
        <v>55062</v>
      </c>
      <c r="AF492" s="45">
        <v>41492</v>
      </c>
      <c r="AG492" s="45">
        <v>29915</v>
      </c>
      <c r="AH492" s="45">
        <v>18686</v>
      </c>
      <c r="AI492" s="45">
        <v>10179</v>
      </c>
      <c r="AJ492" s="53">
        <f t="shared" si="7"/>
        <v>18.638945472643965</v>
      </c>
    </row>
    <row r="493" spans="27:36">
      <c r="AA493" s="11" t="s">
        <v>121</v>
      </c>
      <c r="AB493" s="11" t="s">
        <v>120</v>
      </c>
      <c r="AC493" s="45">
        <v>806071</v>
      </c>
      <c r="AD493" s="45">
        <v>40899</v>
      </c>
      <c r="AE493" s="45">
        <v>35507</v>
      </c>
      <c r="AF493" s="45">
        <v>26884</v>
      </c>
      <c r="AG493" s="45">
        <v>20033</v>
      </c>
      <c r="AH493" s="45">
        <v>12357</v>
      </c>
      <c r="AI493" s="45">
        <v>6111</v>
      </c>
      <c r="AJ493" s="53">
        <f t="shared" si="7"/>
        <v>17.590385958557</v>
      </c>
    </row>
    <row r="494" spans="27:36">
      <c r="AA494" s="11" t="s">
        <v>119</v>
      </c>
      <c r="AB494" s="11" t="s">
        <v>118</v>
      </c>
      <c r="AC494" s="45">
        <v>353709</v>
      </c>
      <c r="AD494" s="45">
        <v>20066</v>
      </c>
      <c r="AE494" s="45">
        <v>19461</v>
      </c>
      <c r="AF494" s="45">
        <v>15985</v>
      </c>
      <c r="AG494" s="45">
        <v>11777</v>
      </c>
      <c r="AH494" s="45">
        <v>7155</v>
      </c>
      <c r="AI494" s="45">
        <v>4455</v>
      </c>
      <c r="AJ494" s="53">
        <f t="shared" si="7"/>
        <v>22.306189551297816</v>
      </c>
    </row>
    <row r="495" spans="27:36">
      <c r="AA495" s="11" t="s">
        <v>1019</v>
      </c>
      <c r="AB495" s="11" t="s">
        <v>1020</v>
      </c>
      <c r="AC495" s="45">
        <v>622359</v>
      </c>
      <c r="AD495" s="45">
        <v>33880</v>
      </c>
      <c r="AE495" s="45">
        <v>19879</v>
      </c>
      <c r="AF495" s="45">
        <v>18608</v>
      </c>
      <c r="AG495" s="45">
        <v>12155</v>
      </c>
      <c r="AH495" s="45">
        <v>5438</v>
      </c>
      <c r="AI495" s="45">
        <v>2005</v>
      </c>
      <c r="AJ495" s="53">
        <f t="shared" si="7"/>
        <v>14.776841019411627</v>
      </c>
    </row>
    <row r="496" spans="27:36">
      <c r="AA496" s="11" t="s">
        <v>1021</v>
      </c>
      <c r="AB496" s="11" t="s">
        <v>1022</v>
      </c>
      <c r="AC496" s="45">
        <v>622359</v>
      </c>
      <c r="AD496" s="45">
        <v>33880</v>
      </c>
      <c r="AE496" s="45">
        <v>19879</v>
      </c>
      <c r="AF496" s="45">
        <v>18608</v>
      </c>
      <c r="AG496" s="45">
        <v>12155</v>
      </c>
      <c r="AH496" s="45">
        <v>5438</v>
      </c>
      <c r="AI496" s="45">
        <v>2005</v>
      </c>
      <c r="AJ496" s="53">
        <f t="shared" si="7"/>
        <v>14.776841019411627</v>
      </c>
    </row>
    <row r="497" spans="27:36">
      <c r="AA497" s="11" t="s">
        <v>1023</v>
      </c>
      <c r="AB497" s="11" t="s">
        <v>1022</v>
      </c>
      <c r="AC497" s="45">
        <v>622359</v>
      </c>
      <c r="AD497" s="45">
        <v>33880</v>
      </c>
      <c r="AE497" s="45">
        <v>19879</v>
      </c>
      <c r="AF497" s="45">
        <v>18608</v>
      </c>
      <c r="AG497" s="45">
        <v>12155</v>
      </c>
      <c r="AH497" s="45">
        <v>5438</v>
      </c>
      <c r="AI497" s="45">
        <v>2005</v>
      </c>
      <c r="AJ497" s="53">
        <f t="shared" si="7"/>
        <v>14.776841019411627</v>
      </c>
    </row>
    <row r="498" spans="27:36">
      <c r="AA498" s="11" t="s">
        <v>1024</v>
      </c>
      <c r="AB498" s="11" t="s">
        <v>1025</v>
      </c>
      <c r="AC498" s="45">
        <v>2075301</v>
      </c>
      <c r="AD498" s="45">
        <v>106419</v>
      </c>
      <c r="AE498" s="45">
        <v>71737</v>
      </c>
      <c r="AF498" s="45">
        <v>53783</v>
      </c>
      <c r="AG498" s="45">
        <v>34651</v>
      </c>
      <c r="AH498" s="45">
        <v>12850</v>
      </c>
      <c r="AI498" s="45">
        <v>3816</v>
      </c>
      <c r="AJ498" s="53">
        <f t="shared" si="7"/>
        <v>13.648911651851947</v>
      </c>
    </row>
    <row r="499" spans="27:36">
      <c r="AA499" s="11" t="s">
        <v>1026</v>
      </c>
      <c r="AB499" s="11" t="s">
        <v>1027</v>
      </c>
      <c r="AC499" s="45">
        <v>2075108</v>
      </c>
      <c r="AD499" s="45">
        <v>106419</v>
      </c>
      <c r="AE499" s="45">
        <v>71737</v>
      </c>
      <c r="AF499" s="45">
        <v>53783</v>
      </c>
      <c r="AG499" s="45">
        <v>34651</v>
      </c>
      <c r="AH499" s="45">
        <v>12850</v>
      </c>
      <c r="AI499" s="45">
        <v>3816</v>
      </c>
      <c r="AJ499" s="53">
        <f t="shared" si="7"/>
        <v>13.650181099007858</v>
      </c>
    </row>
    <row r="500" spans="27:36">
      <c r="AA500" s="11" t="s">
        <v>1028</v>
      </c>
      <c r="AB500" s="11" t="s">
        <v>1027</v>
      </c>
      <c r="AC500" s="45">
        <v>2075108</v>
      </c>
      <c r="AD500" s="45">
        <v>106419</v>
      </c>
      <c r="AE500" s="45">
        <v>71737</v>
      </c>
      <c r="AF500" s="45">
        <v>53783</v>
      </c>
      <c r="AG500" s="45">
        <v>34651</v>
      </c>
      <c r="AH500" s="45">
        <v>12850</v>
      </c>
      <c r="AI500" s="45">
        <v>3816</v>
      </c>
      <c r="AJ500" s="53">
        <f t="shared" si="7"/>
        <v>13.650181099007858</v>
      </c>
    </row>
    <row r="501" spans="27:36">
      <c r="AA501" s="11" t="s">
        <v>1029</v>
      </c>
      <c r="AB501" s="11" t="s">
        <v>1030</v>
      </c>
      <c r="AC501" s="11">
        <v>193</v>
      </c>
      <c r="AD501" s="11">
        <v>0</v>
      </c>
      <c r="AE501" s="11">
        <v>0</v>
      </c>
      <c r="AF501" s="11">
        <v>0</v>
      </c>
      <c r="AG501" s="11">
        <v>0</v>
      </c>
      <c r="AH501" s="11">
        <v>0</v>
      </c>
      <c r="AI501" s="11">
        <v>0</v>
      </c>
      <c r="AJ501" s="53">
        <f t="shared" si="7"/>
        <v>0</v>
      </c>
    </row>
    <row r="502" spans="27:36">
      <c r="AA502" s="11" t="s">
        <v>1031</v>
      </c>
      <c r="AB502" s="11" t="s">
        <v>1032</v>
      </c>
      <c r="AC502" s="11">
        <v>193</v>
      </c>
      <c r="AD502" s="11">
        <v>0</v>
      </c>
      <c r="AE502" s="11">
        <v>0</v>
      </c>
      <c r="AF502" s="11">
        <v>0</v>
      </c>
      <c r="AG502" s="11">
        <v>0</v>
      </c>
      <c r="AH502" s="11">
        <v>0</v>
      </c>
      <c r="AI502" s="11">
        <v>0</v>
      </c>
      <c r="AJ502" s="53">
        <f t="shared" si="7"/>
        <v>0</v>
      </c>
    </row>
    <row r="503" spans="27:36">
      <c r="AA503" s="11" t="s">
        <v>1033</v>
      </c>
      <c r="AB503" s="11" t="s">
        <v>1034</v>
      </c>
      <c r="AC503" s="45">
        <v>2870324</v>
      </c>
      <c r="AD503" s="45">
        <v>131026</v>
      </c>
      <c r="AE503" s="45">
        <v>98509</v>
      </c>
      <c r="AF503" s="45">
        <v>87199</v>
      </c>
      <c r="AG503" s="45">
        <v>49425</v>
      </c>
      <c r="AH503" s="11" t="s">
        <v>106</v>
      </c>
      <c r="AI503" s="11" t="s">
        <v>106</v>
      </c>
      <c r="AJ503" s="53">
        <f t="shared" si="7"/>
        <v>12.756713179418073</v>
      </c>
    </row>
    <row r="504" spans="27:36">
      <c r="AA504" s="11" t="s">
        <v>1035</v>
      </c>
      <c r="AB504" s="11" t="s">
        <v>1036</v>
      </c>
      <c r="AC504" s="45">
        <v>2870324</v>
      </c>
      <c r="AD504" s="45">
        <v>131026</v>
      </c>
      <c r="AE504" s="45">
        <v>98509</v>
      </c>
      <c r="AF504" s="45">
        <v>87199</v>
      </c>
      <c r="AG504" s="45">
        <v>49425</v>
      </c>
      <c r="AH504" s="11" t="s">
        <v>106</v>
      </c>
      <c r="AI504" s="11" t="s">
        <v>106</v>
      </c>
      <c r="AJ504" s="53">
        <f t="shared" si="7"/>
        <v>12.756713179418073</v>
      </c>
    </row>
    <row r="505" spans="27:36">
      <c r="AA505" s="11" t="s">
        <v>1037</v>
      </c>
      <c r="AB505" s="11" t="s">
        <v>1038</v>
      </c>
      <c r="AC505" s="45">
        <v>819793</v>
      </c>
      <c r="AD505" s="45">
        <v>37008</v>
      </c>
      <c r="AE505" s="45">
        <v>28255</v>
      </c>
      <c r="AF505" s="45">
        <v>25200</v>
      </c>
      <c r="AG505" s="45">
        <v>14085</v>
      </c>
      <c r="AH505" s="11" t="s">
        <v>106</v>
      </c>
      <c r="AI505" s="11" t="s">
        <v>106</v>
      </c>
      <c r="AJ505" s="53">
        <f t="shared" si="7"/>
        <v>12.752975446240697</v>
      </c>
    </row>
    <row r="506" spans="27:36">
      <c r="AA506" s="11" t="s">
        <v>1039</v>
      </c>
      <c r="AB506" s="11" t="s">
        <v>1040</v>
      </c>
      <c r="AC506" s="45">
        <v>1162544</v>
      </c>
      <c r="AD506" s="45">
        <v>51984</v>
      </c>
      <c r="AE506" s="45">
        <v>37946</v>
      </c>
      <c r="AF506" s="45">
        <v>33466</v>
      </c>
      <c r="AG506" s="45">
        <v>20352</v>
      </c>
      <c r="AH506" s="11" t="s">
        <v>106</v>
      </c>
      <c r="AI506" s="11" t="s">
        <v>106</v>
      </c>
      <c r="AJ506" s="53">
        <f t="shared" si="7"/>
        <v>12.364951348078009</v>
      </c>
    </row>
    <row r="507" spans="27:36">
      <c r="AA507" s="11" t="s">
        <v>1041</v>
      </c>
      <c r="AB507" s="11" t="s">
        <v>1042</v>
      </c>
      <c r="AC507" s="45">
        <v>887987</v>
      </c>
      <c r="AD507" s="45">
        <v>42034</v>
      </c>
      <c r="AE507" s="45">
        <v>32308</v>
      </c>
      <c r="AF507" s="45">
        <v>28533</v>
      </c>
      <c r="AG507" s="45">
        <v>14988</v>
      </c>
      <c r="AH507" s="11" t="s">
        <v>106</v>
      </c>
      <c r="AI507" s="11" t="s">
        <v>106</v>
      </c>
      <c r="AJ507" s="53">
        <f t="shared" si="7"/>
        <v>13.273054673097691</v>
      </c>
    </row>
    <row r="508" spans="27:36">
      <c r="AA508" s="11" t="s">
        <v>1165</v>
      </c>
      <c r="AB508" s="11" t="s">
        <v>1030</v>
      </c>
      <c r="AC508" s="11">
        <v>0</v>
      </c>
      <c r="AD508" s="11">
        <v>0</v>
      </c>
      <c r="AE508" s="11">
        <v>0</v>
      </c>
      <c r="AF508" s="11">
        <v>0</v>
      </c>
      <c r="AG508" s="11">
        <v>0</v>
      </c>
      <c r="AH508" s="11" t="s">
        <v>106</v>
      </c>
      <c r="AI508" s="11" t="s">
        <v>106</v>
      </c>
      <c r="AJ508" s="53" t="e">
        <f t="shared" si="7"/>
        <v>#DIV/0!</v>
      </c>
    </row>
    <row r="509" spans="27:36">
      <c r="AA509" s="11" t="s">
        <v>1166</v>
      </c>
      <c r="AB509" s="11" t="s">
        <v>1032</v>
      </c>
      <c r="AC509" s="11">
        <v>0</v>
      </c>
      <c r="AD509" s="11">
        <v>0</v>
      </c>
      <c r="AE509" s="11">
        <v>0</v>
      </c>
      <c r="AF509" s="11">
        <v>0</v>
      </c>
      <c r="AG509" s="11">
        <v>0</v>
      </c>
      <c r="AH509" s="11" t="s">
        <v>106</v>
      </c>
      <c r="AI509" s="11" t="s">
        <v>106</v>
      </c>
      <c r="AJ509" s="53" t="e">
        <f t="shared" si="7"/>
        <v>#DIV/0!</v>
      </c>
    </row>
    <row r="510" spans="27:36">
      <c r="AA510" s="11" t="s">
        <v>1043</v>
      </c>
      <c r="AB510" s="11" t="s">
        <v>1044</v>
      </c>
      <c r="AC510" s="45">
        <v>7001444</v>
      </c>
      <c r="AD510" s="45">
        <v>501502</v>
      </c>
      <c r="AE510" s="45">
        <v>313542</v>
      </c>
      <c r="AF510" s="45">
        <v>265053</v>
      </c>
      <c r="AG510" s="45">
        <v>191339</v>
      </c>
      <c r="AH510" s="45">
        <v>90733</v>
      </c>
      <c r="AI510" s="45">
        <v>32407</v>
      </c>
      <c r="AJ510" s="53">
        <f t="shared" si="7"/>
        <v>19.918405403228249</v>
      </c>
    </row>
    <row r="511" spans="27:36">
      <c r="AA511" s="11" t="s">
        <v>1167</v>
      </c>
      <c r="AB511" s="11" t="s">
        <v>1168</v>
      </c>
      <c r="AC511" s="45">
        <v>3555281</v>
      </c>
      <c r="AD511" s="45">
        <v>245857</v>
      </c>
      <c r="AE511" s="45">
        <v>152851</v>
      </c>
      <c r="AF511" s="45">
        <v>127175</v>
      </c>
      <c r="AG511" s="45">
        <v>90484</v>
      </c>
      <c r="AH511" s="45">
        <v>42033</v>
      </c>
      <c r="AI511" s="45">
        <v>15652</v>
      </c>
      <c r="AJ511" s="53">
        <f t="shared" si="7"/>
        <v>18.959176503910662</v>
      </c>
    </row>
    <row r="512" spans="27:36">
      <c r="AA512" s="11" t="s">
        <v>1169</v>
      </c>
      <c r="AB512" s="11" t="s">
        <v>1170</v>
      </c>
      <c r="AC512" s="45">
        <v>1688466</v>
      </c>
      <c r="AD512" s="45">
        <v>117236</v>
      </c>
      <c r="AE512" s="45">
        <v>70804</v>
      </c>
      <c r="AF512" s="45">
        <v>59213</v>
      </c>
      <c r="AG512" s="45">
        <v>43804</v>
      </c>
      <c r="AH512" s="45">
        <v>20883</v>
      </c>
      <c r="AI512" s="45">
        <v>8254</v>
      </c>
      <c r="AJ512" s="53">
        <f t="shared" si="7"/>
        <v>18.963603649703341</v>
      </c>
    </row>
    <row r="513" spans="27:36">
      <c r="AA513" s="11" t="s">
        <v>1171</v>
      </c>
      <c r="AB513" s="11" t="s">
        <v>1172</v>
      </c>
      <c r="AC513" s="45">
        <v>1866815</v>
      </c>
      <c r="AD513" s="45">
        <v>128621</v>
      </c>
      <c r="AE513" s="45">
        <v>82047</v>
      </c>
      <c r="AF513" s="45">
        <v>67962</v>
      </c>
      <c r="AG513" s="45">
        <v>46680</v>
      </c>
      <c r="AH513" s="45">
        <v>21150</v>
      </c>
      <c r="AI513" s="45">
        <v>7398</v>
      </c>
      <c r="AJ513" s="53">
        <f t="shared" si="7"/>
        <v>18.95517231220019</v>
      </c>
    </row>
    <row r="514" spans="27:36">
      <c r="AA514" s="11" t="s">
        <v>1173</v>
      </c>
      <c r="AB514" s="11" t="s">
        <v>1174</v>
      </c>
      <c r="AC514" s="45">
        <v>3446163</v>
      </c>
      <c r="AD514" s="45">
        <v>255645</v>
      </c>
      <c r="AE514" s="45">
        <v>160691</v>
      </c>
      <c r="AF514" s="45">
        <v>137878</v>
      </c>
      <c r="AG514" s="45">
        <v>100855</v>
      </c>
      <c r="AH514" s="45">
        <v>48700</v>
      </c>
      <c r="AI514" s="45">
        <v>16755</v>
      </c>
      <c r="AJ514" s="53">
        <f t="shared" si="7"/>
        <v>20.908006963106505</v>
      </c>
    </row>
    <row r="515" spans="27:36">
      <c r="AA515" s="11" t="s">
        <v>1175</v>
      </c>
      <c r="AB515" s="11" t="s">
        <v>1176</v>
      </c>
      <c r="AC515" s="45">
        <v>1932780</v>
      </c>
      <c r="AD515" s="45">
        <v>141617</v>
      </c>
      <c r="AE515" s="45">
        <v>86250</v>
      </c>
      <c r="AF515" s="45">
        <v>74325</v>
      </c>
      <c r="AG515" s="45">
        <v>56021</v>
      </c>
      <c r="AH515" s="45">
        <v>26870</v>
      </c>
      <c r="AI515" s="45">
        <v>9139</v>
      </c>
      <c r="AJ515" s="53">
        <f t="shared" si="7"/>
        <v>20.39663075983816</v>
      </c>
    </row>
    <row r="516" spans="27:36">
      <c r="AA516" s="11" t="s">
        <v>1177</v>
      </c>
      <c r="AB516" s="11" t="s">
        <v>1178</v>
      </c>
      <c r="AC516" s="45">
        <v>1513383</v>
      </c>
      <c r="AD516" s="45">
        <v>114028</v>
      </c>
      <c r="AE516" s="45">
        <v>74441</v>
      </c>
      <c r="AF516" s="45">
        <v>63553</v>
      </c>
      <c r="AG516" s="45">
        <v>44834</v>
      </c>
      <c r="AH516" s="45">
        <v>21830</v>
      </c>
      <c r="AI516" s="45">
        <v>7616</v>
      </c>
      <c r="AJ516" s="53">
        <f t="shared" si="7"/>
        <v>21.561098545444214</v>
      </c>
    </row>
    <row r="517" spans="27:36">
      <c r="AA517" s="11" t="s">
        <v>1045</v>
      </c>
      <c r="AB517" s="11" t="s">
        <v>103</v>
      </c>
      <c r="AC517" s="45">
        <v>80810525</v>
      </c>
      <c r="AD517" s="45">
        <v>2511904</v>
      </c>
      <c r="AE517" s="45">
        <v>1737267</v>
      </c>
      <c r="AF517" s="45">
        <v>1249185</v>
      </c>
      <c r="AG517" s="45">
        <v>801676</v>
      </c>
      <c r="AH517" s="45">
        <v>434833</v>
      </c>
      <c r="AI517" s="45">
        <v>160520</v>
      </c>
      <c r="AJ517" s="53">
        <f t="shared" si="7"/>
        <v>8.5327808475443021</v>
      </c>
    </row>
    <row r="518" spans="27:36">
      <c r="AA518" s="11" t="s">
        <v>1046</v>
      </c>
      <c r="AB518" s="11" t="s">
        <v>1047</v>
      </c>
      <c r="AC518" s="45">
        <v>15029231</v>
      </c>
      <c r="AD518" s="45">
        <v>379085</v>
      </c>
      <c r="AE518" s="45">
        <v>248153</v>
      </c>
      <c r="AF518" s="45">
        <v>168998</v>
      </c>
      <c r="AG518" s="45">
        <v>107793</v>
      </c>
      <c r="AH518" s="45">
        <v>60435</v>
      </c>
      <c r="AI518" s="45">
        <v>25401</v>
      </c>
      <c r="AJ518" s="53">
        <f t="shared" ref="AJ518:AJ555" si="8">SUM(AD518:AI518)/AC518*100</f>
        <v>6.5862651256075573</v>
      </c>
    </row>
    <row r="519" spans="27:36">
      <c r="AA519" s="11" t="s">
        <v>1048</v>
      </c>
      <c r="AB519" s="11" t="s">
        <v>1047</v>
      </c>
      <c r="AC519" s="45">
        <v>15029231</v>
      </c>
      <c r="AD519" s="45">
        <v>379085</v>
      </c>
      <c r="AE519" s="45">
        <v>248153</v>
      </c>
      <c r="AF519" s="45">
        <v>168998</v>
      </c>
      <c r="AG519" s="45">
        <v>107793</v>
      </c>
      <c r="AH519" s="45">
        <v>60435</v>
      </c>
      <c r="AI519" s="45">
        <v>25401</v>
      </c>
      <c r="AJ519" s="53">
        <f t="shared" si="8"/>
        <v>6.5862651256075573</v>
      </c>
    </row>
    <row r="520" spans="27:36">
      <c r="AA520" s="11" t="s">
        <v>1049</v>
      </c>
      <c r="AB520" s="11" t="s">
        <v>1050</v>
      </c>
      <c r="AC520" s="45">
        <v>3503609</v>
      </c>
      <c r="AD520" s="45">
        <v>154106</v>
      </c>
      <c r="AE520" s="45">
        <v>107172</v>
      </c>
      <c r="AF520" s="45">
        <v>78820</v>
      </c>
      <c r="AG520" s="45">
        <v>53144</v>
      </c>
      <c r="AH520" s="45">
        <v>27280</v>
      </c>
      <c r="AI520" s="45">
        <v>8835</v>
      </c>
      <c r="AJ520" s="53">
        <f t="shared" si="8"/>
        <v>12.25470650406481</v>
      </c>
    </row>
    <row r="521" spans="27:36">
      <c r="AA521" s="11" t="s">
        <v>1051</v>
      </c>
      <c r="AB521" s="11" t="s">
        <v>1052</v>
      </c>
      <c r="AC521" s="45">
        <v>1768368</v>
      </c>
      <c r="AD521" s="45">
        <v>67600</v>
      </c>
      <c r="AE521" s="45">
        <v>44213</v>
      </c>
      <c r="AF521" s="45">
        <v>31903</v>
      </c>
      <c r="AG521" s="45">
        <v>22658</v>
      </c>
      <c r="AH521" s="45">
        <v>11957</v>
      </c>
      <c r="AI521" s="45">
        <v>3618</v>
      </c>
      <c r="AJ521" s="53">
        <f t="shared" si="8"/>
        <v>10.289091410837562</v>
      </c>
    </row>
    <row r="522" spans="27:36">
      <c r="AA522" s="11" t="s">
        <v>1053</v>
      </c>
      <c r="AB522" s="11" t="s">
        <v>1054</v>
      </c>
      <c r="AC522" s="45">
        <v>1735241</v>
      </c>
      <c r="AD522" s="45">
        <v>86506</v>
      </c>
      <c r="AE522" s="45">
        <v>62959</v>
      </c>
      <c r="AF522" s="45">
        <v>46917</v>
      </c>
      <c r="AG522" s="45">
        <v>30486</v>
      </c>
      <c r="AH522" s="45">
        <v>15323</v>
      </c>
      <c r="AI522" s="45">
        <v>5217</v>
      </c>
      <c r="AJ522" s="53">
        <f t="shared" si="8"/>
        <v>14.257846604592675</v>
      </c>
    </row>
    <row r="523" spans="27:36">
      <c r="AA523" s="11" t="s">
        <v>1055</v>
      </c>
      <c r="AB523" s="11" t="s">
        <v>1056</v>
      </c>
      <c r="AC523" s="45">
        <v>10383963</v>
      </c>
      <c r="AD523" s="45">
        <v>409759</v>
      </c>
      <c r="AE523" s="45">
        <v>286387</v>
      </c>
      <c r="AF523" s="45">
        <v>207142</v>
      </c>
      <c r="AG523" s="45">
        <v>137581</v>
      </c>
      <c r="AH523" s="45">
        <v>71538</v>
      </c>
      <c r="AI523" s="45">
        <v>25068</v>
      </c>
      <c r="AJ523" s="53">
        <f t="shared" si="8"/>
        <v>10.954151127079324</v>
      </c>
    </row>
    <row r="524" spans="27:36">
      <c r="AA524" s="11" t="s">
        <v>1057</v>
      </c>
      <c r="AB524" s="11" t="s">
        <v>1058</v>
      </c>
      <c r="AC524" s="45">
        <v>4279677</v>
      </c>
      <c r="AD524" s="45">
        <v>167095</v>
      </c>
      <c r="AE524" s="45">
        <v>115619</v>
      </c>
      <c r="AF524" s="45">
        <v>78620</v>
      </c>
      <c r="AG524" s="45">
        <v>51661</v>
      </c>
      <c r="AH524" s="45">
        <v>27351</v>
      </c>
      <c r="AI524" s="45">
        <v>10579</v>
      </c>
      <c r="AJ524" s="53">
        <f t="shared" si="8"/>
        <v>10.536425996634794</v>
      </c>
    </row>
    <row r="525" spans="27:36">
      <c r="AA525" s="11" t="s">
        <v>1059</v>
      </c>
      <c r="AB525" s="11" t="s">
        <v>1060</v>
      </c>
      <c r="AC525" s="45">
        <v>3038325</v>
      </c>
      <c r="AD525" s="45">
        <v>121866</v>
      </c>
      <c r="AE525" s="45">
        <v>86394</v>
      </c>
      <c r="AF525" s="45">
        <v>64205</v>
      </c>
      <c r="AG525" s="45">
        <v>43727</v>
      </c>
      <c r="AH525" s="45">
        <v>23276</v>
      </c>
      <c r="AI525" s="45">
        <v>8140</v>
      </c>
      <c r="AJ525" s="53">
        <f t="shared" si="8"/>
        <v>11.440777402022496</v>
      </c>
    </row>
    <row r="526" spans="27:36">
      <c r="AA526" s="11" t="s">
        <v>1061</v>
      </c>
      <c r="AB526" s="11" t="s">
        <v>1062</v>
      </c>
      <c r="AC526" s="45">
        <v>3065961</v>
      </c>
      <c r="AD526" s="45">
        <v>120798</v>
      </c>
      <c r="AE526" s="45">
        <v>84374</v>
      </c>
      <c r="AF526" s="45">
        <v>64317</v>
      </c>
      <c r="AG526" s="45">
        <v>42193</v>
      </c>
      <c r="AH526" s="45">
        <v>20911</v>
      </c>
      <c r="AI526" s="45">
        <v>6349</v>
      </c>
      <c r="AJ526" s="53">
        <f t="shared" si="8"/>
        <v>11.055000373455501</v>
      </c>
    </row>
    <row r="527" spans="27:36">
      <c r="AA527" s="11" t="s">
        <v>1063</v>
      </c>
      <c r="AB527" s="11" t="s">
        <v>1064</v>
      </c>
      <c r="AC527" s="45">
        <v>7824597</v>
      </c>
      <c r="AD527" s="45">
        <v>259736</v>
      </c>
      <c r="AE527" s="45">
        <v>175531</v>
      </c>
      <c r="AF527" s="45">
        <v>126395</v>
      </c>
      <c r="AG527" s="45">
        <v>79312</v>
      </c>
      <c r="AH527" s="45">
        <v>40468</v>
      </c>
      <c r="AI527" s="45">
        <v>13791</v>
      </c>
      <c r="AJ527" s="53">
        <f t="shared" si="8"/>
        <v>8.8852243764119745</v>
      </c>
    </row>
    <row r="528" spans="27:36">
      <c r="AA528" s="11" t="s">
        <v>1065</v>
      </c>
      <c r="AB528" s="11" t="s">
        <v>1066</v>
      </c>
      <c r="AC528" s="45">
        <v>4019116</v>
      </c>
      <c r="AD528" s="45">
        <v>139060</v>
      </c>
      <c r="AE528" s="45">
        <v>93824</v>
      </c>
      <c r="AF528" s="45">
        <v>68904</v>
      </c>
      <c r="AG528" s="45">
        <v>43377</v>
      </c>
      <c r="AH528" s="45">
        <v>21184</v>
      </c>
      <c r="AI528" s="45">
        <v>6986</v>
      </c>
      <c r="AJ528" s="53">
        <f t="shared" si="8"/>
        <v>9.2889829504796566</v>
      </c>
    </row>
    <row r="529" spans="27:36">
      <c r="AA529" s="11" t="s">
        <v>1067</v>
      </c>
      <c r="AB529" s="11" t="s">
        <v>1068</v>
      </c>
      <c r="AC529" s="45">
        <v>3805481</v>
      </c>
      <c r="AD529" s="45">
        <v>120676</v>
      </c>
      <c r="AE529" s="45">
        <v>81707</v>
      </c>
      <c r="AF529" s="45">
        <v>57491</v>
      </c>
      <c r="AG529" s="45">
        <v>35935</v>
      </c>
      <c r="AH529" s="45">
        <v>19284</v>
      </c>
      <c r="AI529" s="45">
        <v>6805</v>
      </c>
      <c r="AJ529" s="53">
        <f t="shared" si="8"/>
        <v>8.4587992950168456</v>
      </c>
    </row>
    <row r="530" spans="27:36">
      <c r="AA530" s="11" t="s">
        <v>1069</v>
      </c>
      <c r="AB530" s="11" t="s">
        <v>1070</v>
      </c>
      <c r="AC530" s="45">
        <v>7871847</v>
      </c>
      <c r="AD530" s="45">
        <v>246090</v>
      </c>
      <c r="AE530" s="45">
        <v>167206</v>
      </c>
      <c r="AF530" s="45">
        <v>118225</v>
      </c>
      <c r="AG530" s="45">
        <v>74570</v>
      </c>
      <c r="AH530" s="45">
        <v>40333</v>
      </c>
      <c r="AI530" s="45">
        <v>14658</v>
      </c>
      <c r="AJ530" s="53">
        <f t="shared" si="8"/>
        <v>8.3980544845447334</v>
      </c>
    </row>
    <row r="531" spans="27:36">
      <c r="AA531" s="11" t="s">
        <v>1071</v>
      </c>
      <c r="AB531" s="11" t="s">
        <v>1072</v>
      </c>
      <c r="AC531" s="45">
        <v>5445026</v>
      </c>
      <c r="AD531" s="45">
        <v>165871</v>
      </c>
      <c r="AE531" s="45">
        <v>111333</v>
      </c>
      <c r="AF531" s="45">
        <v>78395</v>
      </c>
      <c r="AG531" s="45">
        <v>48942</v>
      </c>
      <c r="AH531" s="45">
        <v>26938</v>
      </c>
      <c r="AI531" s="45">
        <v>10410</v>
      </c>
      <c r="AJ531" s="53">
        <f t="shared" si="8"/>
        <v>8.1154617076208631</v>
      </c>
    </row>
    <row r="532" spans="27:36">
      <c r="AA532" s="11" t="s">
        <v>1073</v>
      </c>
      <c r="AB532" s="11" t="s">
        <v>1074</v>
      </c>
      <c r="AC532" s="45">
        <v>2426821</v>
      </c>
      <c r="AD532" s="45">
        <v>80219</v>
      </c>
      <c r="AE532" s="45">
        <v>55873</v>
      </c>
      <c r="AF532" s="45">
        <v>39830</v>
      </c>
      <c r="AG532" s="45">
        <v>25628</v>
      </c>
      <c r="AH532" s="45">
        <v>13395</v>
      </c>
      <c r="AI532" s="45">
        <v>4248</v>
      </c>
      <c r="AJ532" s="53">
        <f t="shared" si="8"/>
        <v>9.032104139530686</v>
      </c>
    </row>
    <row r="533" spans="27:36">
      <c r="AA533" s="11" t="s">
        <v>1075</v>
      </c>
      <c r="AB533" s="11" t="s">
        <v>1076</v>
      </c>
      <c r="AC533" s="45">
        <v>10303984</v>
      </c>
      <c r="AD533" s="45">
        <v>312449</v>
      </c>
      <c r="AE533" s="45">
        <v>209224</v>
      </c>
      <c r="AF533" s="45">
        <v>146464</v>
      </c>
      <c r="AG533" s="45">
        <v>93987</v>
      </c>
      <c r="AH533" s="45">
        <v>50452</v>
      </c>
      <c r="AI533" s="45">
        <v>18223</v>
      </c>
      <c r="AJ533" s="53">
        <f t="shared" si="8"/>
        <v>8.0628910138059222</v>
      </c>
    </row>
    <row r="534" spans="27:36">
      <c r="AA534" s="11" t="s">
        <v>1077</v>
      </c>
      <c r="AB534" s="11" t="s">
        <v>1078</v>
      </c>
      <c r="AC534" s="45">
        <v>3063005</v>
      </c>
      <c r="AD534" s="45">
        <v>100721</v>
      </c>
      <c r="AE534" s="45">
        <v>69266</v>
      </c>
      <c r="AF534" s="45">
        <v>50340</v>
      </c>
      <c r="AG534" s="45">
        <v>31963</v>
      </c>
      <c r="AH534" s="45">
        <v>17950</v>
      </c>
      <c r="AI534" s="45">
        <v>5989</v>
      </c>
      <c r="AJ534" s="53">
        <f t="shared" si="8"/>
        <v>9.0182353603732288</v>
      </c>
    </row>
    <row r="535" spans="27:36">
      <c r="AA535" s="11" t="s">
        <v>1079</v>
      </c>
      <c r="AB535" s="11" t="s">
        <v>1080</v>
      </c>
      <c r="AC535" s="45">
        <v>4010406</v>
      </c>
      <c r="AD535" s="45">
        <v>124819</v>
      </c>
      <c r="AE535" s="45">
        <v>81962</v>
      </c>
      <c r="AF535" s="45">
        <v>55510</v>
      </c>
      <c r="AG535" s="45">
        <v>34125</v>
      </c>
      <c r="AH535" s="45">
        <v>17783</v>
      </c>
      <c r="AI535" s="45">
        <v>6417</v>
      </c>
      <c r="AJ535" s="53">
        <f t="shared" si="8"/>
        <v>7.9946020427856936</v>
      </c>
    </row>
    <row r="536" spans="27:36">
      <c r="AA536" s="11" t="s">
        <v>1081</v>
      </c>
      <c r="AB536" s="11" t="s">
        <v>1082</v>
      </c>
      <c r="AC536" s="45">
        <v>3230573</v>
      </c>
      <c r="AD536" s="45">
        <v>86909</v>
      </c>
      <c r="AE536" s="45">
        <v>57996</v>
      </c>
      <c r="AF536" s="45">
        <v>40614</v>
      </c>
      <c r="AG536" s="45">
        <v>27899</v>
      </c>
      <c r="AH536" s="45">
        <v>14719</v>
      </c>
      <c r="AI536" s="45">
        <v>5817</v>
      </c>
      <c r="AJ536" s="53">
        <f t="shared" si="8"/>
        <v>7.2418731909169063</v>
      </c>
    </row>
    <row r="537" spans="27:36">
      <c r="AA537" s="11" t="s">
        <v>1083</v>
      </c>
      <c r="AB537" s="11" t="s">
        <v>1084</v>
      </c>
      <c r="AC537" s="45">
        <v>3977447</v>
      </c>
      <c r="AD537" s="45">
        <v>142069</v>
      </c>
      <c r="AE537" s="45">
        <v>102887</v>
      </c>
      <c r="AF537" s="45">
        <v>73615</v>
      </c>
      <c r="AG537" s="45">
        <v>44993</v>
      </c>
      <c r="AH537" s="45">
        <v>23899</v>
      </c>
      <c r="AI537" s="45">
        <v>7907</v>
      </c>
      <c r="AJ537" s="53">
        <f t="shared" si="8"/>
        <v>9.9402958732071092</v>
      </c>
    </row>
    <row r="538" spans="27:36">
      <c r="AA538" s="11" t="s">
        <v>1085</v>
      </c>
      <c r="AB538" s="11" t="s">
        <v>1086</v>
      </c>
      <c r="AC538" s="45">
        <v>1560774</v>
      </c>
      <c r="AD538" s="45">
        <v>57163</v>
      </c>
      <c r="AE538" s="45">
        <v>40879</v>
      </c>
      <c r="AF538" s="45">
        <v>29589</v>
      </c>
      <c r="AG538" s="45">
        <v>18421</v>
      </c>
      <c r="AH538" s="45">
        <v>8976</v>
      </c>
      <c r="AI538" s="45">
        <v>3297</v>
      </c>
      <c r="AJ538" s="53">
        <f t="shared" si="8"/>
        <v>10.144005474207027</v>
      </c>
    </row>
    <row r="539" spans="27:36">
      <c r="AA539" s="11" t="s">
        <v>1087</v>
      </c>
      <c r="AB539" s="11" t="s">
        <v>1088</v>
      </c>
      <c r="AC539" s="45">
        <v>2416673</v>
      </c>
      <c r="AD539" s="45">
        <v>84906</v>
      </c>
      <c r="AE539" s="45">
        <v>62008</v>
      </c>
      <c r="AF539" s="45">
        <v>44026</v>
      </c>
      <c r="AG539" s="45">
        <v>26572</v>
      </c>
      <c r="AH539" s="45">
        <v>14923</v>
      </c>
      <c r="AI539" s="45">
        <v>4610</v>
      </c>
      <c r="AJ539" s="53">
        <f t="shared" si="8"/>
        <v>9.8087329150447733</v>
      </c>
    </row>
    <row r="540" spans="27:36">
      <c r="AA540" s="11" t="s">
        <v>1089</v>
      </c>
      <c r="AB540" s="11" t="s">
        <v>1090</v>
      </c>
      <c r="AC540" s="45">
        <v>4574182</v>
      </c>
      <c r="AD540" s="45">
        <v>208599</v>
      </c>
      <c r="AE540" s="45">
        <v>151771</v>
      </c>
      <c r="AF540" s="45">
        <v>112453</v>
      </c>
      <c r="AG540" s="45">
        <v>71759</v>
      </c>
      <c r="AH540" s="45">
        <v>38248</v>
      </c>
      <c r="AI540" s="45">
        <v>11933</v>
      </c>
      <c r="AJ540" s="53">
        <f t="shared" si="8"/>
        <v>13.002608991072066</v>
      </c>
    </row>
    <row r="541" spans="27:36">
      <c r="AA541" s="11" t="s">
        <v>1091</v>
      </c>
      <c r="AB541" s="11" t="s">
        <v>1092</v>
      </c>
      <c r="AC541" s="45">
        <v>1034922</v>
      </c>
      <c r="AD541" s="45">
        <v>46879</v>
      </c>
      <c r="AE541" s="45">
        <v>31232</v>
      </c>
      <c r="AF541" s="45">
        <v>22302</v>
      </c>
      <c r="AG541" s="45">
        <v>14584</v>
      </c>
      <c r="AH541" s="45">
        <v>7752</v>
      </c>
      <c r="AI541" s="45">
        <v>2348</v>
      </c>
      <c r="AJ541" s="53">
        <f t="shared" si="8"/>
        <v>12.087577614544864</v>
      </c>
    </row>
    <row r="542" spans="27:36">
      <c r="AA542" s="11" t="s">
        <v>1093</v>
      </c>
      <c r="AB542" s="11" t="s">
        <v>1094</v>
      </c>
      <c r="AC542" s="45">
        <v>765874</v>
      </c>
      <c r="AD542" s="45">
        <v>42625</v>
      </c>
      <c r="AE542" s="45">
        <v>31829</v>
      </c>
      <c r="AF542" s="45">
        <v>26166</v>
      </c>
      <c r="AG542" s="45">
        <v>16374</v>
      </c>
      <c r="AH542" s="45">
        <v>8949</v>
      </c>
      <c r="AI542" s="45">
        <v>3034</v>
      </c>
      <c r="AJ542" s="53">
        <f t="shared" si="8"/>
        <v>16.840498567649508</v>
      </c>
    </row>
    <row r="543" spans="27:36">
      <c r="AA543" s="11" t="s">
        <v>1095</v>
      </c>
      <c r="AB543" s="11" t="s">
        <v>1096</v>
      </c>
      <c r="AC543" s="45">
        <v>2773386</v>
      </c>
      <c r="AD543" s="45">
        <v>119095</v>
      </c>
      <c r="AE543" s="45">
        <v>88710</v>
      </c>
      <c r="AF543" s="45">
        <v>63985</v>
      </c>
      <c r="AG543" s="45">
        <v>40801</v>
      </c>
      <c r="AH543" s="45">
        <v>21547</v>
      </c>
      <c r="AI543" s="45">
        <v>6551</v>
      </c>
      <c r="AJ543" s="53">
        <f t="shared" si="8"/>
        <v>12.284225852441745</v>
      </c>
    </row>
    <row r="544" spans="27:36">
      <c r="AA544" s="11" t="s">
        <v>1097</v>
      </c>
      <c r="AB544" s="11" t="s">
        <v>1098</v>
      </c>
      <c r="AC544" s="45">
        <v>2633417</v>
      </c>
      <c r="AD544" s="45">
        <v>108925</v>
      </c>
      <c r="AE544" s="45">
        <v>81014</v>
      </c>
      <c r="AF544" s="45">
        <v>65760</v>
      </c>
      <c r="AG544" s="45">
        <v>44800</v>
      </c>
      <c r="AH544" s="45">
        <v>28521</v>
      </c>
      <c r="AI544" s="45">
        <v>10490</v>
      </c>
      <c r="AJ544" s="53">
        <f t="shared" si="8"/>
        <v>12.892375191623659</v>
      </c>
    </row>
    <row r="545" spans="27:36">
      <c r="AA545" s="11" t="s">
        <v>1099</v>
      </c>
      <c r="AB545" s="11" t="s">
        <v>1100</v>
      </c>
      <c r="AC545" s="45">
        <v>2633417</v>
      </c>
      <c r="AD545" s="45">
        <v>108925</v>
      </c>
      <c r="AE545" s="45">
        <v>81014</v>
      </c>
      <c r="AF545" s="45">
        <v>65760</v>
      </c>
      <c r="AG545" s="45">
        <v>44800</v>
      </c>
      <c r="AH545" s="45">
        <v>28521</v>
      </c>
      <c r="AI545" s="45">
        <v>10490</v>
      </c>
      <c r="AJ545" s="53">
        <f t="shared" si="8"/>
        <v>12.892375191623659</v>
      </c>
    </row>
    <row r="546" spans="27:36">
      <c r="AA546" s="11" t="s">
        <v>1101</v>
      </c>
      <c r="AB546" s="11" t="s">
        <v>1102</v>
      </c>
      <c r="AC546" s="45">
        <v>2188214</v>
      </c>
      <c r="AD546" s="45">
        <v>55977</v>
      </c>
      <c r="AE546" s="45">
        <v>44258</v>
      </c>
      <c r="AF546" s="45">
        <v>31114</v>
      </c>
      <c r="AG546" s="45">
        <v>19037</v>
      </c>
      <c r="AH546" s="45">
        <v>11739</v>
      </c>
      <c r="AI546" s="45">
        <v>4216</v>
      </c>
      <c r="AJ546" s="53">
        <f t="shared" si="8"/>
        <v>7.6016788120357521</v>
      </c>
    </row>
    <row r="547" spans="27:36">
      <c r="AA547" s="11" t="s">
        <v>1103</v>
      </c>
      <c r="AB547" s="11" t="s">
        <v>1104</v>
      </c>
      <c r="AC547" s="45">
        <v>1072404</v>
      </c>
      <c r="AD547" s="45">
        <v>31822</v>
      </c>
      <c r="AE547" s="45">
        <v>25165</v>
      </c>
      <c r="AF547" s="45">
        <v>18904</v>
      </c>
      <c r="AG547" s="45">
        <v>11328</v>
      </c>
      <c r="AH547" s="45">
        <v>7112</v>
      </c>
      <c r="AI547" s="45">
        <v>2547</v>
      </c>
      <c r="AJ547" s="53">
        <f t="shared" si="8"/>
        <v>9.0337223658248202</v>
      </c>
    </row>
    <row r="548" spans="27:36">
      <c r="AA548" s="11" t="s">
        <v>1105</v>
      </c>
      <c r="AB548" s="11" t="s">
        <v>1106</v>
      </c>
      <c r="AC548" s="45">
        <v>1115810</v>
      </c>
      <c r="AD548" s="45">
        <v>24155</v>
      </c>
      <c r="AE548" s="45">
        <v>19093</v>
      </c>
      <c r="AF548" s="45">
        <v>12210</v>
      </c>
      <c r="AG548" s="45">
        <v>7709</v>
      </c>
      <c r="AH548" s="45">
        <v>4627</v>
      </c>
      <c r="AI548" s="45">
        <v>1669</v>
      </c>
      <c r="AJ548" s="53">
        <f t="shared" si="8"/>
        <v>6.2253430243500238</v>
      </c>
    </row>
    <row r="549" spans="27:36">
      <c r="AA549" s="11" t="s">
        <v>1107</v>
      </c>
      <c r="AB549" s="11" t="s">
        <v>1108</v>
      </c>
      <c r="AC549" s="45">
        <v>3854869</v>
      </c>
      <c r="AD549" s="45">
        <v>86261</v>
      </c>
      <c r="AE549" s="45">
        <v>60270</v>
      </c>
      <c r="AF549" s="45">
        <v>44774</v>
      </c>
      <c r="AG549" s="45">
        <v>27977</v>
      </c>
      <c r="AH549" s="45">
        <v>15724</v>
      </c>
      <c r="AI549" s="45">
        <v>7478</v>
      </c>
      <c r="AJ549" s="53">
        <f t="shared" si="8"/>
        <v>6.2903304885328133</v>
      </c>
    </row>
    <row r="550" spans="27:36">
      <c r="AA550" s="11" t="s">
        <v>1109</v>
      </c>
      <c r="AB550" s="11" t="s">
        <v>1110</v>
      </c>
      <c r="AC550" s="45">
        <v>1726199</v>
      </c>
      <c r="AD550" s="45">
        <v>53655</v>
      </c>
      <c r="AE550" s="45">
        <v>38313</v>
      </c>
      <c r="AF550" s="45">
        <v>30187</v>
      </c>
      <c r="AG550" s="45">
        <v>19567</v>
      </c>
      <c r="AH550" s="45">
        <v>10821</v>
      </c>
      <c r="AI550" s="45">
        <v>4856</v>
      </c>
      <c r="AJ550" s="53">
        <f t="shared" si="8"/>
        <v>9.1182418713022066</v>
      </c>
    </row>
    <row r="551" spans="27:36">
      <c r="AA551" s="11" t="s">
        <v>1111</v>
      </c>
      <c r="AB551" s="11" t="s">
        <v>1112</v>
      </c>
      <c r="AC551" s="45">
        <v>2128670</v>
      </c>
      <c r="AD551" s="45">
        <v>32606</v>
      </c>
      <c r="AE551" s="45">
        <v>21957</v>
      </c>
      <c r="AF551" s="45">
        <v>14587</v>
      </c>
      <c r="AG551" s="45">
        <v>8410</v>
      </c>
      <c r="AH551" s="45">
        <v>4903</v>
      </c>
      <c r="AI551" s="45">
        <v>2622</v>
      </c>
      <c r="AJ551" s="53">
        <f t="shared" si="8"/>
        <v>3.9970967787397766</v>
      </c>
    </row>
    <row r="552" spans="27:36">
      <c r="AA552" s="11" t="s">
        <v>1113</v>
      </c>
      <c r="AB552" s="11" t="s">
        <v>1114</v>
      </c>
      <c r="AC552" s="45">
        <v>8665165</v>
      </c>
      <c r="AD552" s="45">
        <v>148848</v>
      </c>
      <c r="AE552" s="45">
        <v>103394</v>
      </c>
      <c r="AF552" s="45">
        <v>75425</v>
      </c>
      <c r="AG552" s="45">
        <v>46723</v>
      </c>
      <c r="AH552" s="45">
        <v>26196</v>
      </c>
      <c r="AI552" s="45">
        <v>12520</v>
      </c>
      <c r="AJ552" s="53">
        <f t="shared" si="8"/>
        <v>4.7674337418848918</v>
      </c>
    </row>
    <row r="553" spans="27:36">
      <c r="AA553" s="11" t="s">
        <v>1115</v>
      </c>
      <c r="AB553" s="11" t="s">
        <v>1116</v>
      </c>
      <c r="AC553" s="45">
        <v>2756910</v>
      </c>
      <c r="AD553" s="45">
        <v>59438</v>
      </c>
      <c r="AE553" s="45">
        <v>41034</v>
      </c>
      <c r="AF553" s="45">
        <v>29318</v>
      </c>
      <c r="AG553" s="45">
        <v>17187</v>
      </c>
      <c r="AH553" s="45">
        <v>9434</v>
      </c>
      <c r="AI553" s="45">
        <v>4001</v>
      </c>
      <c r="AJ553" s="53">
        <f t="shared" si="8"/>
        <v>5.8185432241168549</v>
      </c>
    </row>
    <row r="554" spans="27:36">
      <c r="AA554" s="11" t="s">
        <v>1117</v>
      </c>
      <c r="AB554" s="11" t="s">
        <v>1118</v>
      </c>
      <c r="AC554" s="45">
        <v>3685654</v>
      </c>
      <c r="AD554" s="45">
        <v>55975</v>
      </c>
      <c r="AE554" s="45">
        <v>38788</v>
      </c>
      <c r="AF554" s="45">
        <v>27728</v>
      </c>
      <c r="AG554" s="45">
        <v>17413</v>
      </c>
      <c r="AH554" s="45">
        <v>9569</v>
      </c>
      <c r="AI554" s="45">
        <v>4572</v>
      </c>
      <c r="AJ554" s="53">
        <f t="shared" si="8"/>
        <v>4.1795838676120978</v>
      </c>
    </row>
    <row r="555" spans="27:36">
      <c r="AA555" s="11" t="s">
        <v>1119</v>
      </c>
      <c r="AB555" s="11" t="s">
        <v>1120</v>
      </c>
      <c r="AC555" s="45">
        <v>2222601</v>
      </c>
      <c r="AD555" s="45">
        <v>33435</v>
      </c>
      <c r="AE555" s="45">
        <v>23572</v>
      </c>
      <c r="AF555" s="45">
        <v>18379</v>
      </c>
      <c r="AG555" s="45">
        <v>12123</v>
      </c>
      <c r="AH555" s="45">
        <v>7193</v>
      </c>
      <c r="AI555" s="45">
        <v>3947</v>
      </c>
      <c r="AJ555" s="53">
        <f t="shared" si="8"/>
        <v>4.4384484664588921</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L2115"/>
  <sheetViews>
    <sheetView showGridLines="0" topLeftCell="A28" zoomScaleNormal="100" workbookViewId="0"/>
  </sheetViews>
  <sheetFormatPr defaultColWidth="8.85546875" defaultRowHeight="12"/>
  <cols>
    <col min="1" max="2" width="8.85546875" style="1"/>
    <col min="3" max="3" width="18.140625" style="1" customWidth="1"/>
    <col min="4" max="6" width="8.85546875" style="112" customWidth="1"/>
    <col min="7" max="9" width="22.85546875" style="1" customWidth="1"/>
    <col min="10" max="10" width="46.28515625" style="44" customWidth="1"/>
    <col min="11" max="11" width="54.5703125" style="44" customWidth="1"/>
    <col min="12" max="18" width="2.42578125" style="1" customWidth="1"/>
    <col min="19" max="19" width="7.42578125" style="1" customWidth="1"/>
    <col min="20" max="20" width="31.28515625" style="1" customWidth="1"/>
    <col min="21" max="26" width="9.140625" style="1" customWidth="1"/>
    <col min="27" max="27" width="9.140625" style="112" customWidth="1"/>
    <col min="28" max="28" width="12.140625" style="1" customWidth="1"/>
    <col min="29" max="29" width="9.140625" style="1" customWidth="1"/>
    <col min="30" max="32" width="8.85546875" style="1"/>
    <col min="33" max="36" width="22.140625" style="1" customWidth="1"/>
    <col min="37" max="37" width="40.85546875" style="1" bestFit="1" customWidth="1"/>
    <col min="38" max="38" width="50.42578125" style="1" bestFit="1" customWidth="1"/>
    <col min="39" max="16384" width="8.85546875" style="1"/>
  </cols>
  <sheetData>
    <row r="1" spans="1:38">
      <c r="A1" s="112"/>
      <c r="C1" s="124"/>
    </row>
    <row r="2" spans="1:38" ht="12" customHeight="1">
      <c r="C2" s="164"/>
      <c r="D2" s="164"/>
      <c r="E2" s="164"/>
      <c r="F2" s="164"/>
      <c r="G2" s="164"/>
      <c r="H2" s="164"/>
      <c r="I2" s="164"/>
    </row>
    <row r="3" spans="1:38">
      <c r="C3" s="100" t="s">
        <v>12</v>
      </c>
      <c r="D3" s="100"/>
      <c r="E3" s="100"/>
      <c r="F3" s="100"/>
      <c r="G3" s="100"/>
      <c r="H3" s="100"/>
    </row>
    <row r="4" spans="1:38">
      <c r="C4" s="7" t="s">
        <v>13</v>
      </c>
      <c r="D4" s="7"/>
      <c r="E4" s="7"/>
      <c r="F4" s="7"/>
      <c r="G4" s="7"/>
      <c r="H4" s="7"/>
    </row>
    <row r="6" spans="1:38" ht="15">
      <c r="C6" s="9" t="s">
        <v>1387</v>
      </c>
      <c r="D6" s="9"/>
      <c r="E6" s="9"/>
      <c r="F6" s="9"/>
      <c r="G6" s="9"/>
      <c r="H6" s="9"/>
      <c r="T6" s="112"/>
      <c r="U6" s="112"/>
      <c r="V6" s="112"/>
      <c r="W6" s="112"/>
      <c r="X6" s="112"/>
      <c r="Y6" s="112"/>
      <c r="Z6" s="112"/>
      <c r="AB6" s="112"/>
      <c r="AC6" s="112"/>
      <c r="AD6" s="112"/>
      <c r="AE6" s="112"/>
    </row>
    <row r="7" spans="1:38">
      <c r="C7" s="10" t="s">
        <v>87</v>
      </c>
      <c r="D7" s="10"/>
      <c r="E7" s="10"/>
      <c r="F7" s="10"/>
      <c r="G7" s="10"/>
      <c r="H7" s="10"/>
      <c r="S7" s="112"/>
      <c r="T7" s="112"/>
      <c r="U7" s="112"/>
      <c r="V7" s="112"/>
      <c r="W7" s="112"/>
      <c r="X7" s="112"/>
      <c r="Y7" s="112"/>
      <c r="Z7" s="112"/>
      <c r="AB7" s="112"/>
      <c r="AC7" s="112"/>
      <c r="AD7" s="112"/>
      <c r="AE7" s="112"/>
    </row>
    <row r="8" spans="1:38">
      <c r="S8" s="112"/>
      <c r="T8" s="112"/>
      <c r="U8" s="112"/>
      <c r="V8" s="112"/>
      <c r="W8" s="112"/>
      <c r="X8" s="112"/>
      <c r="Y8" s="112"/>
      <c r="Z8" s="112"/>
      <c r="AB8" s="112"/>
      <c r="AC8" s="112"/>
      <c r="AD8" s="112"/>
      <c r="AE8" s="112"/>
    </row>
    <row r="9" spans="1:38">
      <c r="S9" s="112"/>
      <c r="T9" s="112"/>
      <c r="U9" s="112"/>
      <c r="V9" s="112"/>
      <c r="W9" s="112"/>
      <c r="X9" s="112"/>
      <c r="Y9" s="112"/>
      <c r="Z9" s="112"/>
      <c r="AB9" s="112"/>
      <c r="AC9" s="112"/>
      <c r="AD9" s="112"/>
      <c r="AE9" s="112"/>
    </row>
    <row r="10" spans="1:38">
      <c r="D10" s="50" t="s">
        <v>88</v>
      </c>
      <c r="E10" s="50" t="s">
        <v>88</v>
      </c>
      <c r="F10" s="50" t="s">
        <v>88</v>
      </c>
      <c r="G10" s="44" t="s">
        <v>693</v>
      </c>
      <c r="H10" s="44" t="s">
        <v>690</v>
      </c>
      <c r="I10" s="44" t="s">
        <v>692</v>
      </c>
      <c r="J10" s="156" t="s">
        <v>689</v>
      </c>
      <c r="K10" s="156" t="s">
        <v>688</v>
      </c>
      <c r="L10" s="50"/>
      <c r="S10" s="112"/>
      <c r="T10" s="112"/>
      <c r="U10" s="112"/>
      <c r="V10" s="112"/>
      <c r="W10" s="112"/>
      <c r="X10" s="112"/>
      <c r="Y10" s="112"/>
      <c r="Z10" s="112"/>
      <c r="AB10" s="112"/>
      <c r="AC10" s="112"/>
      <c r="AD10" s="112"/>
      <c r="AE10" s="112"/>
    </row>
    <row r="11" spans="1:38">
      <c r="C11" s="1" t="s">
        <v>1192</v>
      </c>
      <c r="D11" s="114">
        <f>+I11</f>
        <v>2.7</v>
      </c>
      <c r="E11" s="114">
        <f>+H11-I11</f>
        <v>17.600000000000001</v>
      </c>
      <c r="F11" s="114">
        <f>+G11-H11</f>
        <v>16.400000000000002</v>
      </c>
      <c r="G11" s="99">
        <v>36.700000000000003</v>
      </c>
      <c r="H11" s="99">
        <v>20.3</v>
      </c>
      <c r="I11" s="99">
        <v>2.7</v>
      </c>
      <c r="J11" s="157" t="s">
        <v>1288</v>
      </c>
      <c r="K11" s="157" t="s">
        <v>1303</v>
      </c>
      <c r="S11" s="112"/>
      <c r="T11" s="112"/>
      <c r="U11" s="112"/>
      <c r="V11" s="112"/>
      <c r="W11" s="112"/>
      <c r="X11" s="112"/>
      <c r="Y11" s="112"/>
      <c r="Z11" s="112"/>
      <c r="AB11" s="112"/>
      <c r="AC11" s="112"/>
      <c r="AD11" s="112"/>
      <c r="AE11" s="112"/>
      <c r="AH11" s="44" t="s">
        <v>693</v>
      </c>
      <c r="AI11" s="44" t="s">
        <v>690</v>
      </c>
      <c r="AJ11" s="44" t="s">
        <v>692</v>
      </c>
      <c r="AK11" s="108" t="s">
        <v>689</v>
      </c>
      <c r="AL11" s="108" t="s">
        <v>688</v>
      </c>
    </row>
    <row r="12" spans="1:38">
      <c r="C12" s="112"/>
      <c r="D12" s="104"/>
      <c r="E12" s="104"/>
      <c r="F12" s="104"/>
      <c r="G12" s="99"/>
      <c r="H12" s="99"/>
      <c r="I12" s="99"/>
      <c r="J12" s="157"/>
      <c r="K12" s="157"/>
      <c r="S12" s="112"/>
      <c r="T12" s="112"/>
      <c r="U12" s="112"/>
      <c r="V12" s="112"/>
      <c r="W12" s="112"/>
      <c r="X12" s="112"/>
      <c r="Y12" s="112"/>
      <c r="Z12" s="112"/>
      <c r="AB12" s="112"/>
      <c r="AC12" s="112"/>
      <c r="AD12" s="112"/>
      <c r="AE12" s="112"/>
      <c r="AG12" s="3" t="s">
        <v>43</v>
      </c>
      <c r="AH12" s="46">
        <f>+AC34</f>
        <v>0</v>
      </c>
      <c r="AI12" s="46">
        <f>+AC12</f>
        <v>0</v>
      </c>
      <c r="AJ12" s="46">
        <f>+AC13</f>
        <v>0</v>
      </c>
      <c r="AK12" s="1" t="str">
        <f>+T34&amp;" ("&amp;S34&amp;")"</f>
        <v xml:space="preserve"> ()</v>
      </c>
      <c r="AL12" s="112" t="str">
        <f>+T13&amp;" ("&amp;S13&amp;")"</f>
        <v xml:space="preserve"> ()</v>
      </c>
    </row>
    <row r="13" spans="1:38">
      <c r="C13" s="3" t="s">
        <v>54</v>
      </c>
      <c r="D13" s="114">
        <f t="shared" ref="D13:D35" si="0">+I13</f>
        <v>17.5</v>
      </c>
      <c r="E13" s="114">
        <f t="shared" ref="E13:E39" si="1">+H13-I13</f>
        <v>5.3000000000000007</v>
      </c>
      <c r="F13" s="114">
        <f t="shared" ref="F13:F35" si="2">+G13-H13</f>
        <v>6.3000000000000007</v>
      </c>
      <c r="G13" s="99">
        <v>29.1</v>
      </c>
      <c r="H13" s="99">
        <v>22.8</v>
      </c>
      <c r="I13" s="99">
        <v>17.5</v>
      </c>
      <c r="J13" s="157" t="s">
        <v>1286</v>
      </c>
      <c r="K13" s="157" t="s">
        <v>1287</v>
      </c>
      <c r="S13" s="112"/>
      <c r="T13" s="112"/>
      <c r="U13" s="112"/>
      <c r="V13" s="112"/>
      <c r="W13" s="112"/>
      <c r="X13" s="112"/>
      <c r="Y13" s="112"/>
      <c r="Z13" s="112"/>
      <c r="AB13" s="112"/>
      <c r="AC13" s="112"/>
      <c r="AD13" s="112"/>
      <c r="AE13" s="112"/>
      <c r="AG13" s="3" t="s">
        <v>44</v>
      </c>
      <c r="AH13" s="46">
        <f>+AC59</f>
        <v>0</v>
      </c>
      <c r="AI13" s="46">
        <f>+AC58</f>
        <v>0</v>
      </c>
      <c r="AJ13" s="46">
        <f>+AC77</f>
        <v>0</v>
      </c>
      <c r="AK13" s="112" t="str">
        <f>+T59&amp;" ("&amp;S59&amp;")"</f>
        <v xml:space="preserve"> ()</v>
      </c>
      <c r="AL13" s="112" t="str">
        <f>+T77&amp;" ("&amp;S77&amp;")"</f>
        <v xml:space="preserve"> ()</v>
      </c>
    </row>
    <row r="14" spans="1:38">
      <c r="C14" s="3" t="s">
        <v>50</v>
      </c>
      <c r="D14" s="114">
        <f t="shared" si="0"/>
        <v>14.6</v>
      </c>
      <c r="E14" s="114">
        <f t="shared" si="1"/>
        <v>7.4</v>
      </c>
      <c r="F14" s="114">
        <f t="shared" si="2"/>
        <v>14.700000000000003</v>
      </c>
      <c r="G14" s="99">
        <v>36.700000000000003</v>
      </c>
      <c r="H14" s="99">
        <v>22</v>
      </c>
      <c r="I14" s="99">
        <v>14.6</v>
      </c>
      <c r="J14" s="157" t="s">
        <v>1288</v>
      </c>
      <c r="K14" s="157" t="s">
        <v>1289</v>
      </c>
      <c r="S14" s="112"/>
      <c r="T14" s="112"/>
      <c r="U14" s="112"/>
      <c r="V14" s="112"/>
      <c r="W14" s="112"/>
      <c r="X14" s="112"/>
      <c r="Y14" s="112"/>
      <c r="Z14" s="112"/>
      <c r="AB14" s="112"/>
      <c r="AC14" s="112"/>
      <c r="AD14" s="112"/>
      <c r="AE14" s="112"/>
      <c r="AG14" s="3" t="s">
        <v>45</v>
      </c>
      <c r="AH14" s="46">
        <f>+AC95</f>
        <v>0</v>
      </c>
      <c r="AI14" s="46">
        <f>+AC87</f>
        <v>0</v>
      </c>
      <c r="AJ14" s="46">
        <f>+AC89</f>
        <v>0</v>
      </c>
      <c r="AK14" s="112" t="str">
        <f>+T95&amp;" ("&amp;S95&amp;")"</f>
        <v xml:space="preserve"> ()</v>
      </c>
      <c r="AL14" s="112" t="str">
        <f>+T89&amp;" ("&amp;S89&amp;")"</f>
        <v xml:space="preserve"> ()</v>
      </c>
    </row>
    <row r="15" spans="1:38">
      <c r="C15" s="3" t="s">
        <v>64</v>
      </c>
      <c r="D15" s="114">
        <f>+I15</f>
        <v>14.6</v>
      </c>
      <c r="E15" s="114">
        <f t="shared" si="1"/>
        <v>7.2000000000000011</v>
      </c>
      <c r="F15" s="114">
        <f t="shared" si="2"/>
        <v>8.5</v>
      </c>
      <c r="G15" s="99">
        <v>30.3</v>
      </c>
      <c r="H15" s="99">
        <v>21.8</v>
      </c>
      <c r="I15" s="99">
        <v>14.6</v>
      </c>
      <c r="J15" s="157" t="s">
        <v>1290</v>
      </c>
      <c r="K15" s="157" t="s">
        <v>1291</v>
      </c>
      <c r="S15" s="112"/>
      <c r="T15" s="112"/>
      <c r="U15" s="112"/>
      <c r="V15" s="112"/>
      <c r="W15" s="112"/>
      <c r="X15" s="112"/>
      <c r="Y15" s="112"/>
      <c r="Z15" s="112"/>
      <c r="AB15" s="112"/>
      <c r="AC15" s="112"/>
      <c r="AD15" s="112"/>
      <c r="AE15" s="112"/>
      <c r="AG15" s="3" t="s">
        <v>46</v>
      </c>
      <c r="AH15" s="46">
        <f>+AC106</f>
        <v>0</v>
      </c>
      <c r="AI15" s="46">
        <f>+AC102</f>
        <v>0</v>
      </c>
      <c r="AJ15" s="46">
        <f>+AC103</f>
        <v>0</v>
      </c>
      <c r="AK15" s="112" t="str">
        <f>+T106&amp;" ("&amp;S106&amp;")"</f>
        <v xml:space="preserve"> ()</v>
      </c>
      <c r="AL15" s="112" t="str">
        <f>+T103&amp;" ("&amp;S103&amp;")"</f>
        <v xml:space="preserve"> ()</v>
      </c>
    </row>
    <row r="16" spans="1:38">
      <c r="C16" s="3" t="s">
        <v>1379</v>
      </c>
      <c r="D16" s="114">
        <f t="shared" si="0"/>
        <v>17.399999999999999</v>
      </c>
      <c r="E16" s="114">
        <f>+H16-I16</f>
        <v>4.4000000000000021</v>
      </c>
      <c r="F16" s="114">
        <f>+G16-H16</f>
        <v>8.3000000000000007</v>
      </c>
      <c r="G16" s="99">
        <v>30.1</v>
      </c>
      <c r="H16" s="99">
        <v>21.8</v>
      </c>
      <c r="I16" s="99">
        <v>17.399999999999999</v>
      </c>
      <c r="J16" s="157" t="s">
        <v>1292</v>
      </c>
      <c r="K16" s="157" t="s">
        <v>1293</v>
      </c>
      <c r="S16" s="112"/>
      <c r="T16" s="112"/>
      <c r="U16" s="112"/>
      <c r="V16" s="112"/>
      <c r="W16" s="112"/>
      <c r="X16" s="112"/>
      <c r="Y16" s="112"/>
      <c r="Z16" s="112"/>
      <c r="AB16" s="112"/>
      <c r="AC16" s="112"/>
      <c r="AD16" s="112"/>
      <c r="AE16" s="112"/>
      <c r="AG16" s="3" t="s">
        <v>75</v>
      </c>
      <c r="AH16" s="46">
        <f>+AC500</f>
        <v>0</v>
      </c>
      <c r="AI16" s="46">
        <f>+AC114</f>
        <v>0</v>
      </c>
      <c r="AJ16" s="46">
        <f>+AC278</f>
        <v>0</v>
      </c>
      <c r="AK16" s="112" t="str">
        <f>+T500&amp;" ("&amp;S500&amp;")"</f>
        <v xml:space="preserve"> ()</v>
      </c>
      <c r="AL16" s="112" t="str">
        <f>+T278&amp;" ("&amp;S278&amp;")"</f>
        <v xml:space="preserve"> ()</v>
      </c>
    </row>
    <row r="17" spans="3:38">
      <c r="C17" s="3" t="s">
        <v>75</v>
      </c>
      <c r="D17" s="114">
        <f t="shared" si="0"/>
        <v>15.6</v>
      </c>
      <c r="E17" s="114">
        <f t="shared" si="1"/>
        <v>5.9</v>
      </c>
      <c r="F17" s="114">
        <f t="shared" si="2"/>
        <v>10.700000000000003</v>
      </c>
      <c r="G17" s="99">
        <v>32.200000000000003</v>
      </c>
      <c r="H17" s="99">
        <v>21.5</v>
      </c>
      <c r="I17" s="99">
        <v>15.6</v>
      </c>
      <c r="J17" s="157" t="s">
        <v>1294</v>
      </c>
      <c r="K17" s="157" t="s">
        <v>1295</v>
      </c>
      <c r="S17" s="112"/>
      <c r="T17" s="112"/>
      <c r="U17" s="112"/>
      <c r="V17" s="112"/>
      <c r="W17" s="112"/>
      <c r="X17" s="112"/>
      <c r="Y17" s="112"/>
      <c r="Z17" s="112"/>
      <c r="AB17" s="112"/>
      <c r="AC17" s="112"/>
      <c r="AD17" s="112"/>
      <c r="AE17" s="112"/>
      <c r="AG17" s="3" t="s">
        <v>48</v>
      </c>
      <c r="AH17" s="46">
        <f>+AC524</f>
        <v>0</v>
      </c>
      <c r="AI17" s="46">
        <f>+AC520</f>
        <v>0</v>
      </c>
      <c r="AJ17" s="46">
        <f>+AC521</f>
        <v>0</v>
      </c>
      <c r="AK17" s="112" t="str">
        <f>+T524&amp;" ("&amp;S524&amp;")"</f>
        <v xml:space="preserve"> ()</v>
      </c>
      <c r="AL17" s="112" t="str">
        <f>+T521&amp;" ("&amp;S521&amp;")"</f>
        <v xml:space="preserve"> ()</v>
      </c>
    </row>
    <row r="18" spans="3:38">
      <c r="C18" s="3" t="s">
        <v>44</v>
      </c>
      <c r="D18" s="114">
        <f t="shared" si="0"/>
        <v>17.5</v>
      </c>
      <c r="E18" s="114">
        <f t="shared" si="1"/>
        <v>3.8000000000000007</v>
      </c>
      <c r="F18" s="114">
        <f t="shared" si="2"/>
        <v>8.3000000000000007</v>
      </c>
      <c r="G18" s="99">
        <v>29.6</v>
      </c>
      <c r="H18" s="99">
        <v>21.3</v>
      </c>
      <c r="I18" s="99">
        <v>17.5</v>
      </c>
      <c r="J18" s="157" t="s">
        <v>1296</v>
      </c>
      <c r="K18" s="157" t="s">
        <v>1297</v>
      </c>
      <c r="S18" s="112"/>
      <c r="T18" s="112"/>
      <c r="U18" s="112"/>
      <c r="V18" s="112"/>
      <c r="W18" s="112"/>
      <c r="X18" s="112"/>
      <c r="Y18" s="112"/>
      <c r="Z18" s="112"/>
      <c r="AB18" s="112"/>
      <c r="AC18" s="112"/>
      <c r="AD18" s="112"/>
      <c r="AE18" s="112"/>
      <c r="AG18" s="3" t="s">
        <v>49</v>
      </c>
      <c r="AH18" s="46">
        <f>+AC527</f>
        <v>0</v>
      </c>
      <c r="AI18" s="46">
        <f>+AC526</f>
        <v>0</v>
      </c>
      <c r="AJ18" s="46">
        <f>+AC533</f>
        <v>0</v>
      </c>
      <c r="AK18" s="112" t="str">
        <f>+T527&amp;" ("&amp;S527&amp;")"</f>
        <v xml:space="preserve"> ()</v>
      </c>
      <c r="AL18" s="112" t="str">
        <f>+T533&amp;" ("&amp;S533&amp;")"</f>
        <v xml:space="preserve"> ()</v>
      </c>
    </row>
    <row r="19" spans="3:38">
      <c r="C19" s="3" t="s">
        <v>53</v>
      </c>
      <c r="D19" s="114">
        <f t="shared" si="0"/>
        <v>18.5</v>
      </c>
      <c r="E19" s="114">
        <f t="shared" si="1"/>
        <v>2.1000000000000014</v>
      </c>
      <c r="F19" s="114">
        <f t="shared" si="2"/>
        <v>4.8999999999999986</v>
      </c>
      <c r="G19" s="99">
        <v>25.5</v>
      </c>
      <c r="H19" s="99">
        <v>20.6</v>
      </c>
      <c r="I19" s="99">
        <v>18.5</v>
      </c>
      <c r="J19" s="157" t="s">
        <v>1298</v>
      </c>
      <c r="K19" s="157" t="s">
        <v>1299</v>
      </c>
      <c r="S19" s="112"/>
      <c r="T19" s="112"/>
      <c r="U19" s="112"/>
      <c r="V19" s="112"/>
      <c r="W19" s="112"/>
      <c r="X19" s="112"/>
      <c r="Y19" s="112"/>
      <c r="Z19" s="112"/>
      <c r="AB19" s="112"/>
      <c r="AC19" s="112"/>
      <c r="AD19" s="112"/>
      <c r="AE19" s="112"/>
      <c r="AG19" s="3" t="s">
        <v>50</v>
      </c>
      <c r="AH19" s="46">
        <f>+AC574</f>
        <v>0</v>
      </c>
      <c r="AI19" s="46">
        <f>+AC543</f>
        <v>0</v>
      </c>
      <c r="AJ19" s="46">
        <f>+AC585</f>
        <v>0</v>
      </c>
      <c r="AK19" s="112" t="str">
        <f>+T574&amp;" ("&amp;S574&amp;")"</f>
        <v xml:space="preserve"> ()</v>
      </c>
      <c r="AL19" s="112" t="str">
        <f>+T585&amp;" ("&amp;S585&amp;")"</f>
        <v xml:space="preserve"> ()</v>
      </c>
    </row>
    <row r="20" spans="3:38">
      <c r="C20" s="3" t="s">
        <v>56</v>
      </c>
      <c r="D20" s="114">
        <f t="shared" si="0"/>
        <v>18.100000000000001</v>
      </c>
      <c r="E20" s="114">
        <f t="shared" si="1"/>
        <v>2.1999999999999993</v>
      </c>
      <c r="F20" s="114">
        <f t="shared" si="2"/>
        <v>1.5999999999999979</v>
      </c>
      <c r="G20" s="99">
        <v>21.9</v>
      </c>
      <c r="H20" s="99">
        <v>20.3</v>
      </c>
      <c r="I20" s="99">
        <v>18.100000000000001</v>
      </c>
      <c r="J20" s="157" t="s">
        <v>1300</v>
      </c>
      <c r="K20" s="157" t="s">
        <v>1301</v>
      </c>
      <c r="S20" s="112"/>
      <c r="T20" s="112"/>
      <c r="U20" s="112"/>
      <c r="V20" s="112"/>
      <c r="W20" s="112"/>
      <c r="X20" s="112"/>
      <c r="Y20" s="112"/>
      <c r="Z20" s="112"/>
      <c r="AB20" s="112"/>
      <c r="AC20" s="112"/>
      <c r="AD20" s="112"/>
      <c r="AE20" s="112"/>
      <c r="AG20" s="3" t="s">
        <v>51</v>
      </c>
      <c r="AH20" s="46">
        <f>+AC599</f>
        <v>0</v>
      </c>
      <c r="AI20" s="46">
        <f>+AC596</f>
        <v>0</v>
      </c>
      <c r="AJ20" s="46">
        <f>+AC650</f>
        <v>0</v>
      </c>
      <c r="AK20" s="112" t="str">
        <f>+T599&amp;" ("&amp;S599&amp;")"</f>
        <v xml:space="preserve"> ()</v>
      </c>
      <c r="AL20" s="112" t="str">
        <f>+T650&amp;" ("&amp;S650&amp;")"</f>
        <v xml:space="preserve"> ()</v>
      </c>
    </row>
    <row r="21" spans="3:38">
      <c r="C21" s="3" t="s">
        <v>1361</v>
      </c>
      <c r="D21" s="114">
        <f t="shared" si="0"/>
        <v>2.7</v>
      </c>
      <c r="E21" s="114">
        <f t="shared" si="1"/>
        <v>17.400000000000002</v>
      </c>
      <c r="F21" s="114">
        <f t="shared" si="2"/>
        <v>10.199999999999999</v>
      </c>
      <c r="G21" s="99">
        <v>30.3</v>
      </c>
      <c r="H21" s="99">
        <v>20.100000000000001</v>
      </c>
      <c r="I21" s="99">
        <v>2.7</v>
      </c>
      <c r="J21" s="157" t="s">
        <v>1302</v>
      </c>
      <c r="K21" s="157" t="s">
        <v>1303</v>
      </c>
      <c r="S21" s="112"/>
      <c r="T21" s="112"/>
      <c r="U21" s="112"/>
      <c r="V21" s="112"/>
      <c r="W21" s="112"/>
      <c r="X21" s="112"/>
      <c r="Y21" s="112"/>
      <c r="Z21" s="112"/>
      <c r="AB21" s="112"/>
      <c r="AC21" s="112"/>
      <c r="AD21" s="112"/>
      <c r="AE21" s="112"/>
      <c r="AG21" s="3" t="s">
        <v>52</v>
      </c>
      <c r="AH21" s="46">
        <f>+AC714</f>
        <v>0</v>
      </c>
      <c r="AI21" s="46">
        <f>+AC656</f>
        <v>0</v>
      </c>
      <c r="AJ21" s="46">
        <f>+AC757</f>
        <v>0</v>
      </c>
      <c r="AK21" s="112" t="str">
        <f>+T714&amp;" ("&amp;S714&amp;")"</f>
        <v xml:space="preserve"> ()</v>
      </c>
      <c r="AL21" s="112" t="str">
        <f>+T757&amp;" ("&amp;S757&amp;")"</f>
        <v xml:space="preserve"> ()</v>
      </c>
    </row>
    <row r="22" spans="3:38">
      <c r="C22" s="3" t="s">
        <v>69</v>
      </c>
      <c r="D22" s="114">
        <f t="shared" si="0"/>
        <v>15.9</v>
      </c>
      <c r="E22" s="114">
        <f t="shared" si="1"/>
        <v>3.9999999999999982</v>
      </c>
      <c r="F22" s="114">
        <f t="shared" si="2"/>
        <v>5.4000000000000021</v>
      </c>
      <c r="G22" s="99">
        <v>25.3</v>
      </c>
      <c r="H22" s="99">
        <v>19.899999999999999</v>
      </c>
      <c r="I22" s="99">
        <v>15.9</v>
      </c>
      <c r="J22" s="157" t="s">
        <v>1304</v>
      </c>
      <c r="K22" s="157" t="s">
        <v>1305</v>
      </c>
      <c r="S22" s="112"/>
      <c r="T22" s="112"/>
      <c r="U22" s="112"/>
      <c r="V22" s="112"/>
      <c r="W22" s="112"/>
      <c r="X22" s="112"/>
      <c r="Y22" s="112"/>
      <c r="Z22" s="112"/>
      <c r="AB22" s="112"/>
      <c r="AC22" s="112"/>
      <c r="AD22" s="112"/>
      <c r="AE22" s="112"/>
      <c r="AG22" s="3" t="s">
        <v>53</v>
      </c>
      <c r="AH22" s="46">
        <f>+AC856</f>
        <v>0</v>
      </c>
      <c r="AI22" s="46">
        <f>+AC852</f>
        <v>0</v>
      </c>
      <c r="AJ22" s="46">
        <f>+AC865</f>
        <v>0</v>
      </c>
      <c r="AK22" s="112" t="str">
        <f>+T856&amp;" ("&amp;S856&amp;")"</f>
        <v xml:space="preserve"> ()</v>
      </c>
      <c r="AL22" s="112" t="str">
        <f>+T865&amp;" ("&amp;S865&amp;")"</f>
        <v xml:space="preserve"> ()</v>
      </c>
    </row>
    <row r="23" spans="3:38">
      <c r="C23" s="3" t="s">
        <v>48</v>
      </c>
      <c r="D23" s="114">
        <f t="shared" si="0"/>
        <v>17.5</v>
      </c>
      <c r="E23" s="114">
        <f t="shared" si="1"/>
        <v>2.3000000000000007</v>
      </c>
      <c r="F23" s="114">
        <f t="shared" si="2"/>
        <v>4.5</v>
      </c>
      <c r="G23" s="99">
        <v>24.3</v>
      </c>
      <c r="H23" s="99">
        <v>19.8</v>
      </c>
      <c r="I23" s="99">
        <v>17.5</v>
      </c>
      <c r="J23" s="157" t="s">
        <v>1306</v>
      </c>
      <c r="K23" s="157" t="s">
        <v>1307</v>
      </c>
      <c r="S23" s="112"/>
      <c r="T23" s="112"/>
      <c r="U23" s="112"/>
      <c r="V23" s="112"/>
      <c r="W23" s="112"/>
      <c r="X23" s="112"/>
      <c r="Y23" s="112"/>
      <c r="Z23" s="112"/>
      <c r="AB23" s="112"/>
      <c r="AC23" s="112"/>
      <c r="AD23" s="112"/>
      <c r="AE23" s="112"/>
      <c r="AG23" s="3" t="s">
        <v>54</v>
      </c>
      <c r="AH23" s="46">
        <f>+AC885</f>
        <v>0</v>
      </c>
      <c r="AI23" s="46">
        <f>+AC874</f>
        <v>0</v>
      </c>
      <c r="AJ23" s="46">
        <f>+AC950</f>
        <v>0</v>
      </c>
      <c r="AK23" s="112" t="str">
        <f>+T885&amp;" ("&amp;S885&amp;")"</f>
        <v xml:space="preserve"> ()</v>
      </c>
      <c r="AL23" s="112" t="str">
        <f>+T950&amp;" ("&amp;S950&amp;")"</f>
        <v xml:space="preserve"> ()</v>
      </c>
    </row>
    <row r="24" spans="3:38">
      <c r="C24" s="3" t="s">
        <v>57</v>
      </c>
      <c r="D24" s="114">
        <f t="shared" si="0"/>
        <v>16.899999999999999</v>
      </c>
      <c r="E24" s="114">
        <f t="shared" si="1"/>
        <v>2.9000000000000021</v>
      </c>
      <c r="F24" s="114">
        <f t="shared" si="2"/>
        <v>4.5</v>
      </c>
      <c r="G24" s="99">
        <v>24.3</v>
      </c>
      <c r="H24" s="99">
        <v>19.8</v>
      </c>
      <c r="I24" s="99">
        <v>16.899999999999999</v>
      </c>
      <c r="J24" s="157" t="s">
        <v>1308</v>
      </c>
      <c r="K24" s="157" t="s">
        <v>1309</v>
      </c>
      <c r="S24" s="112"/>
      <c r="T24" s="112"/>
      <c r="U24" s="112"/>
      <c r="V24" s="112"/>
      <c r="W24" s="112"/>
      <c r="X24" s="112"/>
      <c r="Y24" s="112"/>
      <c r="Z24" s="112"/>
      <c r="AB24" s="112"/>
      <c r="AC24" s="112"/>
      <c r="AD24" s="112"/>
      <c r="AE24" s="112"/>
      <c r="AG24" s="3" t="s">
        <v>112</v>
      </c>
      <c r="AI24" s="46">
        <f>+AC985</f>
        <v>0</v>
      </c>
    </row>
    <row r="25" spans="3:38">
      <c r="C25" s="3" t="s">
        <v>66</v>
      </c>
      <c r="D25" s="133">
        <f t="shared" si="0"/>
        <v>18.399999999999999</v>
      </c>
      <c r="E25" s="133">
        <f t="shared" si="1"/>
        <v>1.4000000000000021</v>
      </c>
      <c r="F25" s="133">
        <f t="shared" si="2"/>
        <v>2.5999999999999979</v>
      </c>
      <c r="G25" s="125">
        <v>22.4</v>
      </c>
      <c r="H25" s="125">
        <v>19.8</v>
      </c>
      <c r="I25" s="125">
        <v>18.399999999999999</v>
      </c>
      <c r="J25" s="158" t="s">
        <v>1310</v>
      </c>
      <c r="K25" s="158" t="s">
        <v>1311</v>
      </c>
      <c r="L25" s="49"/>
      <c r="S25" s="112"/>
      <c r="T25" s="112"/>
      <c r="U25" s="112"/>
      <c r="V25" s="112"/>
      <c r="W25" s="112"/>
      <c r="X25" s="112"/>
      <c r="Y25" s="112"/>
      <c r="Z25" s="112"/>
      <c r="AB25" s="112"/>
      <c r="AC25" s="112"/>
      <c r="AD25" s="112"/>
      <c r="AE25" s="112"/>
      <c r="AG25" s="3" t="s">
        <v>56</v>
      </c>
      <c r="AH25" s="46">
        <f>+AC989</f>
        <v>0</v>
      </c>
      <c r="AI25" s="46">
        <f>+AC987</f>
        <v>0</v>
      </c>
      <c r="AJ25" s="46">
        <f>+AC991</f>
        <v>0</v>
      </c>
      <c r="AK25" s="112" t="str">
        <f>+T989&amp;" ("&amp;S989&amp;")"</f>
        <v xml:space="preserve"> ()</v>
      </c>
      <c r="AL25" s="112" t="str">
        <f>+T991&amp;" ("&amp;S991&amp;")"</f>
        <v xml:space="preserve"> ()</v>
      </c>
    </row>
    <row r="26" spans="3:38">
      <c r="C26" s="3" t="s">
        <v>45</v>
      </c>
      <c r="D26" s="114">
        <f t="shared" si="0"/>
        <v>18.2</v>
      </c>
      <c r="E26" s="114">
        <f t="shared" si="1"/>
        <v>1.4000000000000021</v>
      </c>
      <c r="F26" s="114">
        <f t="shared" si="2"/>
        <v>1.5999999999999979</v>
      </c>
      <c r="G26" s="99">
        <v>21.2</v>
      </c>
      <c r="H26" s="99">
        <v>19.600000000000001</v>
      </c>
      <c r="I26" s="99">
        <v>18.2</v>
      </c>
      <c r="J26" s="157" t="s">
        <v>1312</v>
      </c>
      <c r="K26" s="157" t="s">
        <v>1313</v>
      </c>
      <c r="S26" s="112"/>
      <c r="T26" s="112"/>
      <c r="U26" s="112"/>
      <c r="V26" s="112"/>
      <c r="W26" s="112"/>
      <c r="X26" s="112"/>
      <c r="Y26" s="112"/>
      <c r="Z26" s="112"/>
      <c r="AB26" s="112"/>
      <c r="AC26" s="112"/>
      <c r="AD26" s="112"/>
      <c r="AE26" s="112"/>
      <c r="AG26" s="3" t="s">
        <v>57</v>
      </c>
      <c r="AH26" s="46">
        <f>+AC1004</f>
        <v>0</v>
      </c>
      <c r="AI26" s="46">
        <f>+AC994</f>
        <v>0</v>
      </c>
      <c r="AJ26" s="46">
        <f>+AC995</f>
        <v>0</v>
      </c>
      <c r="AK26" s="112" t="str">
        <f>+T1004&amp;" ("&amp;S1004&amp;")"</f>
        <v xml:space="preserve"> ()</v>
      </c>
      <c r="AL26" s="112" t="str">
        <f>+T995&amp;" ("&amp;S995&amp;")"</f>
        <v xml:space="preserve"> ()</v>
      </c>
    </row>
    <row r="27" spans="3:38">
      <c r="C27" s="3" t="s">
        <v>46</v>
      </c>
      <c r="D27" s="114">
        <f t="shared" si="0"/>
        <v>11.9</v>
      </c>
      <c r="E27" s="114">
        <f t="shared" si="1"/>
        <v>7.7000000000000011</v>
      </c>
      <c r="F27" s="114">
        <f t="shared" si="2"/>
        <v>9.3999999999999986</v>
      </c>
      <c r="G27" s="99">
        <v>29</v>
      </c>
      <c r="H27" s="99">
        <v>19.600000000000001</v>
      </c>
      <c r="I27" s="99">
        <v>11.9</v>
      </c>
      <c r="J27" s="157" t="s">
        <v>1314</v>
      </c>
      <c r="K27" s="157" t="s">
        <v>1315</v>
      </c>
      <c r="S27" s="112"/>
      <c r="T27" s="112"/>
      <c r="U27" s="112"/>
      <c r="V27" s="112"/>
      <c r="W27" s="112"/>
      <c r="X27" s="112"/>
      <c r="Y27" s="112"/>
      <c r="Z27" s="112"/>
      <c r="AB27" s="112"/>
      <c r="AC27" s="112"/>
      <c r="AD27" s="112"/>
      <c r="AE27" s="112"/>
      <c r="AG27" s="3" t="s">
        <v>111</v>
      </c>
      <c r="AI27" s="46">
        <f>+AC1015</f>
        <v>0</v>
      </c>
    </row>
    <row r="28" spans="3:38">
      <c r="C28" s="3" t="s">
        <v>51</v>
      </c>
      <c r="D28" s="114">
        <f t="shared" si="0"/>
        <v>10.7</v>
      </c>
      <c r="E28" s="114">
        <f t="shared" si="1"/>
        <v>8.6999999999999993</v>
      </c>
      <c r="F28" s="114">
        <f t="shared" si="2"/>
        <v>12</v>
      </c>
      <c r="G28" s="99">
        <v>31.4</v>
      </c>
      <c r="H28" s="99">
        <v>19.399999999999999</v>
      </c>
      <c r="I28" s="99">
        <v>10.7</v>
      </c>
      <c r="J28" s="157" t="s">
        <v>1316</v>
      </c>
      <c r="K28" s="157" t="s">
        <v>1317</v>
      </c>
      <c r="S28" s="112"/>
      <c r="T28" s="112"/>
      <c r="U28" s="112"/>
      <c r="V28" s="112"/>
      <c r="W28" s="112"/>
      <c r="X28" s="112"/>
      <c r="Y28" s="112"/>
      <c r="Z28" s="112"/>
      <c r="AB28" s="112"/>
      <c r="AC28" s="112"/>
      <c r="AD28" s="112"/>
      <c r="AE28" s="112"/>
      <c r="AG28" s="3" t="s">
        <v>59</v>
      </c>
      <c r="AH28" s="46">
        <f>+AC1038</f>
        <v>0</v>
      </c>
      <c r="AI28" s="46">
        <f>+AC1017</f>
        <v>0</v>
      </c>
      <c r="AJ28" s="46">
        <f>+AC1036</f>
        <v>0</v>
      </c>
      <c r="AK28" s="112" t="str">
        <f>+T1038&amp;" ("&amp;S1038&amp;")"</f>
        <v xml:space="preserve"> ()</v>
      </c>
      <c r="AL28" s="112" t="str">
        <f>+T1036&amp;" ("&amp;S1036&amp;")"</f>
        <v xml:space="preserve"> ()</v>
      </c>
    </row>
    <row r="29" spans="3:38">
      <c r="C29" s="3" t="s">
        <v>59</v>
      </c>
      <c r="D29" s="114">
        <f t="shared" si="0"/>
        <v>16.3</v>
      </c>
      <c r="E29" s="114">
        <f t="shared" si="1"/>
        <v>3</v>
      </c>
      <c r="F29" s="114">
        <f t="shared" si="2"/>
        <v>2.5999999999999979</v>
      </c>
      <c r="G29" s="99">
        <v>21.9</v>
      </c>
      <c r="H29" s="99">
        <v>19.3</v>
      </c>
      <c r="I29" s="99">
        <v>16.3</v>
      </c>
      <c r="J29" s="157" t="s">
        <v>1318</v>
      </c>
      <c r="K29" s="157" t="s">
        <v>1319</v>
      </c>
      <c r="S29" s="112"/>
      <c r="T29" s="112"/>
      <c r="U29" s="112"/>
      <c r="V29" s="112"/>
      <c r="W29" s="112"/>
      <c r="X29" s="112"/>
      <c r="Y29" s="112"/>
      <c r="Z29" s="112"/>
      <c r="AB29" s="112"/>
      <c r="AC29" s="112"/>
      <c r="AD29" s="112"/>
      <c r="AE29" s="112"/>
      <c r="AG29" s="101" t="s">
        <v>60</v>
      </c>
      <c r="AH29" s="46">
        <f>+AC1043</f>
        <v>0</v>
      </c>
      <c r="AI29" s="46">
        <f>+AC1041</f>
        <v>0</v>
      </c>
      <c r="AJ29" s="46">
        <f>+AC1042</f>
        <v>0</v>
      </c>
      <c r="AK29" s="112" t="str">
        <f>+T1043&amp;" ("&amp;S1043&amp;")"</f>
        <v xml:space="preserve"> ()</v>
      </c>
      <c r="AL29" s="112" t="str">
        <f>+T1042&amp;" ("&amp;S1042&amp;")"</f>
        <v xml:space="preserve"> ()</v>
      </c>
    </row>
    <row r="30" spans="3:38">
      <c r="C30" s="3" t="s">
        <v>61</v>
      </c>
      <c r="D30" s="114">
        <f t="shared" si="0"/>
        <v>13.7</v>
      </c>
      <c r="E30" s="114">
        <f t="shared" si="1"/>
        <v>5.5</v>
      </c>
      <c r="F30" s="114">
        <f t="shared" si="2"/>
        <v>6.4000000000000021</v>
      </c>
      <c r="G30" s="99">
        <v>25.6</v>
      </c>
      <c r="H30" s="99">
        <v>19.2</v>
      </c>
      <c r="I30" s="99">
        <v>13.7</v>
      </c>
      <c r="J30" s="157" t="s">
        <v>1320</v>
      </c>
      <c r="K30" s="157" t="s">
        <v>1321</v>
      </c>
      <c r="S30" s="112"/>
      <c r="T30" s="112"/>
      <c r="U30" s="112"/>
      <c r="V30" s="112"/>
      <c r="W30" s="112"/>
      <c r="X30" s="112"/>
      <c r="Y30" s="112"/>
      <c r="Z30" s="112"/>
      <c r="AB30" s="112"/>
      <c r="AC30" s="112"/>
      <c r="AD30" s="112"/>
      <c r="AE30" s="112"/>
      <c r="AG30" s="3" t="s">
        <v>61</v>
      </c>
      <c r="AH30" s="46">
        <f>+AC1083</f>
        <v>0</v>
      </c>
      <c r="AI30" s="46">
        <f>+AC1044</f>
        <v>0</v>
      </c>
      <c r="AJ30" s="46">
        <f>+AC1064</f>
        <v>0</v>
      </c>
      <c r="AK30" s="112" t="str">
        <f>+T1083&amp;" ("&amp;S1083&amp;")"</f>
        <v xml:space="preserve"> ()</v>
      </c>
      <c r="AL30" s="112" t="str">
        <f>+T1064&amp;" ("&amp;S1064&amp;")"</f>
        <v xml:space="preserve"> ()</v>
      </c>
    </row>
    <row r="31" spans="3:38">
      <c r="C31" s="101" t="s">
        <v>43</v>
      </c>
      <c r="D31" s="114">
        <f t="shared" si="0"/>
        <v>13.1</v>
      </c>
      <c r="E31" s="114">
        <f t="shared" si="1"/>
        <v>5.7999999999999989</v>
      </c>
      <c r="F31" s="114">
        <f t="shared" si="2"/>
        <v>13.600000000000001</v>
      </c>
      <c r="G31" s="99">
        <v>32.5</v>
      </c>
      <c r="H31" s="99">
        <v>18.899999999999999</v>
      </c>
      <c r="I31" s="99">
        <v>13.1</v>
      </c>
      <c r="J31" s="157" t="s">
        <v>1322</v>
      </c>
      <c r="K31" s="157" t="s">
        <v>1323</v>
      </c>
      <c r="S31" s="112"/>
      <c r="T31" s="112"/>
      <c r="U31" s="112"/>
      <c r="V31" s="112"/>
      <c r="W31" s="112"/>
      <c r="X31" s="112"/>
      <c r="Y31" s="112"/>
      <c r="Z31" s="112"/>
      <c r="AB31" s="112"/>
      <c r="AC31" s="112"/>
      <c r="AD31" s="112"/>
      <c r="AE31" s="112"/>
      <c r="AG31" s="3" t="s">
        <v>62</v>
      </c>
      <c r="AH31" s="46">
        <f>+AC1109</f>
        <v>0</v>
      </c>
      <c r="AI31" s="46">
        <f>+AC1092</f>
        <v>0</v>
      </c>
      <c r="AJ31" s="46">
        <f>+AC1124</f>
        <v>0</v>
      </c>
      <c r="AK31" s="112" t="str">
        <f>+T1109&amp;" ("&amp;S1109&amp;")"</f>
        <v xml:space="preserve"> ()</v>
      </c>
      <c r="AL31" s="112" t="str">
        <f>+T1124&amp;" ("&amp;S1124&amp;")"</f>
        <v xml:space="preserve"> ()</v>
      </c>
    </row>
    <row r="32" spans="3:38">
      <c r="C32" s="109" t="s">
        <v>62</v>
      </c>
      <c r="D32" s="114">
        <f t="shared" si="0"/>
        <v>16.3</v>
      </c>
      <c r="E32" s="114">
        <f t="shared" si="1"/>
        <v>2.5</v>
      </c>
      <c r="F32" s="114">
        <f t="shared" si="2"/>
        <v>6.1999999999999993</v>
      </c>
      <c r="G32" s="99">
        <v>25</v>
      </c>
      <c r="H32" s="99">
        <v>18.8</v>
      </c>
      <c r="I32" s="99">
        <v>16.3</v>
      </c>
      <c r="J32" s="157" t="s">
        <v>1324</v>
      </c>
      <c r="K32" s="157" t="s">
        <v>1325</v>
      </c>
      <c r="S32" s="112"/>
      <c r="T32" s="112"/>
      <c r="U32" s="112"/>
      <c r="V32" s="112"/>
      <c r="W32" s="112"/>
      <c r="X32" s="112"/>
      <c r="Y32" s="112"/>
      <c r="Z32" s="112"/>
      <c r="AB32" s="112"/>
      <c r="AC32" s="112"/>
      <c r="AD32" s="112"/>
      <c r="AE32" s="112"/>
      <c r="AG32" s="3" t="s">
        <v>63</v>
      </c>
      <c r="AH32" s="46">
        <f>+AC1201</f>
        <v>0</v>
      </c>
      <c r="AI32" s="46">
        <f>+AC1128</f>
        <v>0</v>
      </c>
      <c r="AJ32" s="46">
        <f>+AC1197</f>
        <v>0</v>
      </c>
      <c r="AK32" s="112" t="str">
        <f>+T1201&amp;" ("&amp;S1201&amp;")"</f>
        <v xml:space="preserve"> ()</v>
      </c>
      <c r="AL32" s="112" t="str">
        <f>+T1197&amp;" ("&amp;S1197&amp;")"</f>
        <v xml:space="preserve"> ()</v>
      </c>
    </row>
    <row r="33" spans="3:38">
      <c r="C33" s="3" t="s">
        <v>60</v>
      </c>
      <c r="D33" s="114">
        <f t="shared" si="0"/>
        <v>18.399999999999999</v>
      </c>
      <c r="E33" s="114">
        <f t="shared" si="1"/>
        <v>0.30000000000000071</v>
      </c>
      <c r="F33" s="114">
        <f t="shared" si="2"/>
        <v>3.1999999999999993</v>
      </c>
      <c r="G33" s="99">
        <v>21.9</v>
      </c>
      <c r="H33" s="99">
        <v>18.7</v>
      </c>
      <c r="I33" s="99">
        <v>18.399999999999999</v>
      </c>
      <c r="J33" s="157" t="s">
        <v>1326</v>
      </c>
      <c r="K33" s="157" t="s">
        <v>1327</v>
      </c>
      <c r="S33" s="112"/>
      <c r="T33" s="112"/>
      <c r="U33" s="112"/>
      <c r="V33" s="112"/>
      <c r="W33" s="112"/>
      <c r="X33" s="112"/>
      <c r="Y33" s="112"/>
      <c r="Z33" s="112"/>
      <c r="AB33" s="112"/>
      <c r="AC33" s="112"/>
      <c r="AD33" s="112"/>
      <c r="AE33" s="112"/>
      <c r="AG33" s="3" t="s">
        <v>64</v>
      </c>
      <c r="AH33" s="46">
        <f>+AC1233</f>
        <v>0</v>
      </c>
      <c r="AI33" s="46">
        <f>+AC1228</f>
        <v>0</v>
      </c>
      <c r="AJ33" s="46">
        <f>+AC1252</f>
        <v>0</v>
      </c>
      <c r="AK33" s="112" t="str">
        <f>+T1233&amp;" ("&amp;S1233&amp;")"</f>
        <v xml:space="preserve"> ()</v>
      </c>
      <c r="AL33" s="112" t="str">
        <f>+T1252&amp;" ("&amp;S1252&amp;")"</f>
        <v xml:space="preserve"> ()</v>
      </c>
    </row>
    <row r="34" spans="3:38">
      <c r="C34" s="3" t="s">
        <v>65</v>
      </c>
      <c r="D34" s="114">
        <f t="shared" si="0"/>
        <v>13.3</v>
      </c>
      <c r="E34" s="114">
        <f t="shared" si="1"/>
        <v>5.1999999999999993</v>
      </c>
      <c r="F34" s="114">
        <f t="shared" si="2"/>
        <v>8.1000000000000014</v>
      </c>
      <c r="G34" s="99">
        <v>26.6</v>
      </c>
      <c r="H34" s="99">
        <v>18.5</v>
      </c>
      <c r="I34" s="99">
        <v>13.3</v>
      </c>
      <c r="J34" s="157" t="s">
        <v>1328</v>
      </c>
      <c r="K34" s="157" t="s">
        <v>1329</v>
      </c>
      <c r="S34" s="112"/>
      <c r="T34" s="112"/>
      <c r="U34" s="112"/>
      <c r="V34" s="112"/>
      <c r="W34" s="112"/>
      <c r="X34" s="112"/>
      <c r="Y34" s="112"/>
      <c r="Z34" s="112"/>
      <c r="AB34" s="112"/>
      <c r="AC34" s="112"/>
      <c r="AD34" s="112"/>
      <c r="AE34" s="112"/>
      <c r="AG34" s="3" t="s">
        <v>66</v>
      </c>
      <c r="AH34" s="46">
        <f>+AC1308</f>
        <v>0</v>
      </c>
      <c r="AI34" s="46">
        <f>+AC1297</f>
        <v>0</v>
      </c>
      <c r="AJ34" s="46">
        <f>+AC1304</f>
        <v>0</v>
      </c>
      <c r="AK34" s="112" t="str">
        <f>+T1308&amp;" ("&amp;S1308&amp;")"</f>
        <v xml:space="preserve"> ()</v>
      </c>
      <c r="AL34" s="112" t="str">
        <f>+T1304&amp;" ("&amp;S1304&amp;")"</f>
        <v xml:space="preserve"> ()</v>
      </c>
    </row>
    <row r="35" spans="3:38">
      <c r="C35" s="3" t="s">
        <v>63</v>
      </c>
      <c r="D35" s="114">
        <f t="shared" si="0"/>
        <v>12.7</v>
      </c>
      <c r="E35" s="114">
        <f t="shared" si="1"/>
        <v>5</v>
      </c>
      <c r="F35" s="114">
        <f t="shared" si="2"/>
        <v>5.4000000000000021</v>
      </c>
      <c r="G35" s="99">
        <v>23.1</v>
      </c>
      <c r="H35" s="99">
        <v>17.7</v>
      </c>
      <c r="I35" s="99">
        <v>12.7</v>
      </c>
      <c r="J35" s="157" t="s">
        <v>1330</v>
      </c>
      <c r="K35" s="157" t="s">
        <v>1331</v>
      </c>
      <c r="M35" s="112"/>
      <c r="S35" s="112"/>
      <c r="T35" s="112"/>
      <c r="U35" s="112"/>
      <c r="V35" s="112"/>
      <c r="W35" s="112"/>
      <c r="X35" s="112"/>
      <c r="Y35" s="112"/>
      <c r="Z35" s="112"/>
      <c r="AB35" s="112"/>
      <c r="AC35" s="112"/>
      <c r="AD35" s="112"/>
      <c r="AE35" s="112"/>
      <c r="AG35" s="3" t="s">
        <v>67</v>
      </c>
      <c r="AH35" s="46">
        <f>+AC1313</f>
        <v>0</v>
      </c>
      <c r="AI35" s="46">
        <f>+AC1310</f>
        <v>0</v>
      </c>
      <c r="AJ35" s="46">
        <f>+AC1317</f>
        <v>0</v>
      </c>
      <c r="AK35" s="112" t="str">
        <f>+T1309&amp;" ("&amp;S1309&amp;")"</f>
        <v xml:space="preserve"> ()</v>
      </c>
      <c r="AL35" s="112" t="str">
        <f>+T1305&amp;" ("&amp;S1305&amp;")"</f>
        <v xml:space="preserve"> ()</v>
      </c>
    </row>
    <row r="36" spans="3:38">
      <c r="C36" s="3" t="s">
        <v>1371</v>
      </c>
      <c r="D36" s="114"/>
      <c r="E36" s="114">
        <f t="shared" si="1"/>
        <v>16.100000000000001</v>
      </c>
      <c r="F36" s="114"/>
      <c r="G36" s="99"/>
      <c r="H36" s="99">
        <v>16.100000000000001</v>
      </c>
      <c r="I36" s="99"/>
      <c r="J36" s="157"/>
      <c r="K36" s="157"/>
      <c r="S36" s="112"/>
      <c r="T36" s="112"/>
      <c r="U36" s="112"/>
      <c r="V36" s="112"/>
      <c r="W36" s="112"/>
      <c r="X36" s="112"/>
      <c r="Y36" s="112"/>
      <c r="Z36" s="112"/>
      <c r="AB36" s="112"/>
      <c r="AC36" s="112"/>
      <c r="AD36" s="112"/>
      <c r="AE36" s="112"/>
      <c r="AG36" s="3" t="s">
        <v>68</v>
      </c>
      <c r="AH36" s="46">
        <f>+AC1331</f>
        <v>0</v>
      </c>
      <c r="AI36" s="46">
        <f>+AC1319</f>
        <v>0</v>
      </c>
      <c r="AJ36" s="46">
        <f>+AC1325</f>
        <v>0</v>
      </c>
      <c r="AK36" s="112" t="str">
        <f>+T1331&amp;" ("&amp;S1331&amp;")"</f>
        <v xml:space="preserve"> ()</v>
      </c>
      <c r="AL36" s="112" t="str">
        <f>+T1325&amp;" ("&amp;S1325&amp;")"</f>
        <v xml:space="preserve"> ()</v>
      </c>
    </row>
    <row r="37" spans="3:38">
      <c r="C37" s="3" t="s">
        <v>67</v>
      </c>
      <c r="D37" s="133">
        <f>+I37</f>
        <v>13.9</v>
      </c>
      <c r="E37" s="133">
        <f t="shared" si="1"/>
        <v>2.0999999999999996</v>
      </c>
      <c r="F37" s="133">
        <f>+G37-H37</f>
        <v>1.6999999999999993</v>
      </c>
      <c r="G37" s="125">
        <v>17.7</v>
      </c>
      <c r="H37" s="125">
        <v>16</v>
      </c>
      <c r="I37" s="125">
        <v>13.9</v>
      </c>
      <c r="J37" s="157" t="s">
        <v>1332</v>
      </c>
      <c r="K37" s="158" t="s">
        <v>1333</v>
      </c>
      <c r="L37" s="49"/>
      <c r="S37" s="112"/>
      <c r="T37" s="112"/>
      <c r="U37" s="112"/>
      <c r="V37" s="112"/>
      <c r="W37" s="112"/>
      <c r="X37" s="112"/>
      <c r="Y37" s="112"/>
      <c r="Z37" s="112"/>
      <c r="AB37" s="112"/>
      <c r="AC37" s="112"/>
      <c r="AD37" s="112"/>
      <c r="AE37" s="112"/>
      <c r="AG37" s="3" t="s">
        <v>69</v>
      </c>
      <c r="AH37" s="46">
        <f>+AC1351</f>
        <v>0</v>
      </c>
      <c r="AI37" s="46">
        <f>+AC1341</f>
        <v>0</v>
      </c>
      <c r="AJ37" s="46">
        <f>+AC1342</f>
        <v>0</v>
      </c>
      <c r="AK37" s="112" t="str">
        <f>+T1351&amp;" ("&amp;S1351&amp;")"</f>
        <v xml:space="preserve"> ()</v>
      </c>
      <c r="AL37" s="112" t="str">
        <f>+T1342&amp;" ("&amp;S1342&amp;")"</f>
        <v xml:space="preserve"> ()</v>
      </c>
    </row>
    <row r="38" spans="3:38">
      <c r="C38" s="3" t="s">
        <v>1372</v>
      </c>
      <c r="D38" s="114"/>
      <c r="E38" s="114">
        <f t="shared" si="1"/>
        <v>14.4</v>
      </c>
      <c r="F38" s="114"/>
      <c r="G38" s="99"/>
      <c r="H38" s="99">
        <v>14.4</v>
      </c>
      <c r="I38" s="99"/>
      <c r="J38" s="157"/>
      <c r="K38" s="157"/>
      <c r="S38" s="112"/>
      <c r="T38" s="112"/>
      <c r="U38" s="112"/>
      <c r="V38" s="112"/>
      <c r="W38" s="112"/>
      <c r="X38" s="112"/>
      <c r="Y38" s="112"/>
      <c r="Z38" s="112"/>
      <c r="AB38" s="112"/>
      <c r="AC38" s="112"/>
      <c r="AD38" s="112"/>
      <c r="AE38" s="112"/>
      <c r="AG38" s="3" t="s">
        <v>70</v>
      </c>
      <c r="AH38" s="46">
        <f>+AC1491</f>
        <v>0</v>
      </c>
      <c r="AI38" s="46">
        <f>+AC1363</f>
        <v>0</v>
      </c>
      <c r="AJ38" s="46">
        <f>+AC1448</f>
        <v>0</v>
      </c>
      <c r="AK38" s="112" t="str">
        <f>+T1491&amp;" ("&amp;S1491&amp;")"</f>
        <v xml:space="preserve"> ()</v>
      </c>
      <c r="AL38" s="112" t="str">
        <f>+T1448&amp;" ("&amp;S1448&amp;")"</f>
        <v xml:space="preserve"> ()</v>
      </c>
    </row>
    <row r="39" spans="3:38">
      <c r="C39" s="3" t="s">
        <v>49</v>
      </c>
      <c r="D39" s="114">
        <f>+I39</f>
        <v>12.2</v>
      </c>
      <c r="E39" s="114">
        <f t="shared" si="1"/>
        <v>1.9000000000000004</v>
      </c>
      <c r="F39" s="114">
        <f>+G39-H39</f>
        <v>1.8000000000000007</v>
      </c>
      <c r="G39" s="99">
        <v>15.9</v>
      </c>
      <c r="H39" s="99">
        <v>14.1</v>
      </c>
      <c r="I39" s="99">
        <v>12.2</v>
      </c>
      <c r="J39" s="157" t="s">
        <v>1334</v>
      </c>
      <c r="K39" s="157" t="s">
        <v>1335</v>
      </c>
      <c r="S39" s="112"/>
      <c r="T39" s="112"/>
      <c r="U39" s="112"/>
      <c r="V39" s="112"/>
      <c r="W39" s="112"/>
      <c r="X39" s="112"/>
      <c r="Y39" s="112"/>
      <c r="Z39" s="112"/>
      <c r="AB39" s="112"/>
      <c r="AC39" s="112"/>
      <c r="AD39" s="112"/>
      <c r="AE39" s="112"/>
      <c r="AG39" s="3" t="s">
        <v>71</v>
      </c>
      <c r="AH39" s="46">
        <f>+AC1566</f>
        <v>0</v>
      </c>
      <c r="AI39" s="46">
        <f>+AC1564</f>
        <v>0</v>
      </c>
      <c r="AJ39" s="46">
        <f>+AC1565</f>
        <v>0</v>
      </c>
      <c r="AK39" s="112" t="str">
        <f>+T1566&amp;" ("&amp;S1566&amp;")"</f>
        <v xml:space="preserve"> ()</v>
      </c>
      <c r="AL39" s="112" t="str">
        <f>+T1565&amp;" ("&amp;S1565&amp;")"</f>
        <v xml:space="preserve"> ()</v>
      </c>
    </row>
    <row r="40" spans="3:38">
      <c r="C40" s="3"/>
      <c r="D40" s="115"/>
      <c r="E40" s="115"/>
      <c r="F40" s="115"/>
      <c r="G40" s="99"/>
      <c r="H40" s="99"/>
      <c r="I40" s="99"/>
      <c r="J40" s="157" t="s">
        <v>1388</v>
      </c>
      <c r="K40" s="157"/>
      <c r="S40" s="112"/>
      <c r="T40" s="112"/>
      <c r="U40" s="112"/>
      <c r="V40" s="112"/>
      <c r="W40" s="112"/>
      <c r="X40" s="112"/>
      <c r="Y40" s="112"/>
      <c r="Z40" s="112"/>
      <c r="AB40" s="112"/>
      <c r="AC40" s="112"/>
      <c r="AD40" s="112"/>
      <c r="AE40" s="112"/>
      <c r="AG40" s="74" t="s">
        <v>80</v>
      </c>
      <c r="AI40" s="46">
        <f>+AC1567</f>
        <v>0</v>
      </c>
    </row>
    <row r="41" spans="3:38">
      <c r="C41" s="3" t="s">
        <v>70</v>
      </c>
      <c r="D41" s="114">
        <f>+I41</f>
        <v>6.3</v>
      </c>
      <c r="E41" s="114">
        <f>+H41-I41</f>
        <v>12.099999999999998</v>
      </c>
      <c r="F41" s="114">
        <f>+G41-H41</f>
        <v>10.700000000000003</v>
      </c>
      <c r="G41" s="99">
        <v>29.1</v>
      </c>
      <c r="H41" s="99">
        <v>18.399999999999999</v>
      </c>
      <c r="I41" s="99">
        <v>6.3</v>
      </c>
      <c r="J41" s="157" t="s">
        <v>1336</v>
      </c>
      <c r="K41" s="157" t="s">
        <v>1337</v>
      </c>
      <c r="S41" s="112"/>
      <c r="T41" s="112"/>
      <c r="U41" s="112"/>
      <c r="V41" s="112"/>
      <c r="W41" s="112"/>
      <c r="X41" s="112"/>
      <c r="Y41" s="112"/>
      <c r="Z41" s="112"/>
      <c r="AB41" s="112"/>
      <c r="AC41" s="112"/>
      <c r="AD41" s="112"/>
      <c r="AE41" s="112"/>
      <c r="AG41" s="3" t="s">
        <v>65</v>
      </c>
      <c r="AH41" s="46">
        <f>+AC1285</f>
        <v>0</v>
      </c>
      <c r="AI41" s="46">
        <f>+AC1254</f>
        <v>0</v>
      </c>
      <c r="AJ41" s="46">
        <f>+AC1287</f>
        <v>0</v>
      </c>
      <c r="AK41" s="112" t="str">
        <f>+T1285&amp;" ("&amp;S1285&amp;")"</f>
        <v xml:space="preserve"> ()</v>
      </c>
      <c r="AL41" s="112" t="str">
        <f>+T1287&amp;" ("&amp;S1287&amp;")"</f>
        <v xml:space="preserve"> ()</v>
      </c>
    </row>
    <row r="42" spans="3:38" s="112" customFormat="1">
      <c r="C42" s="3"/>
      <c r="D42" s="114"/>
      <c r="E42" s="114"/>
      <c r="F42" s="114"/>
      <c r="G42" s="99"/>
      <c r="H42" s="99"/>
      <c r="I42" s="99"/>
      <c r="J42" s="157"/>
      <c r="K42" s="157"/>
      <c r="AG42" s="3"/>
      <c r="AH42" s="46"/>
      <c r="AI42" s="46"/>
      <c r="AJ42" s="46"/>
    </row>
    <row r="43" spans="3:38">
      <c r="C43" s="73" t="s">
        <v>74</v>
      </c>
      <c r="D43" s="114">
        <f>+I43</f>
        <v>15.7</v>
      </c>
      <c r="E43" s="114">
        <f>+H43-I43</f>
        <v>2.8000000000000007</v>
      </c>
      <c r="F43" s="114">
        <f>+G43-H43</f>
        <v>4.1000000000000014</v>
      </c>
      <c r="G43" s="99">
        <v>22.6</v>
      </c>
      <c r="H43" s="99">
        <v>18.5</v>
      </c>
      <c r="I43" s="99">
        <v>15.7</v>
      </c>
      <c r="J43" s="157" t="s">
        <v>1338</v>
      </c>
      <c r="K43" s="157" t="s">
        <v>1339</v>
      </c>
      <c r="S43" s="112"/>
      <c r="T43" s="112"/>
      <c r="U43" s="112"/>
      <c r="V43" s="112"/>
      <c r="W43" s="112"/>
      <c r="X43" s="112"/>
      <c r="Y43" s="112"/>
      <c r="Z43" s="112"/>
      <c r="AB43" s="112"/>
      <c r="AC43" s="112"/>
      <c r="AD43" s="112"/>
      <c r="AE43" s="112"/>
      <c r="AG43" s="103" t="s">
        <v>73</v>
      </c>
      <c r="AH43" s="46">
        <f>+AC1572</f>
        <v>0</v>
      </c>
      <c r="AI43" s="46">
        <f>+AC1569</f>
        <v>0</v>
      </c>
      <c r="AJ43" s="46">
        <f>+AC1570</f>
        <v>0</v>
      </c>
      <c r="AK43" s="112" t="str">
        <f>+T1572&amp;" ("&amp;S1572&amp;")"</f>
        <v xml:space="preserve"> ()</v>
      </c>
      <c r="AL43" s="112" t="str">
        <f>+T1570&amp;" ("&amp;S1570&amp;")"</f>
        <v xml:space="preserve"> ()</v>
      </c>
    </row>
    <row r="44" spans="3:38">
      <c r="C44" s="74" t="s">
        <v>1382</v>
      </c>
      <c r="D44" s="114"/>
      <c r="E44" s="114">
        <f>+H44-I44</f>
        <v>17.899999999999999</v>
      </c>
      <c r="F44" s="114"/>
      <c r="G44" s="99"/>
      <c r="H44" s="99">
        <v>17.899999999999999</v>
      </c>
      <c r="I44" s="99"/>
      <c r="J44" s="157"/>
      <c r="K44" s="157"/>
      <c r="S44" s="112"/>
      <c r="T44" s="112"/>
      <c r="U44" s="112"/>
      <c r="V44" s="112"/>
      <c r="W44" s="112"/>
      <c r="X44" s="112"/>
      <c r="Y44" s="112"/>
      <c r="Z44" s="112"/>
      <c r="AB44" s="112"/>
      <c r="AC44" s="112"/>
      <c r="AD44" s="112"/>
      <c r="AE44" s="112"/>
      <c r="AG44" s="103" t="s">
        <v>74</v>
      </c>
      <c r="AH44" s="46">
        <f>+AC1615</f>
        <v>0</v>
      </c>
      <c r="AI44" s="46">
        <f>+AC1589</f>
        <v>0</v>
      </c>
      <c r="AJ44" s="46">
        <f>+AC1594</f>
        <v>0</v>
      </c>
      <c r="AK44" s="112" t="str">
        <f>+T1615&amp;" ("&amp;S1615&amp;")"</f>
        <v xml:space="preserve"> ()</v>
      </c>
      <c r="AL44" s="112" t="str">
        <f>+T1594&amp;" ("&amp;S1594&amp;")"</f>
        <v xml:space="preserve"> ()</v>
      </c>
    </row>
    <row r="45" spans="3:38">
      <c r="C45" s="73" t="s">
        <v>1380</v>
      </c>
      <c r="D45" s="114">
        <f>+I45</f>
        <v>12.5</v>
      </c>
      <c r="E45" s="114">
        <f>+H45-I45</f>
        <v>4.6999999999999993</v>
      </c>
      <c r="F45" s="114">
        <f>+G45-H45</f>
        <v>4.8000000000000007</v>
      </c>
      <c r="G45" s="99">
        <v>22</v>
      </c>
      <c r="H45" s="99">
        <v>17.2</v>
      </c>
      <c r="I45" s="99">
        <v>12.5</v>
      </c>
      <c r="J45" s="157" t="s">
        <v>1340</v>
      </c>
      <c r="K45" s="157" t="s">
        <v>1341</v>
      </c>
      <c r="S45" s="112"/>
      <c r="T45" s="112"/>
      <c r="U45" s="112"/>
      <c r="V45" s="112"/>
      <c r="W45" s="112"/>
      <c r="X45" s="112"/>
      <c r="Y45" s="112"/>
      <c r="Z45" s="112"/>
      <c r="AB45" s="112"/>
      <c r="AC45" s="112"/>
      <c r="AD45" s="112"/>
      <c r="AE45" s="112"/>
    </row>
    <row r="46" spans="3:38">
      <c r="C46" s="3" t="s">
        <v>71</v>
      </c>
      <c r="D46" s="114">
        <f>+I46</f>
        <v>13.8</v>
      </c>
      <c r="E46" s="114">
        <f>+H46-I46</f>
        <v>0.39999999999999858</v>
      </c>
      <c r="F46" s="114">
        <f>+G46-H46</f>
        <v>0.70000000000000107</v>
      </c>
      <c r="G46" s="99">
        <v>14.9</v>
      </c>
      <c r="H46" s="99">
        <v>14.2</v>
      </c>
      <c r="I46" s="99">
        <v>13.8</v>
      </c>
      <c r="J46" s="157" t="s">
        <v>1342</v>
      </c>
      <c r="K46" s="157" t="s">
        <v>1343</v>
      </c>
      <c r="S46" s="112"/>
      <c r="T46" s="112"/>
      <c r="U46" s="112"/>
      <c r="V46" s="112"/>
      <c r="W46" s="112"/>
      <c r="X46" s="112"/>
      <c r="Y46" s="112"/>
      <c r="Z46" s="112"/>
      <c r="AB46" s="112"/>
      <c r="AC46" s="112"/>
      <c r="AD46" s="112"/>
      <c r="AE46" s="112"/>
    </row>
    <row r="47" spans="3:38">
      <c r="G47" s="99"/>
      <c r="H47" s="99"/>
      <c r="I47" s="53"/>
      <c r="J47" s="99"/>
      <c r="K47" s="98"/>
      <c r="S47" s="112"/>
      <c r="T47" s="112"/>
      <c r="U47" s="112"/>
      <c r="V47" s="112"/>
      <c r="W47" s="112"/>
      <c r="X47" s="112"/>
      <c r="Y47" s="112"/>
      <c r="Z47" s="112"/>
      <c r="AB47" s="112"/>
      <c r="AC47" s="112"/>
      <c r="AD47" s="112"/>
      <c r="AE47" s="112"/>
    </row>
    <row r="48" spans="3:38" ht="24" customHeight="1">
      <c r="C48" s="163" t="s">
        <v>1389</v>
      </c>
      <c r="D48" s="163"/>
      <c r="E48" s="163"/>
      <c r="F48" s="163"/>
      <c r="G48" s="163"/>
      <c r="H48" s="163"/>
      <c r="I48" s="163"/>
      <c r="J48" s="99"/>
      <c r="K48" s="98"/>
      <c r="S48" s="112"/>
      <c r="T48" s="112"/>
      <c r="U48" s="112"/>
      <c r="V48" s="112"/>
      <c r="W48" s="112"/>
      <c r="X48" s="112"/>
      <c r="Y48" s="112"/>
      <c r="Z48" s="112"/>
      <c r="AB48" s="112"/>
      <c r="AC48" s="112"/>
      <c r="AD48" s="112"/>
      <c r="AE48" s="112"/>
    </row>
    <row r="49" spans="1:31" s="112" customFormat="1">
      <c r="C49" s="112" t="s">
        <v>1381</v>
      </c>
      <c r="D49" s="8"/>
      <c r="E49" s="8"/>
      <c r="F49" s="8"/>
      <c r="G49" s="99"/>
      <c r="H49" s="99"/>
      <c r="I49" s="53"/>
      <c r="J49" s="99"/>
      <c r="K49" s="98"/>
    </row>
    <row r="50" spans="1:31">
      <c r="C50" s="1" t="s">
        <v>1362</v>
      </c>
      <c r="D50" s="8"/>
      <c r="E50" s="8"/>
      <c r="F50" s="8"/>
      <c r="G50" s="99"/>
      <c r="H50" s="99"/>
      <c r="I50" s="53"/>
      <c r="J50" s="99"/>
      <c r="K50" s="98"/>
      <c r="S50" s="112"/>
      <c r="T50" s="112"/>
      <c r="U50" s="112"/>
      <c r="V50" s="112"/>
      <c r="W50" s="112"/>
      <c r="X50" s="112"/>
      <c r="Y50" s="112"/>
      <c r="Z50" s="112"/>
      <c r="AB50" s="112"/>
      <c r="AC50" s="112"/>
      <c r="AD50" s="112"/>
      <c r="AE50" s="112"/>
    </row>
    <row r="51" spans="1:31">
      <c r="C51" s="144" t="s">
        <v>1383</v>
      </c>
      <c r="G51" s="99"/>
      <c r="H51" s="99"/>
      <c r="I51" s="53"/>
      <c r="J51" s="99"/>
      <c r="K51" s="98"/>
      <c r="S51" s="112"/>
      <c r="T51" s="112"/>
      <c r="U51" s="112"/>
      <c r="V51" s="112"/>
      <c r="W51" s="112"/>
      <c r="X51" s="112"/>
      <c r="Y51" s="112"/>
      <c r="Z51" s="112"/>
      <c r="AB51" s="112"/>
      <c r="AC51" s="112"/>
      <c r="AD51" s="112"/>
      <c r="AE51" s="112"/>
    </row>
    <row r="52" spans="1:31">
      <c r="C52" s="8" t="s">
        <v>1187</v>
      </c>
      <c r="G52" s="99"/>
      <c r="H52" s="99"/>
      <c r="I52" s="53"/>
      <c r="J52" s="99"/>
      <c r="K52" s="98"/>
      <c r="S52" s="112"/>
      <c r="T52" s="112"/>
      <c r="U52" s="112"/>
      <c r="V52" s="112"/>
      <c r="W52" s="112"/>
      <c r="X52" s="112"/>
      <c r="Y52" s="112"/>
      <c r="Z52" s="112"/>
      <c r="AB52" s="112"/>
      <c r="AC52" s="112"/>
      <c r="AD52" s="112"/>
      <c r="AE52" s="112"/>
    </row>
    <row r="53" spans="1:31">
      <c r="A53" s="100" t="s">
        <v>22</v>
      </c>
      <c r="G53" s="99"/>
      <c r="H53" s="99"/>
      <c r="I53" s="53"/>
      <c r="J53" s="99"/>
      <c r="K53" s="98"/>
      <c r="S53" s="112"/>
      <c r="T53" s="112"/>
      <c r="U53" s="112"/>
      <c r="V53" s="112"/>
      <c r="W53" s="112"/>
      <c r="X53" s="112"/>
      <c r="Y53" s="112"/>
      <c r="Z53" s="112"/>
      <c r="AB53" s="112"/>
      <c r="AC53" s="112"/>
      <c r="AD53" s="112"/>
      <c r="AE53" s="112"/>
    </row>
    <row r="54" spans="1:31">
      <c r="A54" s="1" t="s">
        <v>1284</v>
      </c>
      <c r="B54" s="112" t="s">
        <v>1282</v>
      </c>
      <c r="G54" s="99"/>
      <c r="H54" s="99"/>
      <c r="I54" s="53"/>
      <c r="J54" s="99"/>
      <c r="K54" s="98"/>
      <c r="S54" s="112"/>
      <c r="T54" s="112"/>
      <c r="U54" s="112"/>
      <c r="V54" s="112"/>
      <c r="W54" s="112"/>
      <c r="X54" s="112"/>
      <c r="Y54" s="112"/>
      <c r="Z54" s="112"/>
      <c r="AB54" s="112"/>
      <c r="AC54" s="112"/>
      <c r="AD54" s="112"/>
      <c r="AE54" s="112"/>
    </row>
    <row r="55" spans="1:31">
      <c r="A55" s="1" t="s">
        <v>1285</v>
      </c>
      <c r="B55" s="112" t="s">
        <v>1283</v>
      </c>
      <c r="G55" s="99"/>
      <c r="H55" s="99"/>
      <c r="I55" s="53"/>
      <c r="J55" s="99"/>
      <c r="K55" s="98"/>
      <c r="S55" s="112"/>
      <c r="T55" s="112"/>
      <c r="U55" s="112"/>
      <c r="V55" s="112"/>
      <c r="W55" s="112"/>
      <c r="X55" s="112"/>
      <c r="Y55" s="112"/>
      <c r="Z55" s="112"/>
      <c r="AB55" s="112"/>
      <c r="AC55" s="112"/>
      <c r="AD55" s="112"/>
      <c r="AE55" s="112"/>
    </row>
    <row r="56" spans="1:31">
      <c r="G56" s="99"/>
      <c r="H56" s="99"/>
      <c r="I56" s="53"/>
      <c r="S56" s="112"/>
      <c r="T56" s="112"/>
      <c r="U56" s="112"/>
      <c r="V56" s="112"/>
      <c r="W56" s="112"/>
      <c r="X56" s="112"/>
      <c r="Y56" s="112"/>
      <c r="Z56" s="112"/>
      <c r="AB56" s="112"/>
      <c r="AC56" s="112"/>
      <c r="AD56" s="112"/>
      <c r="AE56" s="112"/>
    </row>
    <row r="57" spans="1:31">
      <c r="S57" s="112"/>
      <c r="T57" s="112"/>
      <c r="U57" s="112"/>
      <c r="V57" s="112"/>
      <c r="W57" s="112"/>
      <c r="X57" s="112"/>
      <c r="Y57" s="112"/>
      <c r="Z57" s="112"/>
      <c r="AB57" s="112"/>
      <c r="AC57" s="112"/>
      <c r="AD57" s="112"/>
      <c r="AE57" s="112"/>
    </row>
    <row r="58" spans="1:31">
      <c r="S58" s="112"/>
      <c r="T58" s="112"/>
      <c r="U58" s="112"/>
      <c r="V58" s="112"/>
      <c r="W58" s="112"/>
      <c r="X58" s="112"/>
      <c r="Y58" s="112"/>
      <c r="Z58" s="112"/>
      <c r="AB58" s="112"/>
      <c r="AC58" s="112"/>
      <c r="AD58" s="112"/>
      <c r="AE58" s="112"/>
    </row>
    <row r="59" spans="1:31">
      <c r="S59" s="112"/>
      <c r="T59" s="112"/>
      <c r="U59" s="112"/>
      <c r="V59" s="112"/>
      <c r="W59" s="112"/>
      <c r="X59" s="112"/>
      <c r="Y59" s="112"/>
      <c r="Z59" s="112"/>
      <c r="AB59" s="112"/>
      <c r="AC59" s="112"/>
      <c r="AD59" s="112"/>
      <c r="AE59" s="112"/>
    </row>
    <row r="60" spans="1:31">
      <c r="S60" s="112"/>
      <c r="T60" s="112"/>
      <c r="U60" s="112"/>
      <c r="V60" s="112"/>
      <c r="W60" s="112"/>
      <c r="X60" s="112"/>
      <c r="Y60" s="112"/>
      <c r="Z60" s="112"/>
      <c r="AB60" s="112"/>
      <c r="AC60" s="112"/>
      <c r="AD60" s="112"/>
      <c r="AE60" s="112"/>
    </row>
    <row r="61" spans="1:31">
      <c r="S61" s="112"/>
      <c r="T61" s="112"/>
      <c r="U61" s="112"/>
      <c r="V61" s="112"/>
      <c r="W61" s="112"/>
      <c r="X61" s="112"/>
      <c r="Y61" s="112"/>
      <c r="Z61" s="112"/>
      <c r="AB61" s="112"/>
      <c r="AC61" s="112"/>
      <c r="AD61" s="112"/>
      <c r="AE61" s="112"/>
    </row>
    <row r="62" spans="1:31">
      <c r="S62" s="112"/>
      <c r="T62" s="112"/>
      <c r="U62" s="112"/>
      <c r="V62" s="112"/>
      <c r="W62" s="112"/>
      <c r="X62" s="112"/>
      <c r="Y62" s="112"/>
      <c r="Z62" s="112"/>
      <c r="AB62" s="112"/>
      <c r="AC62" s="112"/>
      <c r="AD62" s="112"/>
      <c r="AE62" s="112"/>
    </row>
    <row r="63" spans="1:31">
      <c r="S63" s="112"/>
      <c r="T63" s="112"/>
      <c r="U63" s="112"/>
      <c r="V63" s="112"/>
      <c r="W63" s="112"/>
      <c r="X63" s="112"/>
      <c r="Y63" s="112"/>
      <c r="Z63" s="112"/>
      <c r="AB63" s="112"/>
      <c r="AC63" s="112"/>
      <c r="AD63" s="112"/>
      <c r="AE63" s="112"/>
    </row>
    <row r="64" spans="1:31">
      <c r="S64" s="112"/>
      <c r="T64" s="112"/>
      <c r="U64" s="112"/>
      <c r="V64" s="112"/>
      <c r="W64" s="112"/>
      <c r="X64" s="112"/>
      <c r="Y64" s="112"/>
      <c r="Z64" s="112"/>
      <c r="AB64" s="112"/>
      <c r="AC64" s="112"/>
      <c r="AD64" s="112"/>
      <c r="AE64" s="112"/>
    </row>
    <row r="65" spans="19:31">
      <c r="S65" s="112"/>
      <c r="T65" s="112"/>
      <c r="U65" s="112"/>
      <c r="V65" s="112"/>
      <c r="W65" s="112"/>
      <c r="X65" s="112"/>
      <c r="Y65" s="112"/>
      <c r="Z65" s="112"/>
      <c r="AB65" s="112"/>
      <c r="AC65" s="112"/>
      <c r="AD65" s="112"/>
      <c r="AE65" s="112"/>
    </row>
    <row r="66" spans="19:31">
      <c r="S66" s="112"/>
      <c r="T66" s="112"/>
      <c r="U66" s="112"/>
      <c r="V66" s="112"/>
      <c r="W66" s="112"/>
      <c r="X66" s="112"/>
      <c r="Y66" s="112"/>
      <c r="Z66" s="112"/>
      <c r="AB66" s="112"/>
      <c r="AC66" s="112"/>
      <c r="AD66" s="112"/>
      <c r="AE66" s="112"/>
    </row>
    <row r="67" spans="19:31">
      <c r="S67" s="112"/>
      <c r="T67" s="112"/>
      <c r="U67" s="112"/>
      <c r="V67" s="112"/>
      <c r="W67" s="112"/>
      <c r="X67" s="112"/>
      <c r="Y67" s="112"/>
      <c r="Z67" s="112"/>
      <c r="AB67" s="112"/>
      <c r="AC67" s="112"/>
      <c r="AD67" s="112"/>
      <c r="AE67" s="112"/>
    </row>
    <row r="68" spans="19:31">
      <c r="S68" s="112"/>
      <c r="T68" s="112"/>
      <c r="U68" s="112"/>
      <c r="V68" s="112"/>
      <c r="W68" s="112"/>
      <c r="X68" s="112"/>
      <c r="Y68" s="112"/>
      <c r="Z68" s="112"/>
      <c r="AB68" s="112"/>
      <c r="AC68" s="112"/>
      <c r="AD68" s="112"/>
      <c r="AE68" s="112"/>
    </row>
    <row r="69" spans="19:31">
      <c r="S69" s="112"/>
      <c r="T69" s="112"/>
      <c r="U69" s="112"/>
      <c r="V69" s="112"/>
      <c r="W69" s="112"/>
      <c r="X69" s="112"/>
      <c r="Y69" s="112"/>
      <c r="Z69" s="112"/>
      <c r="AB69" s="112"/>
      <c r="AC69" s="112"/>
      <c r="AD69" s="112"/>
      <c r="AE69" s="112"/>
    </row>
    <row r="70" spans="19:31">
      <c r="S70" s="112"/>
      <c r="T70" s="112"/>
      <c r="U70" s="112"/>
      <c r="V70" s="112"/>
      <c r="W70" s="112"/>
      <c r="X70" s="112"/>
      <c r="Y70" s="112"/>
      <c r="Z70" s="112"/>
      <c r="AB70" s="112"/>
      <c r="AC70" s="112"/>
      <c r="AD70" s="112"/>
      <c r="AE70" s="112"/>
    </row>
    <row r="71" spans="19:31">
      <c r="S71" s="112"/>
      <c r="T71" s="112"/>
      <c r="U71" s="112"/>
      <c r="V71" s="112"/>
      <c r="W71" s="112"/>
      <c r="X71" s="112"/>
      <c r="Y71" s="112"/>
      <c r="Z71" s="112"/>
      <c r="AB71" s="112"/>
      <c r="AC71" s="112"/>
      <c r="AD71" s="112"/>
      <c r="AE71" s="112"/>
    </row>
    <row r="72" spans="19:31">
      <c r="S72" s="112"/>
      <c r="T72" s="112"/>
      <c r="U72" s="112"/>
      <c r="V72" s="112"/>
      <c r="W72" s="112"/>
      <c r="X72" s="112"/>
      <c r="Y72" s="112"/>
      <c r="Z72" s="112"/>
      <c r="AB72" s="112"/>
      <c r="AC72" s="112"/>
      <c r="AD72" s="112"/>
      <c r="AE72" s="112"/>
    </row>
    <row r="73" spans="19:31">
      <c r="S73" s="112"/>
      <c r="T73" s="112"/>
      <c r="U73" s="112"/>
      <c r="V73" s="112"/>
      <c r="W73" s="112"/>
      <c r="X73" s="112"/>
      <c r="Y73" s="112"/>
      <c r="Z73" s="112"/>
      <c r="AB73" s="112"/>
      <c r="AC73" s="112"/>
      <c r="AD73" s="112"/>
      <c r="AE73" s="112"/>
    </row>
    <row r="74" spans="19:31">
      <c r="S74" s="112"/>
      <c r="T74" s="112"/>
      <c r="U74" s="112"/>
      <c r="V74" s="112"/>
      <c r="W74" s="112"/>
      <c r="X74" s="112"/>
      <c r="Y74" s="112"/>
      <c r="Z74" s="112"/>
      <c r="AB74" s="112"/>
      <c r="AC74" s="112"/>
      <c r="AD74" s="112"/>
      <c r="AE74" s="112"/>
    </row>
    <row r="75" spans="19:31">
      <c r="S75" s="112"/>
      <c r="T75" s="112"/>
      <c r="U75" s="112"/>
      <c r="V75" s="112"/>
      <c r="W75" s="112"/>
      <c r="X75" s="112"/>
      <c r="Y75" s="112"/>
      <c r="Z75" s="112"/>
      <c r="AB75" s="112"/>
      <c r="AC75" s="112"/>
      <c r="AD75" s="112"/>
      <c r="AE75" s="112"/>
    </row>
    <row r="76" spans="19:31">
      <c r="S76" s="112"/>
      <c r="T76" s="112"/>
      <c r="U76" s="112"/>
      <c r="V76" s="112"/>
      <c r="W76" s="112"/>
      <c r="X76" s="112"/>
      <c r="Y76" s="112"/>
      <c r="Z76" s="112"/>
      <c r="AB76" s="112"/>
      <c r="AC76" s="112"/>
      <c r="AD76" s="112"/>
      <c r="AE76" s="112"/>
    </row>
    <row r="77" spans="19:31">
      <c r="S77" s="112"/>
      <c r="T77" s="112"/>
      <c r="U77" s="112"/>
      <c r="V77" s="112"/>
      <c r="W77" s="112"/>
      <c r="X77" s="112"/>
      <c r="Y77" s="112"/>
      <c r="Z77" s="112"/>
      <c r="AB77" s="112"/>
      <c r="AC77" s="112"/>
      <c r="AD77" s="112"/>
      <c r="AE77" s="112"/>
    </row>
    <row r="78" spans="19:31">
      <c r="S78" s="112"/>
      <c r="T78" s="112"/>
      <c r="U78" s="112"/>
      <c r="V78" s="112"/>
      <c r="W78" s="112"/>
      <c r="X78" s="112"/>
      <c r="Y78" s="112"/>
      <c r="Z78" s="112"/>
      <c r="AB78" s="112"/>
      <c r="AC78" s="112"/>
      <c r="AD78" s="112"/>
      <c r="AE78" s="112"/>
    </row>
    <row r="79" spans="19:31">
      <c r="S79" s="112"/>
      <c r="T79" s="112"/>
      <c r="U79" s="112"/>
      <c r="V79" s="112"/>
      <c r="W79" s="112"/>
      <c r="X79" s="112"/>
      <c r="Y79" s="112"/>
      <c r="Z79" s="112"/>
      <c r="AB79" s="112"/>
      <c r="AC79" s="112"/>
      <c r="AD79" s="112"/>
      <c r="AE79" s="112"/>
    </row>
    <row r="80" spans="19:31">
      <c r="S80" s="112"/>
      <c r="T80" s="112"/>
      <c r="U80" s="112"/>
      <c r="V80" s="112"/>
      <c r="W80" s="112"/>
      <c r="X80" s="112"/>
      <c r="Y80" s="112"/>
      <c r="Z80" s="112"/>
      <c r="AB80" s="112"/>
      <c r="AC80" s="112"/>
      <c r="AD80" s="112"/>
      <c r="AE80" s="112"/>
    </row>
    <row r="81" spans="19:31">
      <c r="S81" s="112"/>
      <c r="T81" s="112"/>
      <c r="U81" s="112"/>
      <c r="V81" s="112"/>
      <c r="W81" s="112"/>
      <c r="X81" s="112"/>
      <c r="Y81" s="112"/>
      <c r="Z81" s="112"/>
      <c r="AB81" s="112"/>
      <c r="AC81" s="112"/>
      <c r="AD81" s="112"/>
      <c r="AE81" s="112"/>
    </row>
    <row r="82" spans="19:31">
      <c r="S82" s="112"/>
      <c r="T82" s="112"/>
      <c r="U82" s="112"/>
      <c r="V82" s="112"/>
      <c r="W82" s="112"/>
      <c r="X82" s="112"/>
      <c r="Y82" s="112"/>
      <c r="Z82" s="112"/>
      <c r="AB82" s="112"/>
      <c r="AC82" s="112"/>
      <c r="AD82" s="112"/>
      <c r="AE82" s="112"/>
    </row>
    <row r="83" spans="19:31">
      <c r="S83" s="112"/>
      <c r="T83" s="112"/>
      <c r="U83" s="112"/>
      <c r="V83" s="112"/>
      <c r="W83" s="112"/>
      <c r="X83" s="112"/>
      <c r="Y83" s="112"/>
      <c r="Z83" s="112"/>
      <c r="AB83" s="112"/>
      <c r="AC83" s="112"/>
      <c r="AD83" s="112"/>
      <c r="AE83" s="112"/>
    </row>
    <row r="84" spans="19:31">
      <c r="S84" s="112"/>
      <c r="T84" s="112"/>
      <c r="U84" s="112"/>
      <c r="V84" s="112"/>
      <c r="W84" s="112"/>
      <c r="X84" s="112"/>
      <c r="Y84" s="112"/>
      <c r="Z84" s="112"/>
      <c r="AB84" s="112"/>
      <c r="AC84" s="112"/>
      <c r="AD84" s="112"/>
      <c r="AE84" s="112"/>
    </row>
    <row r="85" spans="19:31">
      <c r="S85" s="112"/>
      <c r="T85" s="112"/>
      <c r="U85" s="112"/>
      <c r="V85" s="112"/>
      <c r="W85" s="112"/>
      <c r="X85" s="112"/>
      <c r="Y85" s="112"/>
      <c r="Z85" s="112"/>
      <c r="AB85" s="112"/>
      <c r="AC85" s="112"/>
      <c r="AD85" s="112"/>
      <c r="AE85" s="112"/>
    </row>
    <row r="86" spans="19:31">
      <c r="S86" s="112"/>
      <c r="T86" s="112"/>
      <c r="U86" s="112"/>
      <c r="V86" s="112"/>
      <c r="W86" s="112"/>
      <c r="X86" s="112"/>
      <c r="Y86" s="112"/>
      <c r="Z86" s="112"/>
      <c r="AB86" s="112"/>
      <c r="AC86" s="112"/>
      <c r="AD86" s="112"/>
      <c r="AE86" s="112"/>
    </row>
    <row r="87" spans="19:31">
      <c r="S87" s="112"/>
      <c r="T87" s="112"/>
      <c r="U87" s="112"/>
      <c r="V87" s="112"/>
      <c r="W87" s="112"/>
      <c r="X87" s="112"/>
      <c r="Y87" s="112"/>
      <c r="Z87" s="112"/>
      <c r="AB87" s="112"/>
      <c r="AC87" s="112"/>
      <c r="AD87" s="112"/>
      <c r="AE87" s="112"/>
    </row>
    <row r="88" spans="19:31">
      <c r="S88" s="112"/>
      <c r="T88" s="112"/>
      <c r="U88" s="112"/>
      <c r="V88" s="112"/>
      <c r="W88" s="112"/>
      <c r="X88" s="112"/>
      <c r="Y88" s="112"/>
      <c r="Z88" s="112"/>
      <c r="AB88" s="112"/>
      <c r="AC88" s="112"/>
      <c r="AD88" s="112"/>
      <c r="AE88" s="112"/>
    </row>
    <row r="89" spans="19:31">
      <c r="S89" s="112"/>
      <c r="T89" s="112"/>
      <c r="U89" s="112"/>
      <c r="V89" s="112"/>
      <c r="W89" s="112"/>
      <c r="X89" s="112"/>
      <c r="Y89" s="112"/>
      <c r="Z89" s="112"/>
      <c r="AB89" s="112"/>
      <c r="AC89" s="112"/>
      <c r="AD89" s="112"/>
      <c r="AE89" s="112"/>
    </row>
    <row r="90" spans="19:31">
      <c r="S90" s="112"/>
      <c r="T90" s="112"/>
      <c r="U90" s="112"/>
      <c r="V90" s="112"/>
      <c r="W90" s="112"/>
      <c r="X90" s="112"/>
      <c r="Y90" s="112"/>
      <c r="Z90" s="112"/>
      <c r="AB90" s="112"/>
      <c r="AC90" s="112"/>
      <c r="AD90" s="112"/>
      <c r="AE90" s="112"/>
    </row>
    <row r="91" spans="19:31">
      <c r="S91" s="112"/>
      <c r="T91" s="112"/>
      <c r="U91" s="112"/>
      <c r="V91" s="112"/>
      <c r="W91" s="112"/>
      <c r="X91" s="112"/>
      <c r="Y91" s="112"/>
      <c r="Z91" s="112"/>
      <c r="AB91" s="112"/>
      <c r="AC91" s="112"/>
      <c r="AD91" s="112"/>
      <c r="AE91" s="112"/>
    </row>
    <row r="92" spans="19:31">
      <c r="S92" s="112"/>
      <c r="T92" s="112"/>
      <c r="U92" s="112"/>
      <c r="V92" s="112"/>
      <c r="W92" s="112"/>
      <c r="X92" s="112"/>
      <c r="Y92" s="112"/>
      <c r="Z92" s="112"/>
      <c r="AB92" s="112"/>
      <c r="AC92" s="112"/>
      <c r="AD92" s="112"/>
      <c r="AE92" s="112"/>
    </row>
    <row r="93" spans="19:31">
      <c r="S93" s="112"/>
      <c r="T93" s="112"/>
      <c r="U93" s="112"/>
      <c r="V93" s="112"/>
      <c r="W93" s="112"/>
      <c r="X93" s="112"/>
      <c r="Y93" s="112"/>
      <c r="Z93" s="112"/>
      <c r="AB93" s="112"/>
      <c r="AC93" s="112"/>
      <c r="AD93" s="112"/>
      <c r="AE93" s="112"/>
    </row>
    <row r="94" spans="19:31">
      <c r="S94" s="112"/>
      <c r="T94" s="112"/>
      <c r="U94" s="112"/>
      <c r="V94" s="112"/>
      <c r="W94" s="112"/>
      <c r="X94" s="112"/>
      <c r="Y94" s="112"/>
      <c r="Z94" s="112"/>
      <c r="AB94" s="112"/>
      <c r="AC94" s="112"/>
      <c r="AD94" s="112"/>
      <c r="AE94" s="112"/>
    </row>
    <row r="95" spans="19:31">
      <c r="S95" s="112"/>
      <c r="T95" s="112"/>
      <c r="U95" s="112"/>
      <c r="V95" s="112"/>
      <c r="W95" s="112"/>
      <c r="X95" s="112"/>
      <c r="Y95" s="112"/>
      <c r="Z95" s="112"/>
      <c r="AB95" s="112"/>
      <c r="AC95" s="112"/>
      <c r="AD95" s="112"/>
      <c r="AE95" s="112"/>
    </row>
    <row r="96" spans="19:31">
      <c r="S96" s="112"/>
      <c r="T96" s="112"/>
      <c r="U96" s="112"/>
      <c r="V96" s="112"/>
      <c r="W96" s="112"/>
      <c r="X96" s="112"/>
      <c r="Y96" s="112"/>
      <c r="Z96" s="112"/>
      <c r="AB96" s="112"/>
      <c r="AC96" s="112"/>
      <c r="AD96" s="112"/>
      <c r="AE96" s="112"/>
    </row>
    <row r="97" spans="19:31">
      <c r="S97" s="112"/>
      <c r="T97" s="112"/>
      <c r="U97" s="112"/>
      <c r="V97" s="112"/>
      <c r="W97" s="112"/>
      <c r="X97" s="112"/>
      <c r="Y97" s="112"/>
      <c r="Z97" s="112"/>
      <c r="AB97" s="112"/>
      <c r="AC97" s="112"/>
      <c r="AD97" s="112"/>
      <c r="AE97" s="112"/>
    </row>
    <row r="98" spans="19:31">
      <c r="S98" s="112"/>
      <c r="T98" s="112"/>
      <c r="U98" s="112"/>
      <c r="V98" s="112"/>
      <c r="W98" s="112"/>
      <c r="X98" s="112"/>
      <c r="Y98" s="112"/>
      <c r="Z98" s="112"/>
      <c r="AB98" s="112"/>
      <c r="AC98" s="112"/>
      <c r="AD98" s="112"/>
      <c r="AE98" s="112"/>
    </row>
    <row r="99" spans="19:31">
      <c r="S99" s="112"/>
      <c r="T99" s="112"/>
      <c r="U99" s="112"/>
      <c r="V99" s="112"/>
      <c r="W99" s="112"/>
      <c r="X99" s="112"/>
      <c r="Y99" s="112"/>
      <c r="Z99" s="112"/>
      <c r="AB99" s="112"/>
      <c r="AC99" s="112"/>
      <c r="AD99" s="112"/>
      <c r="AE99" s="112"/>
    </row>
    <row r="100" spans="19:31">
      <c r="S100" s="112"/>
      <c r="T100" s="112"/>
      <c r="U100" s="112"/>
      <c r="V100" s="112"/>
      <c r="W100" s="112"/>
      <c r="X100" s="112"/>
      <c r="Y100" s="112"/>
      <c r="Z100" s="112"/>
      <c r="AB100" s="112"/>
      <c r="AC100" s="112"/>
      <c r="AD100" s="112"/>
      <c r="AE100" s="112"/>
    </row>
    <row r="101" spans="19:31">
      <c r="S101" s="112"/>
      <c r="T101" s="112"/>
      <c r="U101" s="112"/>
      <c r="V101" s="112"/>
      <c r="W101" s="112"/>
      <c r="X101" s="112"/>
      <c r="Y101" s="112"/>
      <c r="Z101" s="112"/>
      <c r="AB101" s="112"/>
      <c r="AC101" s="112"/>
      <c r="AD101" s="112"/>
      <c r="AE101" s="112"/>
    </row>
    <row r="102" spans="19:31">
      <c r="S102" s="112"/>
      <c r="T102" s="112"/>
      <c r="U102" s="112"/>
      <c r="V102" s="112"/>
      <c r="W102" s="112"/>
      <c r="X102" s="112"/>
      <c r="Y102" s="112"/>
      <c r="Z102" s="112"/>
      <c r="AB102" s="112"/>
      <c r="AC102" s="112"/>
      <c r="AD102" s="112"/>
      <c r="AE102" s="112"/>
    </row>
    <row r="103" spans="19:31">
      <c r="S103" s="112"/>
      <c r="T103" s="112"/>
      <c r="U103" s="112"/>
      <c r="V103" s="112"/>
      <c r="W103" s="112"/>
      <c r="X103" s="112"/>
      <c r="Y103" s="112"/>
      <c r="Z103" s="112"/>
      <c r="AB103" s="112"/>
      <c r="AC103" s="112"/>
      <c r="AD103" s="112"/>
      <c r="AE103" s="112"/>
    </row>
    <row r="104" spans="19:31">
      <c r="S104" s="112"/>
      <c r="T104" s="112"/>
      <c r="U104" s="112"/>
      <c r="V104" s="112"/>
      <c r="W104" s="112"/>
      <c r="X104" s="112"/>
      <c r="Y104" s="112"/>
      <c r="Z104" s="112"/>
      <c r="AB104" s="112"/>
      <c r="AC104" s="112"/>
      <c r="AD104" s="112"/>
      <c r="AE104" s="112"/>
    </row>
    <row r="105" spans="19:31">
      <c r="S105" s="112"/>
      <c r="T105" s="112"/>
      <c r="U105" s="112"/>
      <c r="V105" s="112"/>
      <c r="W105" s="112"/>
      <c r="X105" s="112"/>
      <c r="Y105" s="112"/>
      <c r="Z105" s="112"/>
      <c r="AB105" s="112"/>
      <c r="AC105" s="112"/>
      <c r="AD105" s="112"/>
      <c r="AE105" s="112"/>
    </row>
    <row r="106" spans="19:31">
      <c r="S106" s="112"/>
      <c r="T106" s="112"/>
      <c r="U106" s="112"/>
      <c r="V106" s="112"/>
      <c r="W106" s="112"/>
      <c r="X106" s="112"/>
      <c r="Y106" s="112"/>
      <c r="Z106" s="112"/>
      <c r="AB106" s="112"/>
      <c r="AC106" s="112"/>
      <c r="AD106" s="112"/>
      <c r="AE106" s="112"/>
    </row>
    <row r="107" spans="19:31">
      <c r="S107" s="112"/>
      <c r="T107" s="112"/>
      <c r="U107" s="112"/>
      <c r="V107" s="112"/>
      <c r="W107" s="112"/>
      <c r="X107" s="112"/>
      <c r="Y107" s="112"/>
      <c r="Z107" s="112"/>
      <c r="AB107" s="112"/>
      <c r="AC107" s="112"/>
      <c r="AD107" s="112"/>
      <c r="AE107" s="112"/>
    </row>
    <row r="108" spans="19:31">
      <c r="S108" s="112"/>
      <c r="T108" s="112"/>
      <c r="U108" s="112"/>
      <c r="V108" s="112"/>
      <c r="W108" s="112"/>
      <c r="X108" s="112"/>
      <c r="Y108" s="112"/>
      <c r="Z108" s="112"/>
      <c r="AB108" s="112"/>
      <c r="AC108" s="112"/>
      <c r="AD108" s="112"/>
      <c r="AE108" s="112"/>
    </row>
    <row r="109" spans="19:31">
      <c r="S109" s="112"/>
      <c r="T109" s="112"/>
      <c r="U109" s="112"/>
      <c r="V109" s="112"/>
      <c r="W109" s="112"/>
      <c r="X109" s="112"/>
      <c r="Y109" s="112"/>
      <c r="Z109" s="112"/>
      <c r="AB109" s="112"/>
      <c r="AC109" s="112"/>
      <c r="AD109" s="112"/>
      <c r="AE109" s="112"/>
    </row>
    <row r="110" spans="19:31">
      <c r="S110" s="112"/>
      <c r="T110" s="112"/>
      <c r="U110" s="112"/>
      <c r="V110" s="112"/>
      <c r="W110" s="112"/>
      <c r="X110" s="112"/>
      <c r="Y110" s="112"/>
      <c r="Z110" s="112"/>
      <c r="AB110" s="112"/>
      <c r="AC110" s="112"/>
      <c r="AD110" s="112"/>
      <c r="AE110" s="112"/>
    </row>
    <row r="111" spans="19:31">
      <c r="S111" s="112"/>
      <c r="T111" s="112"/>
      <c r="U111" s="112"/>
      <c r="V111" s="112"/>
      <c r="W111" s="112"/>
      <c r="X111" s="112"/>
      <c r="Y111" s="112"/>
      <c r="Z111" s="112"/>
      <c r="AB111" s="112"/>
      <c r="AC111" s="112"/>
      <c r="AD111" s="112"/>
      <c r="AE111" s="112"/>
    </row>
    <row r="112" spans="19:31">
      <c r="S112" s="112"/>
      <c r="T112" s="112"/>
      <c r="U112" s="112"/>
      <c r="V112" s="112"/>
      <c r="W112" s="112"/>
      <c r="X112" s="112"/>
      <c r="Y112" s="112"/>
      <c r="Z112" s="112"/>
      <c r="AB112" s="112"/>
      <c r="AC112" s="112"/>
      <c r="AD112" s="112"/>
      <c r="AE112" s="112"/>
    </row>
    <row r="113" spans="3:31">
      <c r="S113" s="112"/>
      <c r="T113" s="112"/>
      <c r="U113" s="112"/>
      <c r="V113" s="112"/>
      <c r="W113" s="112"/>
      <c r="X113" s="112"/>
      <c r="Y113" s="112"/>
      <c r="Z113" s="112"/>
      <c r="AB113" s="112"/>
      <c r="AC113" s="112"/>
      <c r="AD113" s="112"/>
      <c r="AE113" s="112"/>
    </row>
    <row r="114" spans="3:31">
      <c r="S114" s="112"/>
      <c r="T114" s="112"/>
      <c r="U114" s="112"/>
      <c r="V114" s="112"/>
      <c r="W114" s="112"/>
      <c r="X114" s="112"/>
      <c r="Y114" s="112"/>
      <c r="Z114" s="112"/>
      <c r="AB114" s="112"/>
      <c r="AC114" s="112"/>
      <c r="AD114" s="112"/>
      <c r="AE114" s="112"/>
    </row>
    <row r="115" spans="3:31">
      <c r="S115" s="112"/>
      <c r="T115" s="112"/>
      <c r="U115" s="112"/>
      <c r="V115" s="112"/>
      <c r="W115" s="112"/>
      <c r="X115" s="112"/>
      <c r="Y115" s="112"/>
      <c r="Z115" s="112"/>
      <c r="AB115" s="112"/>
      <c r="AC115" s="112"/>
      <c r="AD115" s="112"/>
      <c r="AE115" s="112"/>
    </row>
    <row r="116" spans="3:31">
      <c r="S116" s="112"/>
      <c r="T116" s="112"/>
      <c r="U116" s="112"/>
      <c r="V116" s="112"/>
      <c r="W116" s="112"/>
      <c r="X116" s="112"/>
      <c r="Y116" s="112"/>
      <c r="Z116" s="112"/>
      <c r="AB116" s="112"/>
      <c r="AC116" s="112"/>
      <c r="AD116" s="112"/>
      <c r="AE116" s="112"/>
    </row>
    <row r="117" spans="3:31">
      <c r="S117" s="112"/>
      <c r="T117" s="112"/>
      <c r="U117" s="112"/>
      <c r="V117" s="112"/>
      <c r="W117" s="112"/>
      <c r="X117" s="112"/>
      <c r="Y117" s="112"/>
      <c r="Z117" s="112"/>
      <c r="AB117" s="112"/>
      <c r="AC117" s="112"/>
      <c r="AD117" s="112"/>
      <c r="AE117" s="112"/>
    </row>
    <row r="118" spans="3:31">
      <c r="S118" s="112"/>
      <c r="T118" s="112"/>
      <c r="U118" s="112"/>
      <c r="V118" s="112"/>
      <c r="W118" s="112"/>
      <c r="X118" s="112"/>
      <c r="Y118" s="112"/>
      <c r="Z118" s="112"/>
      <c r="AB118" s="112"/>
      <c r="AC118" s="112"/>
      <c r="AD118" s="112"/>
      <c r="AE118" s="112"/>
    </row>
    <row r="119" spans="3:31">
      <c r="S119" s="112"/>
      <c r="T119" s="112"/>
      <c r="U119" s="112"/>
      <c r="V119" s="112"/>
      <c r="W119" s="112"/>
      <c r="X119" s="112"/>
      <c r="Y119" s="112"/>
      <c r="Z119" s="112"/>
      <c r="AB119" s="112"/>
      <c r="AC119" s="112"/>
      <c r="AD119" s="112"/>
      <c r="AE119" s="112"/>
    </row>
    <row r="120" spans="3:31">
      <c r="S120" s="112"/>
      <c r="T120" s="112"/>
      <c r="U120" s="112"/>
      <c r="V120" s="112"/>
      <c r="W120" s="112"/>
      <c r="X120" s="112"/>
      <c r="Y120" s="112"/>
      <c r="Z120" s="112"/>
      <c r="AB120" s="112"/>
      <c r="AC120" s="112"/>
      <c r="AD120" s="112"/>
      <c r="AE120" s="112"/>
    </row>
    <row r="121" spans="3:31">
      <c r="S121" s="112"/>
      <c r="T121" s="112"/>
      <c r="U121" s="112"/>
      <c r="V121" s="112"/>
      <c r="W121" s="112"/>
      <c r="X121" s="112"/>
      <c r="Y121" s="112"/>
      <c r="Z121" s="112"/>
      <c r="AB121" s="112"/>
      <c r="AC121" s="112"/>
      <c r="AD121" s="112"/>
      <c r="AE121" s="112"/>
    </row>
    <row r="122" spans="3:31">
      <c r="S122" s="112"/>
      <c r="T122" s="112"/>
      <c r="U122" s="112"/>
      <c r="V122" s="112"/>
      <c r="W122" s="112"/>
      <c r="X122" s="112"/>
      <c r="Y122" s="112"/>
      <c r="Z122" s="112"/>
      <c r="AB122" s="112"/>
      <c r="AC122" s="112"/>
      <c r="AD122" s="112"/>
      <c r="AE122" s="112"/>
    </row>
    <row r="123" spans="3:31">
      <c r="C123" s="112"/>
      <c r="S123" s="112"/>
      <c r="T123" s="112"/>
      <c r="U123" s="112"/>
      <c r="V123" s="112"/>
      <c r="W123" s="112"/>
      <c r="X123" s="112"/>
      <c r="Y123" s="112"/>
      <c r="Z123" s="112"/>
      <c r="AB123" s="112"/>
      <c r="AC123" s="112"/>
      <c r="AD123" s="112"/>
      <c r="AE123" s="112"/>
    </row>
    <row r="124" spans="3:31">
      <c r="C124" s="112"/>
      <c r="S124" s="112"/>
      <c r="T124" s="112"/>
      <c r="U124" s="112"/>
      <c r="V124" s="112"/>
      <c r="W124" s="112"/>
      <c r="X124" s="112"/>
      <c r="Y124" s="112"/>
      <c r="Z124" s="112"/>
      <c r="AB124" s="112"/>
      <c r="AC124" s="112"/>
      <c r="AD124" s="112"/>
      <c r="AE124" s="112"/>
    </row>
    <row r="125" spans="3:31">
      <c r="S125" s="112"/>
      <c r="T125" s="112"/>
      <c r="U125" s="112"/>
      <c r="V125" s="112"/>
      <c r="W125" s="112"/>
      <c r="X125" s="112"/>
      <c r="Y125" s="112"/>
      <c r="Z125" s="112"/>
      <c r="AB125" s="112"/>
      <c r="AC125" s="112"/>
      <c r="AD125" s="112"/>
      <c r="AE125" s="112"/>
    </row>
    <row r="126" spans="3:31">
      <c r="S126" s="112"/>
      <c r="T126" s="112"/>
      <c r="U126" s="112"/>
      <c r="V126" s="112"/>
      <c r="W126" s="112"/>
      <c r="X126" s="112"/>
      <c r="Y126" s="112"/>
      <c r="Z126" s="112"/>
      <c r="AB126" s="112"/>
      <c r="AC126" s="112"/>
      <c r="AD126" s="112"/>
      <c r="AE126" s="112"/>
    </row>
    <row r="127" spans="3:31">
      <c r="S127" s="112"/>
      <c r="T127" s="112"/>
      <c r="U127" s="112"/>
      <c r="V127" s="112"/>
      <c r="W127" s="112"/>
      <c r="X127" s="112"/>
      <c r="Y127" s="112"/>
      <c r="Z127" s="112"/>
      <c r="AB127" s="112"/>
      <c r="AC127" s="112"/>
      <c r="AD127" s="112"/>
      <c r="AE127" s="112"/>
    </row>
    <row r="128" spans="3:31">
      <c r="S128" s="112"/>
      <c r="T128" s="112"/>
      <c r="U128" s="112"/>
      <c r="V128" s="112"/>
      <c r="W128" s="112"/>
      <c r="X128" s="112"/>
      <c r="Y128" s="112"/>
      <c r="Z128" s="112"/>
      <c r="AB128" s="112"/>
      <c r="AC128" s="112"/>
      <c r="AD128" s="112"/>
      <c r="AE128" s="112"/>
    </row>
    <row r="129" spans="19:31">
      <c r="S129" s="112"/>
      <c r="T129" s="112"/>
      <c r="U129" s="112"/>
      <c r="V129" s="112"/>
      <c r="W129" s="112"/>
      <c r="X129" s="112"/>
      <c r="Y129" s="112"/>
      <c r="Z129" s="112"/>
      <c r="AB129" s="112"/>
      <c r="AC129" s="112"/>
      <c r="AD129" s="112"/>
      <c r="AE129" s="112"/>
    </row>
    <row r="130" spans="19:31">
      <c r="S130" s="112"/>
      <c r="T130" s="112"/>
      <c r="U130" s="112"/>
      <c r="V130" s="112"/>
      <c r="W130" s="112"/>
      <c r="X130" s="112"/>
      <c r="Y130" s="112"/>
      <c r="Z130" s="112"/>
      <c r="AB130" s="112"/>
      <c r="AC130" s="112"/>
      <c r="AD130" s="112"/>
      <c r="AE130" s="112"/>
    </row>
    <row r="131" spans="19:31">
      <c r="S131" s="112"/>
      <c r="T131" s="112"/>
      <c r="U131" s="112"/>
      <c r="V131" s="112"/>
      <c r="W131" s="112"/>
      <c r="X131" s="112"/>
      <c r="Y131" s="112"/>
      <c r="Z131" s="112"/>
      <c r="AB131" s="112"/>
      <c r="AC131" s="112"/>
      <c r="AD131" s="112"/>
      <c r="AE131" s="112"/>
    </row>
    <row r="132" spans="19:31">
      <c r="S132" s="112"/>
      <c r="T132" s="112"/>
      <c r="U132" s="112"/>
      <c r="V132" s="112"/>
      <c r="W132" s="112"/>
      <c r="X132" s="112"/>
      <c r="Y132" s="112"/>
      <c r="Z132" s="112"/>
      <c r="AB132" s="112"/>
      <c r="AC132" s="112"/>
      <c r="AD132" s="112"/>
      <c r="AE132" s="112"/>
    </row>
    <row r="133" spans="19:31">
      <c r="S133" s="112"/>
      <c r="T133" s="112"/>
      <c r="U133" s="112"/>
      <c r="V133" s="112"/>
      <c r="W133" s="112"/>
      <c r="X133" s="112"/>
      <c r="Y133" s="112"/>
      <c r="Z133" s="112"/>
      <c r="AB133" s="112"/>
      <c r="AC133" s="112"/>
      <c r="AD133" s="112"/>
      <c r="AE133" s="112"/>
    </row>
    <row r="134" spans="19:31">
      <c r="S134" s="112"/>
      <c r="T134" s="112"/>
      <c r="U134" s="112"/>
      <c r="V134" s="112"/>
      <c r="W134" s="112"/>
      <c r="X134" s="112"/>
      <c r="Y134" s="112"/>
      <c r="Z134" s="112"/>
      <c r="AB134" s="112"/>
      <c r="AC134" s="112"/>
      <c r="AD134" s="112"/>
      <c r="AE134" s="112"/>
    </row>
    <row r="135" spans="19:31">
      <c r="S135" s="112"/>
      <c r="T135" s="112"/>
      <c r="U135" s="112"/>
      <c r="V135" s="112"/>
      <c r="W135" s="112"/>
      <c r="X135" s="112"/>
      <c r="Y135" s="112"/>
      <c r="Z135" s="112"/>
      <c r="AB135" s="112"/>
      <c r="AC135" s="112"/>
      <c r="AD135" s="112"/>
      <c r="AE135" s="112"/>
    </row>
    <row r="136" spans="19:31">
      <c r="S136" s="112"/>
      <c r="T136" s="112"/>
      <c r="U136" s="112"/>
      <c r="V136" s="112"/>
      <c r="W136" s="112"/>
      <c r="X136" s="112"/>
      <c r="Y136" s="112"/>
      <c r="Z136" s="112"/>
      <c r="AB136" s="112"/>
      <c r="AC136" s="112"/>
      <c r="AD136" s="112"/>
      <c r="AE136" s="112"/>
    </row>
    <row r="137" spans="19:31">
      <c r="S137" s="112"/>
      <c r="T137" s="112"/>
      <c r="U137" s="112"/>
      <c r="V137" s="112"/>
      <c r="W137" s="112"/>
      <c r="X137" s="112"/>
      <c r="Y137" s="112"/>
      <c r="Z137" s="112"/>
      <c r="AB137" s="112"/>
      <c r="AC137" s="112"/>
      <c r="AD137" s="112"/>
      <c r="AE137" s="112"/>
    </row>
    <row r="138" spans="19:31">
      <c r="S138" s="112"/>
      <c r="T138" s="112"/>
      <c r="U138" s="112"/>
      <c r="V138" s="112"/>
      <c r="W138" s="112"/>
      <c r="X138" s="112"/>
      <c r="Y138" s="112"/>
      <c r="Z138" s="112"/>
      <c r="AB138" s="112"/>
      <c r="AC138" s="112"/>
      <c r="AD138" s="112"/>
      <c r="AE138" s="112"/>
    </row>
    <row r="139" spans="19:31">
      <c r="S139" s="112"/>
      <c r="T139" s="112"/>
      <c r="U139" s="112"/>
      <c r="V139" s="112"/>
      <c r="W139" s="112"/>
      <c r="X139" s="112"/>
      <c r="Y139" s="112"/>
      <c r="Z139" s="112"/>
      <c r="AB139" s="112"/>
      <c r="AC139" s="112"/>
      <c r="AD139" s="112"/>
      <c r="AE139" s="112"/>
    </row>
    <row r="140" spans="19:31">
      <c r="S140" s="112"/>
      <c r="T140" s="112"/>
      <c r="U140" s="112"/>
      <c r="V140" s="112"/>
      <c r="W140" s="112"/>
      <c r="X140" s="112"/>
      <c r="Y140" s="112"/>
      <c r="Z140" s="112"/>
      <c r="AB140" s="112"/>
      <c r="AC140" s="112"/>
      <c r="AD140" s="112"/>
      <c r="AE140" s="112"/>
    </row>
    <row r="141" spans="19:31">
      <c r="S141" s="112"/>
      <c r="T141" s="112"/>
      <c r="U141" s="112"/>
      <c r="V141" s="112"/>
      <c r="W141" s="112"/>
      <c r="X141" s="112"/>
      <c r="Y141" s="112"/>
      <c r="Z141" s="112"/>
      <c r="AB141" s="112"/>
      <c r="AC141" s="112"/>
      <c r="AD141" s="112"/>
      <c r="AE141" s="112"/>
    </row>
    <row r="142" spans="19:31">
      <c r="S142" s="112"/>
      <c r="T142" s="112"/>
      <c r="U142" s="112"/>
      <c r="V142" s="112"/>
      <c r="W142" s="112"/>
      <c r="X142" s="112"/>
      <c r="Y142" s="112"/>
      <c r="Z142" s="112"/>
      <c r="AB142" s="112"/>
      <c r="AC142" s="112"/>
      <c r="AD142" s="112"/>
      <c r="AE142" s="112"/>
    </row>
    <row r="143" spans="19:31">
      <c r="S143" s="112"/>
      <c r="T143" s="112"/>
      <c r="U143" s="112"/>
      <c r="V143" s="112"/>
      <c r="W143" s="112"/>
      <c r="X143" s="112"/>
      <c r="Y143" s="112"/>
      <c r="Z143" s="112"/>
      <c r="AB143" s="112"/>
      <c r="AC143" s="112"/>
      <c r="AD143" s="112"/>
      <c r="AE143" s="112"/>
    </row>
    <row r="144" spans="19:31">
      <c r="S144" s="112"/>
      <c r="T144" s="112"/>
      <c r="U144" s="112"/>
      <c r="V144" s="112"/>
      <c r="W144" s="112"/>
      <c r="X144" s="112"/>
      <c r="Y144" s="112"/>
      <c r="Z144" s="112"/>
      <c r="AB144" s="112"/>
      <c r="AC144" s="112"/>
      <c r="AD144" s="112"/>
      <c r="AE144" s="112"/>
    </row>
    <row r="145" spans="19:31">
      <c r="S145" s="112"/>
      <c r="T145" s="112"/>
      <c r="U145" s="112"/>
      <c r="V145" s="112"/>
      <c r="W145" s="112"/>
      <c r="X145" s="112"/>
      <c r="Y145" s="112"/>
      <c r="Z145" s="112"/>
      <c r="AB145" s="112"/>
      <c r="AC145" s="112"/>
      <c r="AD145" s="112"/>
      <c r="AE145" s="112"/>
    </row>
    <row r="146" spans="19:31">
      <c r="S146" s="112"/>
      <c r="T146" s="112"/>
      <c r="U146" s="112"/>
      <c r="V146" s="112"/>
      <c r="W146" s="112"/>
      <c r="X146" s="112"/>
      <c r="Y146" s="112"/>
      <c r="Z146" s="112"/>
      <c r="AB146" s="112"/>
      <c r="AC146" s="112"/>
      <c r="AD146" s="112"/>
      <c r="AE146" s="112"/>
    </row>
    <row r="147" spans="19:31">
      <c r="S147" s="112"/>
      <c r="T147" s="112"/>
      <c r="U147" s="112"/>
      <c r="V147" s="112"/>
      <c r="W147" s="112"/>
      <c r="X147" s="112"/>
      <c r="Y147" s="112"/>
      <c r="Z147" s="112"/>
      <c r="AB147" s="112"/>
      <c r="AC147" s="112"/>
      <c r="AD147" s="112"/>
      <c r="AE147" s="112"/>
    </row>
    <row r="148" spans="19:31">
      <c r="S148" s="112"/>
      <c r="T148" s="112"/>
      <c r="U148" s="112"/>
      <c r="V148" s="112"/>
      <c r="W148" s="112"/>
      <c r="X148" s="112"/>
      <c r="Y148" s="112"/>
      <c r="Z148" s="112"/>
      <c r="AB148" s="112"/>
      <c r="AC148" s="112"/>
      <c r="AD148" s="112"/>
      <c r="AE148" s="112"/>
    </row>
    <row r="149" spans="19:31">
      <c r="S149" s="112"/>
      <c r="T149" s="112"/>
      <c r="U149" s="112"/>
      <c r="V149" s="112"/>
      <c r="W149" s="112"/>
      <c r="X149" s="112"/>
      <c r="Y149" s="112"/>
      <c r="Z149" s="112"/>
      <c r="AB149" s="112"/>
      <c r="AC149" s="112"/>
      <c r="AD149" s="112"/>
      <c r="AE149" s="112"/>
    </row>
    <row r="150" spans="19:31">
      <c r="S150" s="112"/>
      <c r="T150" s="112"/>
      <c r="U150" s="112"/>
      <c r="V150" s="112"/>
      <c r="W150" s="112"/>
      <c r="X150" s="112"/>
      <c r="Y150" s="112"/>
      <c r="Z150" s="112"/>
      <c r="AB150" s="112"/>
      <c r="AC150" s="112"/>
      <c r="AD150" s="112"/>
      <c r="AE150" s="112"/>
    </row>
    <row r="151" spans="19:31">
      <c r="S151" s="112"/>
      <c r="T151" s="112"/>
      <c r="U151" s="112"/>
      <c r="V151" s="112"/>
      <c r="W151" s="112"/>
      <c r="X151" s="112"/>
      <c r="Y151" s="112"/>
      <c r="Z151" s="112"/>
      <c r="AB151" s="112"/>
      <c r="AC151" s="112"/>
      <c r="AD151" s="112"/>
      <c r="AE151" s="112"/>
    </row>
    <row r="152" spans="19:31">
      <c r="S152" s="112"/>
      <c r="T152" s="112"/>
      <c r="U152" s="112"/>
      <c r="V152" s="112"/>
      <c r="W152" s="112"/>
      <c r="X152" s="112"/>
      <c r="Y152" s="112"/>
      <c r="Z152" s="112"/>
      <c r="AB152" s="112"/>
      <c r="AC152" s="112"/>
      <c r="AD152" s="112"/>
      <c r="AE152" s="112"/>
    </row>
    <row r="153" spans="19:31">
      <c r="S153" s="112"/>
      <c r="T153" s="112"/>
      <c r="U153" s="112"/>
      <c r="V153" s="112"/>
      <c r="W153" s="112"/>
      <c r="X153" s="112"/>
      <c r="Y153" s="112"/>
      <c r="Z153" s="112"/>
      <c r="AB153" s="112"/>
      <c r="AC153" s="112"/>
      <c r="AD153" s="112"/>
      <c r="AE153" s="112"/>
    </row>
    <row r="154" spans="19:31">
      <c r="S154" s="112"/>
      <c r="T154" s="112"/>
      <c r="U154" s="112"/>
      <c r="V154" s="112"/>
      <c r="W154" s="112"/>
      <c r="X154" s="112"/>
      <c r="Y154" s="112"/>
      <c r="Z154" s="112"/>
      <c r="AB154" s="112"/>
      <c r="AC154" s="112"/>
      <c r="AD154" s="112"/>
      <c r="AE154" s="112"/>
    </row>
    <row r="155" spans="19:31">
      <c r="S155" s="112"/>
      <c r="T155" s="112"/>
      <c r="U155" s="112"/>
      <c r="V155" s="112"/>
      <c r="W155" s="112"/>
      <c r="X155" s="112"/>
      <c r="Y155" s="112"/>
      <c r="Z155" s="112"/>
      <c r="AB155" s="112"/>
      <c r="AC155" s="112"/>
      <c r="AD155" s="112"/>
      <c r="AE155" s="112"/>
    </row>
    <row r="156" spans="19:31">
      <c r="S156" s="112"/>
      <c r="T156" s="112"/>
      <c r="U156" s="112"/>
      <c r="V156" s="112"/>
      <c r="W156" s="112"/>
      <c r="X156" s="112"/>
      <c r="Y156" s="112"/>
      <c r="Z156" s="112"/>
      <c r="AB156" s="112"/>
      <c r="AC156" s="112"/>
      <c r="AD156" s="112"/>
      <c r="AE156" s="112"/>
    </row>
    <row r="157" spans="19:31">
      <c r="S157" s="112"/>
      <c r="T157" s="112"/>
      <c r="U157" s="112"/>
      <c r="V157" s="112"/>
      <c r="W157" s="112"/>
      <c r="X157" s="112"/>
      <c r="Y157" s="112"/>
      <c r="Z157" s="112"/>
      <c r="AB157" s="112"/>
      <c r="AC157" s="112"/>
      <c r="AD157" s="112"/>
      <c r="AE157" s="112"/>
    </row>
    <row r="158" spans="19:31">
      <c r="S158" s="112"/>
      <c r="T158" s="112"/>
      <c r="U158" s="112"/>
      <c r="V158" s="112"/>
      <c r="W158" s="112"/>
      <c r="X158" s="112"/>
      <c r="Y158" s="112"/>
      <c r="Z158" s="112"/>
      <c r="AB158" s="112"/>
      <c r="AC158" s="112"/>
      <c r="AD158" s="112"/>
      <c r="AE158" s="112"/>
    </row>
    <row r="159" spans="19:31">
      <c r="S159" s="112"/>
      <c r="T159" s="112"/>
      <c r="U159" s="112"/>
      <c r="V159" s="112"/>
      <c r="W159" s="112"/>
      <c r="X159" s="112"/>
      <c r="Y159" s="112"/>
      <c r="Z159" s="112"/>
      <c r="AB159" s="112"/>
      <c r="AC159" s="112"/>
      <c r="AD159" s="112"/>
      <c r="AE159" s="112"/>
    </row>
    <row r="160" spans="19:31">
      <c r="S160" s="112"/>
      <c r="T160" s="112"/>
      <c r="U160" s="112"/>
      <c r="V160" s="112"/>
      <c r="W160" s="112"/>
      <c r="X160" s="112"/>
      <c r="Y160" s="112"/>
      <c r="Z160" s="112"/>
      <c r="AB160" s="112"/>
      <c r="AC160" s="112"/>
      <c r="AD160" s="112"/>
      <c r="AE160" s="112"/>
    </row>
    <row r="161" spans="19:31">
      <c r="S161" s="112"/>
      <c r="T161" s="112"/>
      <c r="U161" s="112"/>
      <c r="V161" s="112"/>
      <c r="W161" s="112"/>
      <c r="X161" s="112"/>
      <c r="Y161" s="112"/>
      <c r="Z161" s="112"/>
      <c r="AB161" s="112"/>
      <c r="AC161" s="112"/>
      <c r="AD161" s="112"/>
      <c r="AE161" s="112"/>
    </row>
    <row r="162" spans="19:31">
      <c r="S162" s="112"/>
      <c r="T162" s="112"/>
      <c r="U162" s="112"/>
      <c r="V162" s="112"/>
      <c r="W162" s="112"/>
      <c r="X162" s="112"/>
      <c r="Y162" s="112"/>
      <c r="Z162" s="112"/>
      <c r="AB162" s="112"/>
      <c r="AC162" s="112"/>
      <c r="AD162" s="112"/>
      <c r="AE162" s="112"/>
    </row>
    <row r="163" spans="19:31">
      <c r="S163" s="112"/>
      <c r="T163" s="112"/>
      <c r="U163" s="112"/>
      <c r="V163" s="112"/>
      <c r="W163" s="112"/>
      <c r="X163" s="112"/>
      <c r="Y163" s="112"/>
      <c r="Z163" s="112"/>
      <c r="AB163" s="112"/>
      <c r="AC163" s="112"/>
      <c r="AD163" s="112"/>
      <c r="AE163" s="112"/>
    </row>
    <row r="164" spans="19:31">
      <c r="S164" s="112"/>
      <c r="T164" s="112"/>
      <c r="U164" s="112"/>
      <c r="V164" s="112"/>
      <c r="W164" s="112"/>
      <c r="X164" s="112"/>
      <c r="Y164" s="112"/>
      <c r="Z164" s="112"/>
      <c r="AB164" s="112"/>
      <c r="AC164" s="112"/>
      <c r="AD164" s="112"/>
      <c r="AE164" s="112"/>
    </row>
    <row r="165" spans="19:31">
      <c r="S165" s="112"/>
      <c r="T165" s="112"/>
      <c r="U165" s="112"/>
      <c r="V165" s="112"/>
      <c r="W165" s="112"/>
      <c r="X165" s="112"/>
      <c r="Y165" s="112"/>
      <c r="Z165" s="112"/>
      <c r="AB165" s="112"/>
      <c r="AC165" s="112"/>
      <c r="AD165" s="112"/>
      <c r="AE165" s="112"/>
    </row>
    <row r="166" spans="19:31">
      <c r="S166" s="112"/>
      <c r="T166" s="112"/>
      <c r="U166" s="112"/>
      <c r="V166" s="112"/>
      <c r="W166" s="112"/>
      <c r="X166" s="112"/>
      <c r="Y166" s="112"/>
      <c r="Z166" s="112"/>
      <c r="AB166" s="112"/>
      <c r="AC166" s="112"/>
      <c r="AD166" s="112"/>
      <c r="AE166" s="112"/>
    </row>
    <row r="167" spans="19:31">
      <c r="S167" s="112"/>
      <c r="T167" s="112"/>
      <c r="U167" s="112"/>
      <c r="V167" s="112"/>
      <c r="W167" s="112"/>
      <c r="X167" s="112"/>
      <c r="Y167" s="112"/>
      <c r="Z167" s="112"/>
      <c r="AB167" s="112"/>
      <c r="AC167" s="112"/>
      <c r="AD167" s="112"/>
      <c r="AE167" s="112"/>
    </row>
    <row r="168" spans="19:31">
      <c r="S168" s="112"/>
      <c r="T168" s="112"/>
      <c r="U168" s="112"/>
      <c r="V168" s="112"/>
      <c r="W168" s="112"/>
      <c r="X168" s="112"/>
      <c r="Y168" s="112"/>
      <c r="Z168" s="112"/>
      <c r="AB168" s="112"/>
      <c r="AC168" s="112"/>
      <c r="AD168" s="112"/>
      <c r="AE168" s="112"/>
    </row>
    <row r="169" spans="19:31">
      <c r="S169" s="112"/>
      <c r="T169" s="112"/>
      <c r="U169" s="112"/>
      <c r="V169" s="112"/>
      <c r="W169" s="112"/>
      <c r="X169" s="112"/>
      <c r="Y169" s="112"/>
      <c r="Z169" s="112"/>
      <c r="AB169" s="112"/>
      <c r="AC169" s="112"/>
      <c r="AD169" s="112"/>
      <c r="AE169" s="112"/>
    </row>
    <row r="170" spans="19:31">
      <c r="S170" s="112"/>
      <c r="T170" s="112"/>
      <c r="U170" s="112"/>
      <c r="V170" s="112"/>
      <c r="W170" s="112"/>
      <c r="X170" s="112"/>
      <c r="Y170" s="112"/>
      <c r="Z170" s="112"/>
      <c r="AB170" s="112"/>
      <c r="AC170" s="112"/>
      <c r="AD170" s="112"/>
      <c r="AE170" s="112"/>
    </row>
    <row r="171" spans="19:31">
      <c r="S171" s="112"/>
      <c r="T171" s="112"/>
      <c r="U171" s="112"/>
      <c r="V171" s="112"/>
      <c r="W171" s="112"/>
      <c r="X171" s="112"/>
      <c r="Y171" s="112"/>
      <c r="Z171" s="112"/>
      <c r="AB171" s="112"/>
      <c r="AC171" s="112"/>
      <c r="AD171" s="112"/>
      <c r="AE171" s="112"/>
    </row>
    <row r="172" spans="19:31">
      <c r="S172" s="112"/>
      <c r="T172" s="112"/>
      <c r="U172" s="112"/>
      <c r="V172" s="112"/>
      <c r="W172" s="112"/>
      <c r="X172" s="112"/>
      <c r="Y172" s="112"/>
      <c r="Z172" s="112"/>
      <c r="AB172" s="112"/>
      <c r="AC172" s="112"/>
      <c r="AD172" s="112"/>
      <c r="AE172" s="112"/>
    </row>
    <row r="173" spans="19:31">
      <c r="S173" s="112"/>
      <c r="T173" s="112"/>
      <c r="U173" s="112"/>
      <c r="V173" s="112"/>
      <c r="W173" s="112"/>
      <c r="X173" s="112"/>
      <c r="Y173" s="112"/>
      <c r="Z173" s="112"/>
      <c r="AB173" s="112"/>
      <c r="AC173" s="112"/>
      <c r="AD173" s="112"/>
      <c r="AE173" s="112"/>
    </row>
    <row r="174" spans="19:31">
      <c r="S174" s="112"/>
      <c r="T174" s="112"/>
      <c r="U174" s="112"/>
      <c r="V174" s="112"/>
      <c r="W174" s="112"/>
      <c r="X174" s="112"/>
      <c r="Y174" s="112"/>
      <c r="Z174" s="112"/>
      <c r="AB174" s="112"/>
      <c r="AC174" s="112"/>
      <c r="AD174" s="112"/>
      <c r="AE174" s="112"/>
    </row>
    <row r="175" spans="19:31">
      <c r="S175" s="112"/>
      <c r="T175" s="112"/>
      <c r="U175" s="112"/>
      <c r="V175" s="112"/>
      <c r="W175" s="112"/>
      <c r="X175" s="112"/>
      <c r="Y175" s="112"/>
      <c r="Z175" s="112"/>
      <c r="AB175" s="112"/>
      <c r="AC175" s="112"/>
      <c r="AD175" s="112"/>
      <c r="AE175" s="112"/>
    </row>
    <row r="176" spans="19:31">
      <c r="S176" s="112"/>
      <c r="T176" s="112"/>
      <c r="U176" s="112"/>
      <c r="V176" s="112"/>
      <c r="W176" s="112"/>
      <c r="X176" s="112"/>
      <c r="Y176" s="112"/>
      <c r="Z176" s="112"/>
      <c r="AB176" s="112"/>
      <c r="AC176" s="112"/>
      <c r="AD176" s="112"/>
      <c r="AE176" s="112"/>
    </row>
    <row r="177" spans="19:31">
      <c r="S177" s="112"/>
      <c r="T177" s="112"/>
      <c r="U177" s="112"/>
      <c r="V177" s="112"/>
      <c r="W177" s="112"/>
      <c r="X177" s="112"/>
      <c r="Y177" s="112"/>
      <c r="Z177" s="112"/>
      <c r="AB177" s="112"/>
      <c r="AC177" s="112"/>
      <c r="AD177" s="112"/>
      <c r="AE177" s="112"/>
    </row>
    <row r="178" spans="19:31">
      <c r="S178" s="112"/>
      <c r="T178" s="112"/>
      <c r="U178" s="112"/>
      <c r="V178" s="112"/>
      <c r="W178" s="112"/>
      <c r="X178" s="112"/>
      <c r="Y178" s="112"/>
      <c r="Z178" s="112"/>
      <c r="AB178" s="112"/>
      <c r="AC178" s="112"/>
      <c r="AD178" s="112"/>
      <c r="AE178" s="112"/>
    </row>
    <row r="179" spans="19:31">
      <c r="S179" s="112"/>
      <c r="T179" s="112"/>
      <c r="U179" s="112"/>
      <c r="V179" s="112"/>
      <c r="W179" s="112"/>
      <c r="X179" s="112"/>
      <c r="Y179" s="112"/>
      <c r="Z179" s="112"/>
      <c r="AB179" s="112"/>
      <c r="AC179" s="112"/>
      <c r="AD179" s="112"/>
      <c r="AE179" s="112"/>
    </row>
    <row r="180" spans="19:31">
      <c r="S180" s="112"/>
      <c r="T180" s="112"/>
      <c r="U180" s="112"/>
      <c r="V180" s="112"/>
      <c r="W180" s="112"/>
      <c r="X180" s="112"/>
      <c r="Y180" s="112"/>
      <c r="Z180" s="112"/>
      <c r="AB180" s="112"/>
      <c r="AC180" s="112"/>
      <c r="AD180" s="112"/>
      <c r="AE180" s="112"/>
    </row>
    <row r="181" spans="19:31">
      <c r="S181" s="112"/>
      <c r="T181" s="112"/>
      <c r="U181" s="112"/>
      <c r="V181" s="112"/>
      <c r="W181" s="112"/>
      <c r="X181" s="112"/>
      <c r="Y181" s="112"/>
      <c r="Z181" s="112"/>
      <c r="AB181" s="112"/>
      <c r="AC181" s="112"/>
      <c r="AD181" s="112"/>
      <c r="AE181" s="112"/>
    </row>
    <row r="182" spans="19:31">
      <c r="S182" s="112"/>
      <c r="T182" s="112"/>
      <c r="U182" s="112"/>
      <c r="V182" s="112"/>
      <c r="W182" s="112"/>
      <c r="X182" s="112"/>
      <c r="Y182" s="112"/>
      <c r="Z182" s="112"/>
      <c r="AB182" s="112"/>
      <c r="AC182" s="112"/>
      <c r="AD182" s="112"/>
      <c r="AE182" s="112"/>
    </row>
    <row r="183" spans="19:31">
      <c r="S183" s="112"/>
      <c r="T183" s="112"/>
      <c r="U183" s="112"/>
      <c r="V183" s="112"/>
      <c r="W183" s="112"/>
      <c r="X183" s="112"/>
      <c r="Y183" s="112"/>
      <c r="Z183" s="112"/>
      <c r="AB183" s="112"/>
      <c r="AC183" s="112"/>
      <c r="AD183" s="112"/>
      <c r="AE183" s="112"/>
    </row>
    <row r="184" spans="19:31">
      <c r="S184" s="112"/>
      <c r="T184" s="112"/>
      <c r="U184" s="112"/>
      <c r="V184" s="112"/>
      <c r="W184" s="112"/>
      <c r="X184" s="112"/>
      <c r="Y184" s="112"/>
      <c r="Z184" s="112"/>
      <c r="AB184" s="112"/>
      <c r="AC184" s="112"/>
      <c r="AD184" s="112"/>
      <c r="AE184" s="112"/>
    </row>
    <row r="185" spans="19:31">
      <c r="S185" s="112"/>
      <c r="T185" s="112"/>
      <c r="U185" s="112"/>
      <c r="V185" s="112"/>
      <c r="W185" s="112"/>
      <c r="X185" s="112"/>
      <c r="Y185" s="112"/>
      <c r="Z185" s="112"/>
      <c r="AB185" s="112"/>
      <c r="AC185" s="112"/>
      <c r="AD185" s="112"/>
      <c r="AE185" s="112"/>
    </row>
    <row r="186" spans="19:31">
      <c r="S186" s="112"/>
      <c r="T186" s="112"/>
      <c r="U186" s="112"/>
      <c r="V186" s="112"/>
      <c r="W186" s="112"/>
      <c r="X186" s="112"/>
      <c r="Y186" s="112"/>
      <c r="Z186" s="112"/>
      <c r="AB186" s="112"/>
      <c r="AC186" s="112"/>
      <c r="AD186" s="112"/>
      <c r="AE186" s="112"/>
    </row>
    <row r="187" spans="19:31">
      <c r="S187" s="112"/>
      <c r="T187" s="112"/>
      <c r="U187" s="112"/>
      <c r="V187" s="112"/>
      <c r="W187" s="112"/>
      <c r="X187" s="112"/>
      <c r="Y187" s="112"/>
      <c r="Z187" s="112"/>
      <c r="AB187" s="112"/>
      <c r="AC187" s="112"/>
      <c r="AD187" s="112"/>
      <c r="AE187" s="112"/>
    </row>
    <row r="188" spans="19:31">
      <c r="S188" s="112"/>
      <c r="T188" s="112"/>
      <c r="U188" s="112"/>
      <c r="V188" s="112"/>
      <c r="W188" s="112"/>
      <c r="X188" s="112"/>
      <c r="Y188" s="112"/>
      <c r="Z188" s="112"/>
      <c r="AB188" s="112"/>
      <c r="AC188" s="112"/>
      <c r="AD188" s="112"/>
      <c r="AE188" s="112"/>
    </row>
    <row r="189" spans="19:31">
      <c r="S189" s="112"/>
      <c r="T189" s="112"/>
      <c r="U189" s="112"/>
      <c r="V189" s="112"/>
      <c r="W189" s="112"/>
      <c r="X189" s="112"/>
      <c r="Y189" s="112"/>
      <c r="Z189" s="112"/>
      <c r="AB189" s="112"/>
      <c r="AC189" s="112"/>
      <c r="AD189" s="112"/>
      <c r="AE189" s="112"/>
    </row>
    <row r="190" spans="19:31">
      <c r="S190" s="112"/>
      <c r="T190" s="112"/>
      <c r="U190" s="112"/>
      <c r="V190" s="112"/>
      <c r="W190" s="112"/>
      <c r="X190" s="112"/>
      <c r="Y190" s="112"/>
      <c r="Z190" s="112"/>
      <c r="AB190" s="112"/>
      <c r="AC190" s="112"/>
      <c r="AD190" s="112"/>
      <c r="AE190" s="112"/>
    </row>
    <row r="191" spans="19:31">
      <c r="S191" s="112"/>
      <c r="T191" s="112"/>
      <c r="U191" s="112"/>
      <c r="V191" s="112"/>
      <c r="W191" s="112"/>
      <c r="X191" s="112"/>
      <c r="Y191" s="112"/>
      <c r="Z191" s="112"/>
      <c r="AB191" s="112"/>
      <c r="AC191" s="112"/>
      <c r="AD191" s="112"/>
      <c r="AE191" s="112"/>
    </row>
    <row r="192" spans="19:31">
      <c r="S192" s="112"/>
      <c r="T192" s="112"/>
      <c r="U192" s="112"/>
      <c r="V192" s="112"/>
      <c r="W192" s="112"/>
      <c r="X192" s="112"/>
      <c r="Y192" s="112"/>
      <c r="Z192" s="112"/>
      <c r="AB192" s="112"/>
      <c r="AC192" s="112"/>
      <c r="AD192" s="112"/>
      <c r="AE192" s="112"/>
    </row>
    <row r="193" spans="19:31">
      <c r="S193" s="112"/>
      <c r="T193" s="112"/>
      <c r="U193" s="112"/>
      <c r="V193" s="112"/>
      <c r="W193" s="112"/>
      <c r="X193" s="112"/>
      <c r="Y193" s="112"/>
      <c r="Z193" s="112"/>
      <c r="AB193" s="112"/>
      <c r="AC193" s="112"/>
      <c r="AD193" s="112"/>
      <c r="AE193" s="112"/>
    </row>
    <row r="194" spans="19:31">
      <c r="S194" s="112"/>
      <c r="T194" s="112"/>
      <c r="U194" s="112"/>
      <c r="V194" s="112"/>
      <c r="W194" s="112"/>
      <c r="X194" s="112"/>
      <c r="Y194" s="112"/>
      <c r="Z194" s="112"/>
      <c r="AB194" s="112"/>
      <c r="AC194" s="112"/>
      <c r="AD194" s="112"/>
      <c r="AE194" s="112"/>
    </row>
    <row r="195" spans="19:31">
      <c r="S195" s="112"/>
      <c r="T195" s="112"/>
      <c r="U195" s="112"/>
      <c r="V195" s="112"/>
      <c r="W195" s="112"/>
      <c r="X195" s="112"/>
      <c r="Y195" s="112"/>
      <c r="Z195" s="112"/>
      <c r="AB195" s="112"/>
      <c r="AC195" s="112"/>
      <c r="AD195" s="112"/>
      <c r="AE195" s="112"/>
    </row>
    <row r="196" spans="19:31">
      <c r="S196" s="112"/>
      <c r="T196" s="112"/>
      <c r="U196" s="112"/>
      <c r="V196" s="112"/>
      <c r="W196" s="112"/>
      <c r="X196" s="112"/>
      <c r="Y196" s="112"/>
      <c r="Z196" s="112"/>
      <c r="AB196" s="112"/>
      <c r="AC196" s="112"/>
      <c r="AD196" s="112"/>
      <c r="AE196" s="112"/>
    </row>
    <row r="197" spans="19:31">
      <c r="S197" s="112"/>
      <c r="T197" s="112"/>
      <c r="U197" s="112"/>
      <c r="V197" s="112"/>
      <c r="W197" s="112"/>
      <c r="X197" s="112"/>
      <c r="Y197" s="112"/>
      <c r="Z197" s="112"/>
      <c r="AB197" s="112"/>
      <c r="AC197" s="112"/>
      <c r="AD197" s="112"/>
      <c r="AE197" s="112"/>
    </row>
    <row r="198" spans="19:31">
      <c r="S198" s="112"/>
      <c r="T198" s="112"/>
      <c r="U198" s="112"/>
      <c r="V198" s="112"/>
      <c r="W198" s="112"/>
      <c r="X198" s="112"/>
      <c r="Y198" s="112"/>
      <c r="Z198" s="112"/>
      <c r="AB198" s="112"/>
      <c r="AC198" s="112"/>
      <c r="AD198" s="112"/>
      <c r="AE198" s="112"/>
    </row>
    <row r="199" spans="19:31">
      <c r="S199" s="112"/>
      <c r="T199" s="112"/>
      <c r="U199" s="112"/>
      <c r="V199" s="112"/>
      <c r="W199" s="112"/>
      <c r="X199" s="112"/>
      <c r="Y199" s="112"/>
      <c r="Z199" s="112"/>
      <c r="AB199" s="112"/>
      <c r="AC199" s="112"/>
      <c r="AD199" s="112"/>
      <c r="AE199" s="112"/>
    </row>
    <row r="200" spans="19:31">
      <c r="S200" s="112"/>
      <c r="T200" s="112"/>
      <c r="U200" s="112"/>
      <c r="V200" s="112"/>
      <c r="W200" s="112"/>
      <c r="X200" s="112"/>
      <c r="Y200" s="112"/>
      <c r="Z200" s="112"/>
      <c r="AB200" s="112"/>
      <c r="AC200" s="112"/>
      <c r="AD200" s="112"/>
      <c r="AE200" s="112"/>
    </row>
    <row r="201" spans="19:31">
      <c r="S201" s="112"/>
      <c r="T201" s="112"/>
      <c r="U201" s="112"/>
      <c r="V201" s="112"/>
      <c r="W201" s="112"/>
      <c r="X201" s="112"/>
      <c r="Y201" s="112"/>
      <c r="Z201" s="112"/>
      <c r="AB201" s="112"/>
      <c r="AC201" s="112"/>
      <c r="AD201" s="112"/>
      <c r="AE201" s="112"/>
    </row>
    <row r="202" spans="19:31">
      <c r="S202" s="112"/>
      <c r="T202" s="112"/>
      <c r="U202" s="112"/>
      <c r="V202" s="112"/>
      <c r="W202" s="112"/>
      <c r="X202" s="112"/>
      <c r="Y202" s="112"/>
      <c r="Z202" s="112"/>
      <c r="AB202" s="112"/>
      <c r="AC202" s="112"/>
      <c r="AD202" s="112"/>
      <c r="AE202" s="112"/>
    </row>
    <row r="203" spans="19:31">
      <c r="S203" s="112"/>
      <c r="T203" s="112"/>
      <c r="U203" s="112"/>
      <c r="V203" s="112"/>
      <c r="W203" s="112"/>
      <c r="X203" s="112"/>
      <c r="Y203" s="112"/>
      <c r="Z203" s="112"/>
      <c r="AB203" s="112"/>
      <c r="AC203" s="112"/>
      <c r="AD203" s="112"/>
      <c r="AE203" s="112"/>
    </row>
    <row r="204" spans="19:31">
      <c r="S204" s="112"/>
      <c r="T204" s="112"/>
      <c r="U204" s="112"/>
      <c r="V204" s="112"/>
      <c r="W204" s="112"/>
      <c r="X204" s="112"/>
      <c r="Y204" s="112"/>
      <c r="Z204" s="112"/>
      <c r="AB204" s="112"/>
      <c r="AC204" s="112"/>
      <c r="AD204" s="112"/>
      <c r="AE204" s="112"/>
    </row>
    <row r="205" spans="19:31">
      <c r="S205" s="112"/>
      <c r="T205" s="112"/>
      <c r="U205" s="112"/>
      <c r="V205" s="112"/>
      <c r="W205" s="112"/>
      <c r="X205" s="112"/>
      <c r="Y205" s="112"/>
      <c r="Z205" s="112"/>
      <c r="AB205" s="112"/>
      <c r="AC205" s="112"/>
      <c r="AD205" s="112"/>
      <c r="AE205" s="112"/>
    </row>
    <row r="206" spans="19:31">
      <c r="S206" s="112"/>
      <c r="T206" s="112"/>
      <c r="U206" s="112"/>
      <c r="V206" s="112"/>
      <c r="W206" s="112"/>
      <c r="X206" s="112"/>
      <c r="Y206" s="112"/>
      <c r="Z206" s="112"/>
      <c r="AB206" s="112"/>
      <c r="AC206" s="112"/>
      <c r="AD206" s="112"/>
      <c r="AE206" s="112"/>
    </row>
    <row r="207" spans="19:31">
      <c r="S207" s="112"/>
      <c r="T207" s="112"/>
      <c r="U207" s="112"/>
      <c r="V207" s="112"/>
      <c r="W207" s="112"/>
      <c r="X207" s="112"/>
      <c r="Y207" s="112"/>
      <c r="Z207" s="112"/>
      <c r="AB207" s="112"/>
      <c r="AC207" s="112"/>
      <c r="AD207" s="112"/>
      <c r="AE207" s="112"/>
    </row>
    <row r="208" spans="19:31">
      <c r="S208" s="112"/>
      <c r="T208" s="112"/>
      <c r="U208" s="112"/>
      <c r="V208" s="112"/>
      <c r="W208" s="112"/>
      <c r="X208" s="112"/>
      <c r="Y208" s="112"/>
      <c r="Z208" s="112"/>
      <c r="AB208" s="112"/>
      <c r="AC208" s="112"/>
      <c r="AD208" s="112"/>
      <c r="AE208" s="112"/>
    </row>
    <row r="209" spans="19:31">
      <c r="S209" s="112"/>
      <c r="T209" s="112"/>
      <c r="U209" s="112"/>
      <c r="V209" s="112"/>
      <c r="W209" s="112"/>
      <c r="X209" s="112"/>
      <c r="Y209" s="112"/>
      <c r="Z209" s="112"/>
      <c r="AB209" s="112"/>
      <c r="AC209" s="112"/>
      <c r="AD209" s="112"/>
      <c r="AE209" s="112"/>
    </row>
    <row r="210" spans="19:31">
      <c r="S210" s="112"/>
      <c r="T210" s="112"/>
      <c r="U210" s="112"/>
      <c r="V210" s="112"/>
      <c r="W210" s="112"/>
      <c r="X210" s="112"/>
      <c r="Y210" s="112"/>
      <c r="Z210" s="112"/>
      <c r="AB210" s="112"/>
      <c r="AC210" s="112"/>
      <c r="AD210" s="112"/>
      <c r="AE210" s="112"/>
    </row>
    <row r="211" spans="19:31">
      <c r="S211" s="112"/>
      <c r="T211" s="112"/>
      <c r="U211" s="112"/>
      <c r="V211" s="112"/>
      <c r="W211" s="112"/>
      <c r="X211" s="112"/>
      <c r="Y211" s="112"/>
      <c r="Z211" s="112"/>
      <c r="AB211" s="112"/>
      <c r="AC211" s="112"/>
      <c r="AD211" s="112"/>
      <c r="AE211" s="112"/>
    </row>
    <row r="212" spans="19:31">
      <c r="S212" s="112"/>
      <c r="T212" s="112"/>
      <c r="U212" s="112"/>
      <c r="V212" s="112"/>
      <c r="W212" s="112"/>
      <c r="X212" s="112"/>
      <c r="Y212" s="112"/>
      <c r="Z212" s="112"/>
      <c r="AB212" s="112"/>
      <c r="AC212" s="112"/>
      <c r="AD212" s="112"/>
      <c r="AE212" s="112"/>
    </row>
    <row r="213" spans="19:31">
      <c r="S213" s="112"/>
      <c r="T213" s="112"/>
      <c r="U213" s="112"/>
      <c r="V213" s="112"/>
      <c r="W213" s="112"/>
      <c r="X213" s="112"/>
      <c r="Y213" s="112"/>
      <c r="Z213" s="112"/>
      <c r="AB213" s="112"/>
      <c r="AC213" s="112"/>
      <c r="AD213" s="112"/>
      <c r="AE213" s="112"/>
    </row>
    <row r="214" spans="19:31">
      <c r="S214" s="112"/>
      <c r="T214" s="112"/>
      <c r="U214" s="112"/>
      <c r="V214" s="112"/>
      <c r="W214" s="112"/>
      <c r="X214" s="112"/>
      <c r="Y214" s="112"/>
      <c r="Z214" s="112"/>
      <c r="AB214" s="112"/>
      <c r="AC214" s="112"/>
      <c r="AD214" s="112"/>
      <c r="AE214" s="112"/>
    </row>
    <row r="215" spans="19:31">
      <c r="S215" s="112"/>
      <c r="T215" s="112"/>
      <c r="U215" s="112"/>
      <c r="V215" s="112"/>
      <c r="W215" s="112"/>
      <c r="X215" s="112"/>
      <c r="Y215" s="112"/>
      <c r="Z215" s="112"/>
      <c r="AB215" s="112"/>
      <c r="AC215" s="112"/>
      <c r="AD215" s="112"/>
      <c r="AE215" s="112"/>
    </row>
    <row r="216" spans="19:31">
      <c r="S216" s="112"/>
      <c r="T216" s="112"/>
      <c r="U216" s="112"/>
      <c r="V216" s="112"/>
      <c r="W216" s="112"/>
      <c r="X216" s="112"/>
      <c r="Y216" s="112"/>
      <c r="Z216" s="112"/>
      <c r="AB216" s="112"/>
      <c r="AC216" s="112"/>
      <c r="AD216" s="112"/>
      <c r="AE216" s="112"/>
    </row>
    <row r="217" spans="19:31">
      <c r="S217" s="112"/>
      <c r="T217" s="112"/>
      <c r="U217" s="112"/>
      <c r="V217" s="112"/>
      <c r="W217" s="112"/>
      <c r="X217" s="112"/>
      <c r="Y217" s="112"/>
      <c r="Z217" s="112"/>
      <c r="AB217" s="112"/>
      <c r="AC217" s="112"/>
      <c r="AD217" s="112"/>
      <c r="AE217" s="112"/>
    </row>
    <row r="218" spans="19:31">
      <c r="S218" s="112"/>
      <c r="T218" s="112"/>
      <c r="U218" s="112"/>
      <c r="V218" s="112"/>
      <c r="W218" s="112"/>
      <c r="X218" s="112"/>
      <c r="Y218" s="112"/>
      <c r="Z218" s="112"/>
      <c r="AB218" s="112"/>
      <c r="AC218" s="112"/>
      <c r="AD218" s="112"/>
      <c r="AE218" s="112"/>
    </row>
    <row r="219" spans="19:31">
      <c r="S219" s="112"/>
      <c r="T219" s="112"/>
      <c r="U219" s="112"/>
      <c r="V219" s="112"/>
      <c r="W219" s="112"/>
      <c r="X219" s="112"/>
      <c r="Y219" s="112"/>
      <c r="Z219" s="112"/>
      <c r="AB219" s="112"/>
      <c r="AC219" s="112"/>
      <c r="AD219" s="112"/>
      <c r="AE219" s="112"/>
    </row>
    <row r="220" spans="19:31">
      <c r="S220" s="112"/>
      <c r="T220" s="112"/>
      <c r="U220" s="112"/>
      <c r="V220" s="112"/>
      <c r="W220" s="112"/>
      <c r="X220" s="112"/>
      <c r="Y220" s="112"/>
      <c r="Z220" s="112"/>
      <c r="AB220" s="112"/>
      <c r="AC220" s="112"/>
      <c r="AD220" s="112"/>
      <c r="AE220" s="112"/>
    </row>
    <row r="221" spans="19:31">
      <c r="S221" s="112"/>
      <c r="T221" s="112"/>
      <c r="U221" s="112"/>
      <c r="V221" s="112"/>
      <c r="W221" s="112"/>
      <c r="X221" s="112"/>
      <c r="Y221" s="112"/>
      <c r="Z221" s="112"/>
      <c r="AB221" s="112"/>
      <c r="AC221" s="112"/>
      <c r="AD221" s="112"/>
      <c r="AE221" s="112"/>
    </row>
    <row r="222" spans="19:31">
      <c r="S222" s="112"/>
      <c r="T222" s="112"/>
      <c r="U222" s="112"/>
      <c r="V222" s="112"/>
      <c r="W222" s="112"/>
      <c r="X222" s="112"/>
      <c r="Y222" s="112"/>
      <c r="Z222" s="112"/>
      <c r="AB222" s="112"/>
      <c r="AC222" s="112"/>
      <c r="AD222" s="112"/>
      <c r="AE222" s="112"/>
    </row>
    <row r="223" spans="19:31">
      <c r="S223" s="112"/>
      <c r="T223" s="112"/>
      <c r="U223" s="112"/>
      <c r="V223" s="112"/>
      <c r="W223" s="112"/>
      <c r="X223" s="112"/>
      <c r="Y223" s="112"/>
      <c r="Z223" s="112"/>
      <c r="AB223" s="112"/>
      <c r="AC223" s="112"/>
      <c r="AD223" s="112"/>
      <c r="AE223" s="112"/>
    </row>
    <row r="224" spans="19:31">
      <c r="S224" s="112"/>
      <c r="T224" s="112"/>
      <c r="U224" s="112"/>
      <c r="V224" s="112"/>
      <c r="W224" s="112"/>
      <c r="X224" s="112"/>
      <c r="Y224" s="112"/>
      <c r="Z224" s="112"/>
      <c r="AB224" s="112"/>
      <c r="AC224" s="112"/>
      <c r="AD224" s="112"/>
      <c r="AE224" s="112"/>
    </row>
    <row r="225" spans="19:31">
      <c r="S225" s="112"/>
      <c r="T225" s="112"/>
      <c r="U225" s="112"/>
      <c r="V225" s="112"/>
      <c r="W225" s="112"/>
      <c r="X225" s="112"/>
      <c r="Y225" s="112"/>
      <c r="Z225" s="112"/>
      <c r="AB225" s="112"/>
      <c r="AC225" s="112"/>
      <c r="AD225" s="112"/>
      <c r="AE225" s="112"/>
    </row>
    <row r="226" spans="19:31">
      <c r="S226" s="112"/>
      <c r="T226" s="112"/>
      <c r="U226" s="112"/>
      <c r="V226" s="112"/>
      <c r="W226" s="112"/>
      <c r="X226" s="112"/>
      <c r="Y226" s="112"/>
      <c r="Z226" s="112"/>
      <c r="AB226" s="112"/>
      <c r="AC226" s="112"/>
      <c r="AD226" s="112"/>
      <c r="AE226" s="112"/>
    </row>
    <row r="227" spans="19:31">
      <c r="S227" s="112"/>
      <c r="T227" s="112"/>
      <c r="U227" s="112"/>
      <c r="V227" s="112"/>
      <c r="W227" s="112"/>
      <c r="X227" s="112"/>
      <c r="Y227" s="112"/>
      <c r="Z227" s="112"/>
      <c r="AB227" s="112"/>
      <c r="AC227" s="112"/>
      <c r="AD227" s="112"/>
      <c r="AE227" s="112"/>
    </row>
    <row r="228" spans="19:31">
      <c r="S228" s="112"/>
      <c r="T228" s="112"/>
      <c r="U228" s="112"/>
      <c r="V228" s="112"/>
      <c r="W228" s="112"/>
      <c r="X228" s="112"/>
      <c r="Y228" s="112"/>
      <c r="Z228" s="112"/>
      <c r="AB228" s="112"/>
      <c r="AC228" s="112"/>
      <c r="AD228" s="112"/>
      <c r="AE228" s="112"/>
    </row>
    <row r="229" spans="19:31">
      <c r="S229" s="112"/>
      <c r="T229" s="112"/>
      <c r="U229" s="112"/>
      <c r="V229" s="112"/>
      <c r="W229" s="112"/>
      <c r="X229" s="112"/>
      <c r="Y229" s="112"/>
      <c r="Z229" s="112"/>
      <c r="AB229" s="112"/>
      <c r="AC229" s="112"/>
      <c r="AD229" s="112"/>
      <c r="AE229" s="112"/>
    </row>
    <row r="230" spans="19:31">
      <c r="S230" s="112"/>
      <c r="T230" s="112"/>
      <c r="U230" s="112"/>
      <c r="V230" s="112"/>
      <c r="W230" s="112"/>
      <c r="X230" s="112"/>
      <c r="Y230" s="112"/>
      <c r="Z230" s="112"/>
      <c r="AB230" s="112"/>
      <c r="AC230" s="112"/>
      <c r="AD230" s="112"/>
      <c r="AE230" s="112"/>
    </row>
    <row r="231" spans="19:31">
      <c r="S231" s="112"/>
      <c r="T231" s="112"/>
      <c r="U231" s="112"/>
      <c r="V231" s="112"/>
      <c r="W231" s="112"/>
      <c r="X231" s="112"/>
      <c r="Y231" s="112"/>
      <c r="Z231" s="112"/>
      <c r="AB231" s="112"/>
      <c r="AC231" s="112"/>
      <c r="AD231" s="112"/>
      <c r="AE231" s="112"/>
    </row>
    <row r="232" spans="19:31">
      <c r="S232" s="112"/>
      <c r="T232" s="112"/>
      <c r="U232" s="112"/>
      <c r="V232" s="112"/>
      <c r="W232" s="112"/>
      <c r="X232" s="112"/>
      <c r="Y232" s="112"/>
      <c r="Z232" s="112"/>
      <c r="AB232" s="112"/>
      <c r="AC232" s="112"/>
      <c r="AD232" s="112"/>
      <c r="AE232" s="112"/>
    </row>
    <row r="233" spans="19:31">
      <c r="S233" s="112"/>
      <c r="T233" s="112"/>
      <c r="U233" s="112"/>
      <c r="V233" s="112"/>
      <c r="W233" s="112"/>
      <c r="X233" s="112"/>
      <c r="Y233" s="112"/>
      <c r="Z233" s="112"/>
      <c r="AB233" s="112"/>
      <c r="AC233" s="112"/>
      <c r="AD233" s="112"/>
      <c r="AE233" s="112"/>
    </row>
    <row r="234" spans="19:31">
      <c r="S234" s="112"/>
      <c r="T234" s="112"/>
      <c r="U234" s="112"/>
      <c r="V234" s="112"/>
      <c r="W234" s="112"/>
      <c r="X234" s="112"/>
      <c r="Y234" s="112"/>
      <c r="Z234" s="112"/>
      <c r="AB234" s="112"/>
      <c r="AC234" s="112"/>
      <c r="AD234" s="112"/>
      <c r="AE234" s="112"/>
    </row>
    <row r="235" spans="19:31">
      <c r="S235" s="112"/>
      <c r="T235" s="112"/>
      <c r="U235" s="112"/>
      <c r="V235" s="112"/>
      <c r="W235" s="112"/>
      <c r="X235" s="112"/>
      <c r="Y235" s="112"/>
      <c r="Z235" s="112"/>
      <c r="AB235" s="112"/>
      <c r="AC235" s="112"/>
      <c r="AD235" s="112"/>
      <c r="AE235" s="112"/>
    </row>
    <row r="236" spans="19:31">
      <c r="S236" s="112"/>
      <c r="T236" s="112"/>
      <c r="U236" s="112"/>
      <c r="V236" s="112"/>
      <c r="W236" s="112"/>
      <c r="X236" s="112"/>
      <c r="Y236" s="112"/>
      <c r="Z236" s="112"/>
      <c r="AB236" s="112"/>
      <c r="AC236" s="112"/>
      <c r="AD236" s="112"/>
      <c r="AE236" s="112"/>
    </row>
    <row r="237" spans="19:31">
      <c r="S237" s="112"/>
      <c r="T237" s="112"/>
      <c r="U237" s="112"/>
      <c r="V237" s="112"/>
      <c r="W237" s="112"/>
      <c r="X237" s="112"/>
      <c r="Y237" s="112"/>
      <c r="Z237" s="112"/>
      <c r="AB237" s="112"/>
      <c r="AC237" s="112"/>
      <c r="AD237" s="112"/>
      <c r="AE237" s="112"/>
    </row>
    <row r="238" spans="19:31">
      <c r="S238" s="112"/>
      <c r="T238" s="112"/>
      <c r="U238" s="112"/>
      <c r="V238" s="112"/>
      <c r="W238" s="112"/>
      <c r="X238" s="112"/>
      <c r="Y238" s="112"/>
      <c r="Z238" s="112"/>
      <c r="AB238" s="112"/>
      <c r="AC238" s="112"/>
      <c r="AD238" s="112"/>
      <c r="AE238" s="112"/>
    </row>
    <row r="239" spans="19:31">
      <c r="S239" s="112"/>
      <c r="T239" s="112"/>
      <c r="U239" s="112"/>
      <c r="V239" s="112"/>
      <c r="W239" s="112"/>
      <c r="X239" s="112"/>
      <c r="Y239" s="112"/>
      <c r="Z239" s="112"/>
      <c r="AB239" s="112"/>
      <c r="AC239" s="112"/>
      <c r="AD239" s="112"/>
      <c r="AE239" s="112"/>
    </row>
    <row r="240" spans="19:31">
      <c r="S240" s="112"/>
      <c r="T240" s="112"/>
      <c r="U240" s="112"/>
      <c r="V240" s="112"/>
      <c r="W240" s="112"/>
      <c r="X240" s="112"/>
      <c r="Y240" s="112"/>
      <c r="Z240" s="112"/>
      <c r="AB240" s="112"/>
      <c r="AC240" s="112"/>
      <c r="AD240" s="112"/>
      <c r="AE240" s="112"/>
    </row>
    <row r="241" spans="19:31">
      <c r="S241" s="112"/>
      <c r="T241" s="112"/>
      <c r="U241" s="112"/>
      <c r="V241" s="112"/>
      <c r="W241" s="112"/>
      <c r="X241" s="112"/>
      <c r="Y241" s="112"/>
      <c r="Z241" s="112"/>
      <c r="AB241" s="112"/>
      <c r="AC241" s="112"/>
      <c r="AD241" s="112"/>
      <c r="AE241" s="112"/>
    </row>
    <row r="242" spans="19:31">
      <c r="S242" s="112"/>
      <c r="T242" s="112"/>
      <c r="U242" s="112"/>
      <c r="V242" s="112"/>
      <c r="W242" s="112"/>
      <c r="X242" s="112"/>
      <c r="Y242" s="112"/>
      <c r="Z242" s="112"/>
      <c r="AB242" s="112"/>
      <c r="AC242" s="112"/>
      <c r="AD242" s="112"/>
      <c r="AE242" s="112"/>
    </row>
    <row r="243" spans="19:31">
      <c r="S243" s="112"/>
      <c r="T243" s="112"/>
      <c r="U243" s="112"/>
      <c r="V243" s="112"/>
      <c r="W243" s="112"/>
      <c r="X243" s="112"/>
      <c r="Y243" s="112"/>
      <c r="Z243" s="112"/>
      <c r="AB243" s="112"/>
      <c r="AC243" s="112"/>
      <c r="AD243" s="112"/>
      <c r="AE243" s="112"/>
    </row>
    <row r="244" spans="19:31">
      <c r="S244" s="112"/>
      <c r="T244" s="112"/>
      <c r="U244" s="112"/>
      <c r="V244" s="112"/>
      <c r="W244" s="112"/>
      <c r="X244" s="112"/>
      <c r="Y244" s="112"/>
      <c r="Z244" s="112"/>
      <c r="AB244" s="112"/>
      <c r="AC244" s="112"/>
      <c r="AD244" s="112"/>
      <c r="AE244" s="112"/>
    </row>
    <row r="245" spans="19:31">
      <c r="S245" s="112"/>
      <c r="T245" s="112"/>
      <c r="U245" s="112"/>
      <c r="V245" s="112"/>
      <c r="W245" s="112"/>
      <c r="X245" s="112"/>
      <c r="Y245" s="112"/>
      <c r="Z245" s="112"/>
      <c r="AB245" s="112"/>
      <c r="AC245" s="112"/>
      <c r="AD245" s="112"/>
      <c r="AE245" s="112"/>
    </row>
    <row r="246" spans="19:31">
      <c r="S246" s="112"/>
      <c r="T246" s="112"/>
      <c r="U246" s="112"/>
      <c r="V246" s="112"/>
      <c r="W246" s="112"/>
      <c r="X246" s="112"/>
      <c r="Y246" s="112"/>
      <c r="Z246" s="112"/>
      <c r="AB246" s="112"/>
      <c r="AC246" s="112"/>
      <c r="AD246" s="112"/>
      <c r="AE246" s="112"/>
    </row>
    <row r="247" spans="19:31">
      <c r="S247" s="112"/>
      <c r="T247" s="112"/>
      <c r="U247" s="112"/>
      <c r="V247" s="112"/>
      <c r="W247" s="112"/>
      <c r="X247" s="112"/>
      <c r="Y247" s="112"/>
      <c r="Z247" s="112"/>
      <c r="AB247" s="112"/>
      <c r="AC247" s="112"/>
      <c r="AD247" s="112"/>
      <c r="AE247" s="112"/>
    </row>
    <row r="248" spans="19:31">
      <c r="S248" s="112"/>
      <c r="T248" s="112"/>
      <c r="U248" s="112"/>
      <c r="V248" s="112"/>
      <c r="W248" s="112"/>
      <c r="X248" s="112"/>
      <c r="Y248" s="112"/>
      <c r="Z248" s="112"/>
      <c r="AB248" s="112"/>
      <c r="AC248" s="112"/>
      <c r="AD248" s="112"/>
      <c r="AE248" s="112"/>
    </row>
    <row r="249" spans="19:31">
      <c r="S249" s="112"/>
      <c r="T249" s="112"/>
      <c r="U249" s="112"/>
      <c r="V249" s="112"/>
      <c r="W249" s="112"/>
      <c r="X249" s="112"/>
      <c r="Y249" s="112"/>
      <c r="Z249" s="112"/>
      <c r="AB249" s="112"/>
      <c r="AC249" s="112"/>
      <c r="AD249" s="112"/>
      <c r="AE249" s="112"/>
    </row>
    <row r="250" spans="19:31">
      <c r="S250" s="112"/>
      <c r="T250" s="112"/>
      <c r="U250" s="112"/>
      <c r="V250" s="112"/>
      <c r="W250" s="112"/>
      <c r="X250" s="112"/>
      <c r="Y250" s="112"/>
      <c r="Z250" s="112"/>
      <c r="AB250" s="112"/>
      <c r="AC250" s="112"/>
      <c r="AD250" s="112"/>
      <c r="AE250" s="112"/>
    </row>
    <row r="251" spans="19:31">
      <c r="S251" s="112"/>
      <c r="T251" s="112"/>
      <c r="U251" s="112"/>
      <c r="V251" s="112"/>
      <c r="W251" s="112"/>
      <c r="X251" s="112"/>
      <c r="Y251" s="112"/>
      <c r="Z251" s="112"/>
      <c r="AB251" s="112"/>
      <c r="AC251" s="112"/>
      <c r="AD251" s="112"/>
      <c r="AE251" s="112"/>
    </row>
    <row r="252" spans="19:31">
      <c r="S252" s="112"/>
      <c r="T252" s="112"/>
      <c r="U252" s="112"/>
      <c r="V252" s="112"/>
      <c r="W252" s="112"/>
      <c r="X252" s="112"/>
      <c r="Y252" s="112"/>
      <c r="Z252" s="112"/>
      <c r="AB252" s="112"/>
      <c r="AC252" s="112"/>
      <c r="AD252" s="112"/>
      <c r="AE252" s="112"/>
    </row>
    <row r="253" spans="19:31">
      <c r="S253" s="112"/>
      <c r="T253" s="112"/>
      <c r="U253" s="112"/>
      <c r="V253" s="112"/>
      <c r="W253" s="112"/>
      <c r="X253" s="112"/>
      <c r="Y253" s="112"/>
      <c r="Z253" s="112"/>
      <c r="AB253" s="112"/>
      <c r="AC253" s="112"/>
      <c r="AD253" s="112"/>
      <c r="AE253" s="112"/>
    </row>
    <row r="254" spans="19:31">
      <c r="S254" s="112"/>
      <c r="T254" s="112"/>
      <c r="U254" s="112"/>
      <c r="V254" s="112"/>
      <c r="W254" s="112"/>
      <c r="X254" s="112"/>
      <c r="Y254" s="112"/>
      <c r="Z254" s="112"/>
      <c r="AB254" s="112"/>
      <c r="AC254" s="112"/>
      <c r="AD254" s="112"/>
      <c r="AE254" s="112"/>
    </row>
    <row r="255" spans="19:31">
      <c r="S255" s="112"/>
      <c r="T255" s="112"/>
      <c r="U255" s="112"/>
      <c r="V255" s="112"/>
      <c r="W255" s="112"/>
      <c r="X255" s="112"/>
      <c r="Y255" s="112"/>
      <c r="Z255" s="112"/>
      <c r="AB255" s="112"/>
      <c r="AC255" s="112"/>
      <c r="AD255" s="112"/>
      <c r="AE255" s="112"/>
    </row>
    <row r="256" spans="19:31">
      <c r="S256" s="112"/>
      <c r="T256" s="112"/>
      <c r="U256" s="112"/>
      <c r="V256" s="112"/>
      <c r="W256" s="112"/>
      <c r="X256" s="112"/>
      <c r="Y256" s="112"/>
      <c r="Z256" s="112"/>
      <c r="AB256" s="112"/>
      <c r="AC256" s="112"/>
      <c r="AD256" s="112"/>
      <c r="AE256" s="112"/>
    </row>
    <row r="257" spans="19:31">
      <c r="S257" s="112"/>
      <c r="T257" s="112"/>
      <c r="U257" s="112"/>
      <c r="V257" s="112"/>
      <c r="W257" s="112"/>
      <c r="X257" s="112"/>
      <c r="Y257" s="112"/>
      <c r="Z257" s="112"/>
      <c r="AB257" s="112"/>
      <c r="AC257" s="112"/>
      <c r="AD257" s="112"/>
      <c r="AE257" s="112"/>
    </row>
    <row r="258" spans="19:31">
      <c r="S258" s="112"/>
      <c r="T258" s="112"/>
      <c r="U258" s="112"/>
      <c r="V258" s="112"/>
      <c r="W258" s="112"/>
      <c r="X258" s="112"/>
      <c r="Y258" s="112"/>
      <c r="Z258" s="112"/>
      <c r="AB258" s="112"/>
      <c r="AC258" s="112"/>
      <c r="AD258" s="112"/>
      <c r="AE258" s="112"/>
    </row>
    <row r="259" spans="19:31">
      <c r="S259" s="112"/>
      <c r="T259" s="112"/>
      <c r="U259" s="112"/>
      <c r="V259" s="112"/>
      <c r="W259" s="112"/>
      <c r="X259" s="112"/>
      <c r="Y259" s="112"/>
      <c r="Z259" s="112"/>
      <c r="AB259" s="112"/>
      <c r="AC259" s="112"/>
      <c r="AD259" s="112"/>
      <c r="AE259" s="112"/>
    </row>
    <row r="260" spans="19:31">
      <c r="S260" s="112"/>
      <c r="T260" s="112"/>
      <c r="U260" s="112"/>
      <c r="V260" s="112"/>
      <c r="W260" s="112"/>
      <c r="X260" s="112"/>
      <c r="Y260" s="112"/>
      <c r="Z260" s="112"/>
      <c r="AB260" s="112"/>
      <c r="AC260" s="112"/>
      <c r="AD260" s="112"/>
      <c r="AE260" s="112"/>
    </row>
    <row r="261" spans="19:31">
      <c r="S261" s="112"/>
      <c r="T261" s="112"/>
      <c r="U261" s="112"/>
      <c r="V261" s="112"/>
      <c r="W261" s="112"/>
      <c r="X261" s="112"/>
      <c r="Y261" s="112"/>
      <c r="Z261" s="112"/>
      <c r="AB261" s="112"/>
      <c r="AC261" s="112"/>
      <c r="AD261" s="112"/>
      <c r="AE261" s="112"/>
    </row>
    <row r="262" spans="19:31">
      <c r="S262" s="112"/>
      <c r="T262" s="112"/>
      <c r="U262" s="112"/>
      <c r="V262" s="112"/>
      <c r="W262" s="112"/>
      <c r="X262" s="112"/>
      <c r="Y262" s="112"/>
      <c r="Z262" s="112"/>
      <c r="AB262" s="112"/>
      <c r="AC262" s="112"/>
      <c r="AD262" s="112"/>
      <c r="AE262" s="112"/>
    </row>
    <row r="263" spans="19:31">
      <c r="S263" s="112"/>
      <c r="T263" s="112"/>
      <c r="U263" s="112"/>
      <c r="V263" s="112"/>
      <c r="W263" s="112"/>
      <c r="X263" s="112"/>
      <c r="Y263" s="112"/>
      <c r="Z263" s="112"/>
      <c r="AB263" s="112"/>
      <c r="AC263" s="112"/>
      <c r="AD263" s="112"/>
      <c r="AE263" s="112"/>
    </row>
    <row r="264" spans="19:31">
      <c r="S264" s="112"/>
      <c r="T264" s="112"/>
      <c r="U264" s="112"/>
      <c r="V264" s="112"/>
      <c r="W264" s="112"/>
      <c r="X264" s="112"/>
      <c r="Y264" s="112"/>
      <c r="Z264" s="112"/>
      <c r="AB264" s="112"/>
      <c r="AC264" s="112"/>
      <c r="AD264" s="112"/>
      <c r="AE264" s="112"/>
    </row>
    <row r="265" spans="19:31">
      <c r="S265" s="112"/>
      <c r="T265" s="112"/>
      <c r="U265" s="112"/>
      <c r="V265" s="112"/>
      <c r="W265" s="112"/>
      <c r="X265" s="112"/>
      <c r="Y265" s="112"/>
      <c r="Z265" s="112"/>
      <c r="AB265" s="112"/>
      <c r="AC265" s="112"/>
      <c r="AD265" s="112"/>
      <c r="AE265" s="112"/>
    </row>
    <row r="266" spans="19:31">
      <c r="S266" s="112"/>
      <c r="T266" s="112"/>
      <c r="U266" s="112"/>
      <c r="V266" s="112"/>
      <c r="W266" s="112"/>
      <c r="X266" s="112"/>
      <c r="Y266" s="112"/>
      <c r="Z266" s="112"/>
      <c r="AB266" s="112"/>
      <c r="AC266" s="112"/>
      <c r="AD266" s="112"/>
      <c r="AE266" s="112"/>
    </row>
    <row r="267" spans="19:31">
      <c r="S267" s="112"/>
      <c r="T267" s="112"/>
      <c r="U267" s="112"/>
      <c r="V267" s="112"/>
      <c r="W267" s="112"/>
      <c r="X267" s="112"/>
      <c r="Y267" s="112"/>
      <c r="Z267" s="112"/>
      <c r="AB267" s="112"/>
      <c r="AC267" s="112"/>
      <c r="AD267" s="112"/>
      <c r="AE267" s="112"/>
    </row>
    <row r="268" spans="19:31">
      <c r="S268" s="112"/>
      <c r="T268" s="112"/>
      <c r="U268" s="112"/>
      <c r="V268" s="112"/>
      <c r="W268" s="112"/>
      <c r="X268" s="112"/>
      <c r="Y268" s="112"/>
      <c r="Z268" s="112"/>
      <c r="AB268" s="112"/>
      <c r="AC268" s="112"/>
      <c r="AD268" s="112"/>
      <c r="AE268" s="112"/>
    </row>
    <row r="269" spans="19:31">
      <c r="S269" s="112"/>
      <c r="T269" s="112"/>
      <c r="U269" s="112"/>
      <c r="V269" s="112"/>
      <c r="W269" s="112"/>
      <c r="X269" s="112"/>
      <c r="Y269" s="112"/>
      <c r="Z269" s="112"/>
      <c r="AB269" s="112"/>
      <c r="AC269" s="112"/>
      <c r="AD269" s="112"/>
      <c r="AE269" s="112"/>
    </row>
    <row r="270" spans="19:31">
      <c r="S270" s="112"/>
      <c r="T270" s="112"/>
      <c r="U270" s="112"/>
      <c r="V270" s="112"/>
      <c r="W270" s="112"/>
      <c r="X270" s="112"/>
      <c r="Y270" s="112"/>
      <c r="Z270" s="112"/>
      <c r="AB270" s="112"/>
      <c r="AC270" s="112"/>
      <c r="AD270" s="112"/>
      <c r="AE270" s="112"/>
    </row>
    <row r="271" spans="19:31">
      <c r="S271" s="112"/>
      <c r="T271" s="112"/>
      <c r="U271" s="112"/>
      <c r="V271" s="112"/>
      <c r="W271" s="112"/>
      <c r="X271" s="112"/>
      <c r="Y271" s="112"/>
      <c r="Z271" s="112"/>
      <c r="AB271" s="112"/>
      <c r="AC271" s="112"/>
      <c r="AD271" s="112"/>
      <c r="AE271" s="112"/>
    </row>
    <row r="272" spans="19:31">
      <c r="S272" s="112"/>
      <c r="T272" s="112"/>
      <c r="U272" s="112"/>
      <c r="V272" s="112"/>
      <c r="W272" s="112"/>
      <c r="X272" s="112"/>
      <c r="Y272" s="112"/>
      <c r="Z272" s="112"/>
      <c r="AB272" s="112"/>
      <c r="AC272" s="112"/>
      <c r="AD272" s="112"/>
      <c r="AE272" s="112"/>
    </row>
    <row r="273" spans="19:31">
      <c r="S273" s="112"/>
      <c r="T273" s="112"/>
      <c r="U273" s="112"/>
      <c r="V273" s="112"/>
      <c r="W273" s="112"/>
      <c r="X273" s="112"/>
      <c r="Y273" s="112"/>
      <c r="Z273" s="112"/>
      <c r="AB273" s="112"/>
      <c r="AC273" s="112"/>
      <c r="AD273" s="112"/>
      <c r="AE273" s="112"/>
    </row>
    <row r="274" spans="19:31">
      <c r="S274" s="112"/>
      <c r="T274" s="112"/>
      <c r="U274" s="112"/>
      <c r="V274" s="112"/>
      <c r="W274" s="112"/>
      <c r="X274" s="112"/>
      <c r="Y274" s="112"/>
      <c r="Z274" s="112"/>
      <c r="AB274" s="112"/>
      <c r="AC274" s="112"/>
      <c r="AD274" s="112"/>
      <c r="AE274" s="112"/>
    </row>
    <row r="275" spans="19:31">
      <c r="S275" s="112"/>
      <c r="T275" s="112"/>
      <c r="U275" s="112"/>
      <c r="V275" s="112"/>
      <c r="W275" s="112"/>
      <c r="X275" s="112"/>
      <c r="Y275" s="112"/>
      <c r="Z275" s="112"/>
      <c r="AB275" s="112"/>
      <c r="AC275" s="112"/>
      <c r="AD275" s="112"/>
      <c r="AE275" s="112"/>
    </row>
    <row r="276" spans="19:31">
      <c r="S276" s="112"/>
      <c r="T276" s="112"/>
      <c r="U276" s="112"/>
      <c r="V276" s="112"/>
      <c r="W276" s="112"/>
      <c r="X276" s="112"/>
      <c r="Y276" s="112"/>
      <c r="Z276" s="112"/>
      <c r="AB276" s="112"/>
      <c r="AC276" s="112"/>
      <c r="AD276" s="112"/>
      <c r="AE276" s="112"/>
    </row>
    <row r="277" spans="19:31">
      <c r="S277" s="112"/>
      <c r="T277" s="112"/>
      <c r="U277" s="112"/>
      <c r="V277" s="112"/>
      <c r="W277" s="112"/>
      <c r="X277" s="112"/>
      <c r="Y277" s="112"/>
      <c r="Z277" s="112"/>
      <c r="AB277" s="112"/>
      <c r="AC277" s="112"/>
      <c r="AD277" s="112"/>
      <c r="AE277" s="112"/>
    </row>
    <row r="278" spans="19:31">
      <c r="S278" s="112"/>
      <c r="T278" s="112"/>
      <c r="U278" s="112"/>
      <c r="V278" s="112"/>
      <c r="W278" s="112"/>
      <c r="X278" s="112"/>
      <c r="Y278" s="112"/>
      <c r="Z278" s="112"/>
      <c r="AB278" s="112"/>
      <c r="AC278" s="112"/>
      <c r="AD278" s="112"/>
      <c r="AE278" s="112"/>
    </row>
    <row r="279" spans="19:31">
      <c r="S279" s="112"/>
      <c r="T279" s="112"/>
      <c r="U279" s="112"/>
      <c r="V279" s="112"/>
      <c r="W279" s="112"/>
      <c r="X279" s="112"/>
      <c r="Y279" s="112"/>
      <c r="Z279" s="112"/>
      <c r="AB279" s="112"/>
      <c r="AC279" s="112"/>
      <c r="AD279" s="112"/>
      <c r="AE279" s="112"/>
    </row>
    <row r="280" spans="19:31">
      <c r="S280" s="112"/>
      <c r="T280" s="112"/>
      <c r="U280" s="112"/>
      <c r="V280" s="112"/>
      <c r="W280" s="112"/>
      <c r="X280" s="112"/>
      <c r="Y280" s="112"/>
      <c r="Z280" s="112"/>
      <c r="AB280" s="112"/>
      <c r="AC280" s="112"/>
      <c r="AD280" s="112"/>
      <c r="AE280" s="112"/>
    </row>
    <row r="281" spans="19:31">
      <c r="S281" s="112"/>
      <c r="T281" s="112"/>
      <c r="U281" s="112"/>
      <c r="V281" s="112"/>
      <c r="W281" s="112"/>
      <c r="X281" s="112"/>
      <c r="Y281" s="112"/>
      <c r="Z281" s="112"/>
      <c r="AB281" s="112"/>
      <c r="AC281" s="112"/>
      <c r="AD281" s="112"/>
      <c r="AE281" s="112"/>
    </row>
    <row r="282" spans="19:31">
      <c r="S282" s="112"/>
      <c r="T282" s="112"/>
      <c r="U282" s="112"/>
      <c r="V282" s="112"/>
      <c r="W282" s="112"/>
      <c r="X282" s="112"/>
      <c r="Y282" s="112"/>
      <c r="Z282" s="112"/>
      <c r="AB282" s="112"/>
      <c r="AC282" s="112"/>
      <c r="AD282" s="112"/>
      <c r="AE282" s="112"/>
    </row>
    <row r="283" spans="19:31">
      <c r="S283" s="112"/>
      <c r="T283" s="112"/>
      <c r="U283" s="112"/>
      <c r="V283" s="112"/>
      <c r="W283" s="112"/>
      <c r="X283" s="112"/>
      <c r="Y283" s="112"/>
      <c r="Z283" s="112"/>
      <c r="AB283" s="112"/>
      <c r="AC283" s="112"/>
      <c r="AD283" s="112"/>
      <c r="AE283" s="112"/>
    </row>
    <row r="284" spans="19:31">
      <c r="S284" s="112"/>
      <c r="T284" s="112"/>
      <c r="U284" s="112"/>
      <c r="V284" s="112"/>
      <c r="W284" s="112"/>
      <c r="X284" s="112"/>
      <c r="Y284" s="112"/>
      <c r="Z284" s="112"/>
      <c r="AB284" s="112"/>
      <c r="AC284" s="112"/>
      <c r="AD284" s="112"/>
      <c r="AE284" s="112"/>
    </row>
    <row r="285" spans="19:31">
      <c r="S285" s="112"/>
      <c r="T285" s="112"/>
      <c r="U285" s="112"/>
      <c r="V285" s="112"/>
      <c r="W285" s="112"/>
      <c r="X285" s="112"/>
      <c r="Y285" s="112"/>
      <c r="Z285" s="112"/>
      <c r="AB285" s="112"/>
      <c r="AC285" s="112"/>
      <c r="AD285" s="112"/>
      <c r="AE285" s="112"/>
    </row>
    <row r="286" spans="19:31">
      <c r="S286" s="112"/>
      <c r="T286" s="112"/>
      <c r="U286" s="112"/>
      <c r="V286" s="112"/>
      <c r="W286" s="112"/>
      <c r="X286" s="112"/>
      <c r="Y286" s="112"/>
      <c r="Z286" s="112"/>
      <c r="AB286" s="112"/>
      <c r="AC286" s="112"/>
      <c r="AD286" s="112"/>
      <c r="AE286" s="112"/>
    </row>
    <row r="287" spans="19:31">
      <c r="S287" s="112"/>
      <c r="T287" s="112"/>
      <c r="U287" s="112"/>
      <c r="V287" s="112"/>
      <c r="W287" s="112"/>
      <c r="X287" s="112"/>
      <c r="Y287" s="112"/>
      <c r="Z287" s="112"/>
      <c r="AB287" s="112"/>
      <c r="AC287" s="112"/>
      <c r="AD287" s="112"/>
      <c r="AE287" s="112"/>
    </row>
    <row r="288" spans="19:31">
      <c r="S288" s="112"/>
      <c r="T288" s="112"/>
      <c r="U288" s="112"/>
      <c r="V288" s="112"/>
      <c r="W288" s="112"/>
      <c r="X288" s="112"/>
      <c r="Y288" s="112"/>
      <c r="Z288" s="112"/>
      <c r="AB288" s="112"/>
      <c r="AC288" s="112"/>
      <c r="AD288" s="112"/>
      <c r="AE288" s="112"/>
    </row>
    <row r="289" spans="19:31">
      <c r="S289" s="112"/>
      <c r="T289" s="112"/>
      <c r="U289" s="112"/>
      <c r="V289" s="112"/>
      <c r="W289" s="112"/>
      <c r="X289" s="112"/>
      <c r="Y289" s="112"/>
      <c r="Z289" s="112"/>
      <c r="AB289" s="112"/>
      <c r="AC289" s="112"/>
      <c r="AD289" s="112"/>
      <c r="AE289" s="112"/>
    </row>
    <row r="290" spans="19:31">
      <c r="S290" s="112"/>
      <c r="T290" s="112"/>
      <c r="U290" s="112"/>
      <c r="V290" s="112"/>
      <c r="W290" s="112"/>
      <c r="X290" s="112"/>
      <c r="Y290" s="112"/>
      <c r="Z290" s="112"/>
      <c r="AB290" s="112"/>
      <c r="AC290" s="112"/>
      <c r="AD290" s="112"/>
      <c r="AE290" s="112"/>
    </row>
    <row r="291" spans="19:31">
      <c r="S291" s="112"/>
      <c r="T291" s="112"/>
      <c r="U291" s="112"/>
      <c r="V291" s="112"/>
      <c r="W291" s="112"/>
      <c r="X291" s="112"/>
      <c r="Y291" s="112"/>
      <c r="Z291" s="112"/>
      <c r="AB291" s="112"/>
      <c r="AC291" s="112"/>
      <c r="AD291" s="112"/>
      <c r="AE291" s="112"/>
    </row>
    <row r="292" spans="19:31">
      <c r="S292" s="112"/>
      <c r="T292" s="112"/>
      <c r="U292" s="112"/>
      <c r="V292" s="112"/>
      <c r="W292" s="112"/>
      <c r="X292" s="112"/>
      <c r="Y292" s="112"/>
      <c r="Z292" s="112"/>
      <c r="AB292" s="112"/>
      <c r="AC292" s="112"/>
      <c r="AD292" s="112"/>
      <c r="AE292" s="112"/>
    </row>
    <row r="293" spans="19:31">
      <c r="S293" s="112"/>
      <c r="T293" s="112"/>
      <c r="U293" s="112"/>
      <c r="V293" s="112"/>
      <c r="W293" s="112"/>
      <c r="X293" s="112"/>
      <c r="Y293" s="112"/>
      <c r="Z293" s="112"/>
      <c r="AB293" s="112"/>
      <c r="AC293" s="112"/>
      <c r="AD293" s="112"/>
      <c r="AE293" s="112"/>
    </row>
    <row r="294" spans="19:31">
      <c r="S294" s="112"/>
      <c r="T294" s="112"/>
      <c r="U294" s="112"/>
      <c r="V294" s="112"/>
      <c r="W294" s="112"/>
      <c r="X294" s="112"/>
      <c r="Y294" s="112"/>
      <c r="Z294" s="112"/>
      <c r="AB294" s="112"/>
      <c r="AC294" s="112"/>
      <c r="AD294" s="112"/>
      <c r="AE294" s="112"/>
    </row>
    <row r="295" spans="19:31">
      <c r="S295" s="112"/>
      <c r="T295" s="112"/>
      <c r="U295" s="112"/>
      <c r="V295" s="112"/>
      <c r="W295" s="112"/>
      <c r="X295" s="112"/>
      <c r="Y295" s="112"/>
      <c r="Z295" s="112"/>
      <c r="AB295" s="112"/>
      <c r="AC295" s="112"/>
      <c r="AD295" s="112"/>
      <c r="AE295" s="112"/>
    </row>
    <row r="296" spans="19:31">
      <c r="S296" s="112"/>
      <c r="T296" s="112"/>
      <c r="U296" s="112"/>
      <c r="V296" s="112"/>
      <c r="W296" s="112"/>
      <c r="X296" s="112"/>
      <c r="Y296" s="112"/>
      <c r="Z296" s="112"/>
      <c r="AB296" s="112"/>
      <c r="AC296" s="112"/>
      <c r="AD296" s="112"/>
      <c r="AE296" s="112"/>
    </row>
    <row r="297" spans="19:31">
      <c r="S297" s="112"/>
      <c r="T297" s="112"/>
      <c r="U297" s="112"/>
      <c r="V297" s="112"/>
      <c r="W297" s="112"/>
      <c r="X297" s="112"/>
      <c r="Y297" s="112"/>
      <c r="Z297" s="112"/>
      <c r="AB297" s="112"/>
      <c r="AC297" s="112"/>
      <c r="AD297" s="112"/>
      <c r="AE297" s="112"/>
    </row>
    <row r="298" spans="19:31">
      <c r="S298" s="112"/>
      <c r="T298" s="112"/>
      <c r="U298" s="112"/>
      <c r="V298" s="112"/>
      <c r="W298" s="112"/>
      <c r="X298" s="112"/>
      <c r="Y298" s="112"/>
      <c r="Z298" s="112"/>
      <c r="AB298" s="112"/>
      <c r="AC298" s="112"/>
      <c r="AD298" s="112"/>
      <c r="AE298" s="112"/>
    </row>
    <row r="299" spans="19:31">
      <c r="S299" s="112"/>
      <c r="T299" s="112"/>
      <c r="U299" s="112"/>
      <c r="V299" s="112"/>
      <c r="W299" s="112"/>
      <c r="X299" s="112"/>
      <c r="Y299" s="112"/>
      <c r="Z299" s="112"/>
      <c r="AB299" s="112"/>
      <c r="AC299" s="112"/>
      <c r="AD299" s="112"/>
      <c r="AE299" s="112"/>
    </row>
    <row r="300" spans="19:31">
      <c r="S300" s="112"/>
      <c r="T300" s="112"/>
      <c r="U300" s="112"/>
      <c r="V300" s="112"/>
      <c r="W300" s="112"/>
      <c r="X300" s="112"/>
      <c r="Y300" s="112"/>
      <c r="Z300" s="112"/>
      <c r="AB300" s="112"/>
      <c r="AC300" s="112"/>
      <c r="AD300" s="112"/>
      <c r="AE300" s="112"/>
    </row>
    <row r="301" spans="19:31">
      <c r="S301" s="112"/>
      <c r="T301" s="112"/>
      <c r="U301" s="112"/>
      <c r="V301" s="112"/>
      <c r="W301" s="112"/>
      <c r="X301" s="112"/>
      <c r="Y301" s="112"/>
      <c r="Z301" s="112"/>
      <c r="AB301" s="112"/>
      <c r="AC301" s="112"/>
      <c r="AD301" s="112"/>
      <c r="AE301" s="112"/>
    </row>
    <row r="302" spans="19:31">
      <c r="S302" s="112"/>
      <c r="T302" s="112"/>
      <c r="U302" s="112"/>
      <c r="V302" s="112"/>
      <c r="W302" s="112"/>
      <c r="X302" s="112"/>
      <c r="Y302" s="112"/>
      <c r="Z302" s="112"/>
      <c r="AB302" s="112"/>
      <c r="AC302" s="112"/>
      <c r="AD302" s="112"/>
      <c r="AE302" s="112"/>
    </row>
    <row r="303" spans="19:31">
      <c r="S303" s="112"/>
      <c r="T303" s="112"/>
      <c r="U303" s="112"/>
      <c r="V303" s="112"/>
      <c r="W303" s="112"/>
      <c r="X303" s="112"/>
      <c r="Y303" s="112"/>
      <c r="Z303" s="112"/>
      <c r="AB303" s="112"/>
      <c r="AC303" s="112"/>
      <c r="AD303" s="112"/>
      <c r="AE303" s="112"/>
    </row>
    <row r="304" spans="19:31">
      <c r="S304" s="112"/>
      <c r="T304" s="112"/>
      <c r="U304" s="112"/>
      <c r="V304" s="112"/>
      <c r="W304" s="112"/>
      <c r="X304" s="112"/>
      <c r="Y304" s="112"/>
      <c r="Z304" s="112"/>
      <c r="AB304" s="112"/>
      <c r="AC304" s="112"/>
      <c r="AD304" s="112"/>
      <c r="AE304" s="112"/>
    </row>
    <row r="305" spans="19:31">
      <c r="S305" s="112"/>
      <c r="T305" s="112"/>
      <c r="U305" s="112"/>
      <c r="V305" s="112"/>
      <c r="W305" s="112"/>
      <c r="X305" s="112"/>
      <c r="Y305" s="112"/>
      <c r="Z305" s="112"/>
      <c r="AB305" s="112"/>
      <c r="AC305" s="112"/>
      <c r="AD305" s="112"/>
      <c r="AE305" s="112"/>
    </row>
    <row r="306" spans="19:31">
      <c r="S306" s="112"/>
      <c r="T306" s="112"/>
      <c r="U306" s="112"/>
      <c r="V306" s="112"/>
      <c r="W306" s="112"/>
      <c r="X306" s="112"/>
      <c r="Y306" s="112"/>
      <c r="Z306" s="112"/>
      <c r="AB306" s="112"/>
      <c r="AC306" s="112"/>
      <c r="AD306" s="112"/>
      <c r="AE306" s="112"/>
    </row>
    <row r="307" spans="19:31">
      <c r="S307" s="112"/>
      <c r="T307" s="112"/>
      <c r="U307" s="112"/>
      <c r="V307" s="112"/>
      <c r="W307" s="112"/>
      <c r="X307" s="112"/>
      <c r="Y307" s="112"/>
      <c r="Z307" s="112"/>
      <c r="AB307" s="112"/>
      <c r="AC307" s="112"/>
      <c r="AD307" s="112"/>
      <c r="AE307" s="112"/>
    </row>
    <row r="308" spans="19:31">
      <c r="S308" s="112"/>
      <c r="T308" s="112"/>
      <c r="U308" s="112"/>
      <c r="V308" s="112"/>
      <c r="W308" s="112"/>
      <c r="X308" s="112"/>
      <c r="Y308" s="112"/>
      <c r="Z308" s="112"/>
      <c r="AB308" s="112"/>
      <c r="AC308" s="112"/>
      <c r="AD308" s="112"/>
      <c r="AE308" s="112"/>
    </row>
    <row r="309" spans="19:31">
      <c r="S309" s="112"/>
      <c r="T309" s="112"/>
      <c r="U309" s="112"/>
      <c r="V309" s="112"/>
      <c r="W309" s="112"/>
      <c r="X309" s="112"/>
      <c r="Y309" s="112"/>
      <c r="Z309" s="112"/>
      <c r="AB309" s="112"/>
      <c r="AC309" s="112"/>
      <c r="AD309" s="112"/>
      <c r="AE309" s="112"/>
    </row>
    <row r="310" spans="19:31">
      <c r="S310" s="112"/>
      <c r="T310" s="112"/>
      <c r="U310" s="112"/>
      <c r="V310" s="112"/>
      <c r="W310" s="112"/>
      <c r="X310" s="112"/>
      <c r="Y310" s="112"/>
      <c r="Z310" s="112"/>
      <c r="AB310" s="112"/>
      <c r="AC310" s="112"/>
      <c r="AD310" s="112"/>
      <c r="AE310" s="112"/>
    </row>
    <row r="311" spans="19:31">
      <c r="S311" s="112"/>
      <c r="T311" s="112"/>
      <c r="U311" s="112"/>
      <c r="V311" s="112"/>
      <c r="W311" s="112"/>
      <c r="X311" s="112"/>
      <c r="Y311" s="112"/>
      <c r="Z311" s="112"/>
      <c r="AB311" s="112"/>
      <c r="AC311" s="112"/>
      <c r="AD311" s="112"/>
      <c r="AE311" s="112"/>
    </row>
    <row r="312" spans="19:31">
      <c r="S312" s="112"/>
      <c r="T312" s="112"/>
      <c r="U312" s="112"/>
      <c r="V312" s="112"/>
      <c r="W312" s="112"/>
      <c r="X312" s="112"/>
      <c r="Y312" s="112"/>
      <c r="Z312" s="112"/>
      <c r="AB312" s="112"/>
      <c r="AC312" s="112"/>
      <c r="AD312" s="112"/>
      <c r="AE312" s="112"/>
    </row>
    <row r="313" spans="19:31">
      <c r="S313" s="112"/>
      <c r="T313" s="112"/>
      <c r="U313" s="112"/>
      <c r="V313" s="112"/>
      <c r="W313" s="112"/>
      <c r="X313" s="112"/>
      <c r="Y313" s="112"/>
      <c r="Z313" s="112"/>
      <c r="AB313" s="112"/>
      <c r="AC313" s="112"/>
      <c r="AD313" s="112"/>
      <c r="AE313" s="112"/>
    </row>
    <row r="314" spans="19:31">
      <c r="S314" s="112"/>
      <c r="T314" s="112"/>
      <c r="U314" s="112"/>
      <c r="V314" s="112"/>
      <c r="W314" s="112"/>
      <c r="X314" s="112"/>
      <c r="Y314" s="112"/>
      <c r="Z314" s="112"/>
      <c r="AB314" s="112"/>
      <c r="AC314" s="112"/>
      <c r="AD314" s="112"/>
      <c r="AE314" s="112"/>
    </row>
    <row r="315" spans="19:31">
      <c r="S315" s="112"/>
      <c r="T315" s="112"/>
      <c r="U315" s="112"/>
      <c r="V315" s="112"/>
      <c r="W315" s="112"/>
      <c r="X315" s="112"/>
      <c r="Y315" s="112"/>
      <c r="Z315" s="112"/>
      <c r="AB315" s="112"/>
      <c r="AC315" s="112"/>
      <c r="AD315" s="112"/>
      <c r="AE315" s="112"/>
    </row>
    <row r="316" spans="19:31">
      <c r="S316" s="112"/>
      <c r="T316" s="112"/>
      <c r="U316" s="112"/>
      <c r="V316" s="112"/>
      <c r="W316" s="112"/>
      <c r="X316" s="112"/>
      <c r="Y316" s="112"/>
      <c r="Z316" s="112"/>
      <c r="AB316" s="112"/>
      <c r="AC316" s="112"/>
      <c r="AD316" s="112"/>
      <c r="AE316" s="112"/>
    </row>
    <row r="317" spans="19:31">
      <c r="S317" s="112"/>
      <c r="T317" s="112"/>
      <c r="U317" s="112"/>
      <c r="V317" s="112"/>
      <c r="W317" s="112"/>
      <c r="X317" s="112"/>
      <c r="Y317" s="112"/>
      <c r="Z317" s="112"/>
      <c r="AB317" s="112"/>
      <c r="AC317" s="112"/>
      <c r="AD317" s="112"/>
      <c r="AE317" s="112"/>
    </row>
    <row r="318" spans="19:31">
      <c r="S318" s="112"/>
      <c r="T318" s="112"/>
      <c r="U318" s="112"/>
      <c r="V318" s="112"/>
      <c r="W318" s="112"/>
      <c r="X318" s="112"/>
      <c r="Y318" s="112"/>
      <c r="Z318" s="112"/>
      <c r="AB318" s="112"/>
      <c r="AC318" s="112"/>
      <c r="AD318" s="112"/>
      <c r="AE318" s="112"/>
    </row>
    <row r="319" spans="19:31">
      <c r="S319" s="112"/>
      <c r="T319" s="112"/>
      <c r="U319" s="112"/>
      <c r="V319" s="112"/>
      <c r="W319" s="112"/>
      <c r="X319" s="112"/>
      <c r="Y319" s="112"/>
      <c r="Z319" s="112"/>
      <c r="AB319" s="112"/>
      <c r="AC319" s="112"/>
      <c r="AD319" s="112"/>
      <c r="AE319" s="112"/>
    </row>
    <row r="320" spans="19:31">
      <c r="S320" s="112"/>
      <c r="T320" s="112"/>
      <c r="U320" s="112"/>
      <c r="V320" s="112"/>
      <c r="W320" s="112"/>
      <c r="X320" s="112"/>
      <c r="Y320" s="112"/>
      <c r="Z320" s="112"/>
      <c r="AB320" s="112"/>
      <c r="AC320" s="112"/>
      <c r="AD320" s="112"/>
      <c r="AE320" s="112"/>
    </row>
    <row r="321" spans="19:31">
      <c r="S321" s="112"/>
      <c r="T321" s="112"/>
      <c r="U321" s="112"/>
      <c r="V321" s="112"/>
      <c r="W321" s="112"/>
      <c r="X321" s="112"/>
      <c r="Y321" s="112"/>
      <c r="Z321" s="112"/>
      <c r="AB321" s="112"/>
      <c r="AC321" s="112"/>
      <c r="AD321" s="112"/>
      <c r="AE321" s="112"/>
    </row>
    <row r="322" spans="19:31">
      <c r="S322" s="112"/>
      <c r="T322" s="112"/>
      <c r="U322" s="112"/>
      <c r="V322" s="112"/>
      <c r="W322" s="112"/>
      <c r="X322" s="112"/>
      <c r="Y322" s="112"/>
      <c r="Z322" s="112"/>
      <c r="AB322" s="112"/>
      <c r="AC322" s="112"/>
      <c r="AD322" s="112"/>
      <c r="AE322" s="112"/>
    </row>
    <row r="323" spans="19:31">
      <c r="S323" s="112"/>
      <c r="T323" s="112"/>
      <c r="U323" s="112"/>
      <c r="V323" s="112"/>
      <c r="W323" s="112"/>
      <c r="X323" s="112"/>
      <c r="Y323" s="112"/>
      <c r="Z323" s="112"/>
      <c r="AB323" s="112"/>
      <c r="AC323" s="112"/>
      <c r="AD323" s="112"/>
      <c r="AE323" s="112"/>
    </row>
    <row r="324" spans="19:31">
      <c r="S324" s="112"/>
      <c r="T324" s="112"/>
      <c r="U324" s="112"/>
      <c r="V324" s="112"/>
      <c r="W324" s="112"/>
      <c r="X324" s="112"/>
      <c r="Y324" s="112"/>
      <c r="Z324" s="112"/>
      <c r="AB324" s="112"/>
      <c r="AC324" s="112"/>
      <c r="AD324" s="112"/>
      <c r="AE324" s="112"/>
    </row>
    <row r="325" spans="19:31">
      <c r="S325" s="112"/>
      <c r="T325" s="112"/>
      <c r="U325" s="112"/>
      <c r="V325" s="112"/>
      <c r="W325" s="112"/>
      <c r="X325" s="112"/>
      <c r="Y325" s="112"/>
      <c r="Z325" s="112"/>
      <c r="AB325" s="112"/>
      <c r="AC325" s="112"/>
      <c r="AD325" s="112"/>
      <c r="AE325" s="112"/>
    </row>
    <row r="326" spans="19:31">
      <c r="S326" s="112"/>
      <c r="T326" s="112"/>
      <c r="U326" s="112"/>
      <c r="V326" s="112"/>
      <c r="W326" s="112"/>
      <c r="X326" s="112"/>
      <c r="Y326" s="112"/>
      <c r="Z326" s="112"/>
      <c r="AB326" s="112"/>
      <c r="AC326" s="112"/>
      <c r="AD326" s="112"/>
      <c r="AE326" s="112"/>
    </row>
    <row r="327" spans="19:31">
      <c r="S327" s="112"/>
      <c r="T327" s="112"/>
      <c r="U327" s="112"/>
      <c r="V327" s="112"/>
      <c r="W327" s="112"/>
      <c r="X327" s="112"/>
      <c r="Y327" s="112"/>
      <c r="Z327" s="112"/>
      <c r="AB327" s="112"/>
      <c r="AC327" s="112"/>
      <c r="AD327" s="112"/>
      <c r="AE327" s="112"/>
    </row>
    <row r="328" spans="19:31">
      <c r="S328" s="112"/>
      <c r="T328" s="112"/>
      <c r="U328" s="112"/>
      <c r="V328" s="112"/>
      <c r="W328" s="112"/>
      <c r="X328" s="112"/>
      <c r="Y328" s="112"/>
      <c r="Z328" s="112"/>
      <c r="AB328" s="112"/>
      <c r="AC328" s="112"/>
      <c r="AD328" s="112"/>
      <c r="AE328" s="112"/>
    </row>
    <row r="329" spans="19:31">
      <c r="S329" s="112"/>
      <c r="T329" s="112"/>
      <c r="U329" s="112"/>
      <c r="V329" s="112"/>
      <c r="W329" s="112"/>
      <c r="X329" s="112"/>
      <c r="Y329" s="112"/>
      <c r="Z329" s="112"/>
      <c r="AB329" s="112"/>
      <c r="AC329" s="112"/>
      <c r="AD329" s="112"/>
      <c r="AE329" s="112"/>
    </row>
    <row r="330" spans="19:31">
      <c r="S330" s="112"/>
      <c r="T330" s="112"/>
      <c r="U330" s="112"/>
      <c r="V330" s="112"/>
      <c r="W330" s="112"/>
      <c r="X330" s="112"/>
      <c r="Y330" s="112"/>
      <c r="Z330" s="112"/>
      <c r="AB330" s="112"/>
      <c r="AC330" s="112"/>
      <c r="AD330" s="112"/>
      <c r="AE330" s="112"/>
    </row>
    <row r="331" spans="19:31">
      <c r="S331" s="112"/>
      <c r="T331" s="112"/>
      <c r="U331" s="112"/>
      <c r="V331" s="112"/>
      <c r="W331" s="112"/>
      <c r="X331" s="112"/>
      <c r="Y331" s="112"/>
      <c r="Z331" s="112"/>
      <c r="AB331" s="112"/>
      <c r="AC331" s="112"/>
      <c r="AD331" s="112"/>
      <c r="AE331" s="112"/>
    </row>
    <row r="332" spans="19:31">
      <c r="S332" s="112"/>
      <c r="T332" s="112"/>
      <c r="U332" s="112"/>
      <c r="V332" s="112"/>
      <c r="W332" s="112"/>
      <c r="X332" s="112"/>
      <c r="Y332" s="112"/>
      <c r="Z332" s="112"/>
      <c r="AB332" s="112"/>
      <c r="AC332" s="112"/>
      <c r="AD332" s="112"/>
      <c r="AE332" s="112"/>
    </row>
    <row r="333" spans="19:31">
      <c r="S333" s="112"/>
      <c r="T333" s="112"/>
      <c r="U333" s="112"/>
      <c r="V333" s="112"/>
      <c r="W333" s="112"/>
      <c r="X333" s="112"/>
      <c r="Y333" s="112"/>
      <c r="Z333" s="112"/>
      <c r="AB333" s="112"/>
      <c r="AC333" s="112"/>
      <c r="AD333" s="112"/>
      <c r="AE333" s="112"/>
    </row>
    <row r="334" spans="19:31">
      <c r="S334" s="112"/>
      <c r="T334" s="112"/>
      <c r="U334" s="112"/>
      <c r="V334" s="112"/>
      <c r="W334" s="112"/>
      <c r="X334" s="112"/>
      <c r="Y334" s="112"/>
      <c r="Z334" s="112"/>
      <c r="AB334" s="112"/>
      <c r="AC334" s="112"/>
      <c r="AD334" s="112"/>
      <c r="AE334" s="112"/>
    </row>
    <row r="335" spans="19:31">
      <c r="S335" s="112"/>
      <c r="T335" s="112"/>
      <c r="U335" s="112"/>
      <c r="V335" s="112"/>
      <c r="W335" s="112"/>
      <c r="X335" s="112"/>
      <c r="Y335" s="112"/>
      <c r="Z335" s="112"/>
      <c r="AB335" s="112"/>
      <c r="AC335" s="112"/>
      <c r="AD335" s="112"/>
      <c r="AE335" s="112"/>
    </row>
    <row r="336" spans="19:31">
      <c r="S336" s="112"/>
      <c r="T336" s="112"/>
      <c r="U336" s="112"/>
      <c r="V336" s="112"/>
      <c r="W336" s="112"/>
      <c r="X336" s="112"/>
      <c r="Y336" s="112"/>
      <c r="Z336" s="112"/>
      <c r="AB336" s="112"/>
      <c r="AC336" s="112"/>
      <c r="AD336" s="112"/>
      <c r="AE336" s="112"/>
    </row>
    <row r="337" spans="19:31">
      <c r="S337" s="112"/>
      <c r="T337" s="112"/>
      <c r="U337" s="112"/>
      <c r="V337" s="112"/>
      <c r="W337" s="112"/>
      <c r="X337" s="112"/>
      <c r="Y337" s="112"/>
      <c r="Z337" s="112"/>
      <c r="AB337" s="112"/>
      <c r="AC337" s="112"/>
      <c r="AD337" s="112"/>
      <c r="AE337" s="112"/>
    </row>
    <row r="338" spans="19:31">
      <c r="S338" s="112"/>
      <c r="T338" s="112"/>
      <c r="U338" s="112"/>
      <c r="V338" s="112"/>
      <c r="W338" s="112"/>
      <c r="X338" s="112"/>
      <c r="Y338" s="112"/>
      <c r="Z338" s="112"/>
      <c r="AB338" s="112"/>
      <c r="AC338" s="112"/>
      <c r="AD338" s="112"/>
      <c r="AE338" s="112"/>
    </row>
    <row r="339" spans="19:31">
      <c r="S339" s="112"/>
      <c r="T339" s="112"/>
      <c r="U339" s="112"/>
      <c r="V339" s="112"/>
      <c r="W339" s="112"/>
      <c r="X339" s="112"/>
      <c r="Y339" s="112"/>
      <c r="Z339" s="112"/>
      <c r="AB339" s="112"/>
      <c r="AC339" s="112"/>
      <c r="AD339" s="112"/>
      <c r="AE339" s="112"/>
    </row>
    <row r="340" spans="19:31">
      <c r="S340" s="112"/>
      <c r="T340" s="112"/>
      <c r="U340" s="112"/>
      <c r="V340" s="112"/>
      <c r="W340" s="112"/>
      <c r="X340" s="112"/>
      <c r="Y340" s="112"/>
      <c r="Z340" s="112"/>
      <c r="AB340" s="112"/>
      <c r="AC340" s="112"/>
      <c r="AD340" s="112"/>
      <c r="AE340" s="112"/>
    </row>
    <row r="341" spans="19:31">
      <c r="S341" s="112"/>
      <c r="T341" s="112"/>
      <c r="U341" s="112"/>
      <c r="V341" s="112"/>
      <c r="W341" s="112"/>
      <c r="X341" s="112"/>
      <c r="Y341" s="112"/>
      <c r="Z341" s="112"/>
      <c r="AB341" s="112"/>
      <c r="AC341" s="112"/>
      <c r="AD341" s="112"/>
      <c r="AE341" s="112"/>
    </row>
    <row r="342" spans="19:31">
      <c r="S342" s="112"/>
      <c r="T342" s="112"/>
      <c r="U342" s="112"/>
      <c r="V342" s="112"/>
      <c r="W342" s="112"/>
      <c r="X342" s="112"/>
      <c r="Y342" s="112"/>
      <c r="Z342" s="112"/>
      <c r="AB342" s="112"/>
      <c r="AC342" s="112"/>
      <c r="AD342" s="112"/>
      <c r="AE342" s="112"/>
    </row>
    <row r="343" spans="19:31">
      <c r="S343" s="112"/>
      <c r="T343" s="112"/>
      <c r="U343" s="112"/>
      <c r="V343" s="112"/>
      <c r="W343" s="112"/>
      <c r="X343" s="112"/>
      <c r="Y343" s="112"/>
      <c r="Z343" s="112"/>
      <c r="AB343" s="112"/>
      <c r="AC343" s="112"/>
      <c r="AD343" s="112"/>
      <c r="AE343" s="112"/>
    </row>
    <row r="344" spans="19:31">
      <c r="S344" s="112"/>
      <c r="T344" s="112"/>
      <c r="U344" s="112"/>
      <c r="V344" s="112"/>
      <c r="W344" s="112"/>
      <c r="X344" s="112"/>
      <c r="Y344" s="112"/>
      <c r="Z344" s="112"/>
      <c r="AB344" s="112"/>
      <c r="AC344" s="112"/>
      <c r="AD344" s="112"/>
      <c r="AE344" s="112"/>
    </row>
    <row r="345" spans="19:31">
      <c r="S345" s="112"/>
      <c r="T345" s="112"/>
      <c r="U345" s="112"/>
      <c r="V345" s="112"/>
      <c r="W345" s="112"/>
      <c r="X345" s="112"/>
      <c r="Y345" s="112"/>
      <c r="Z345" s="112"/>
      <c r="AB345" s="112"/>
      <c r="AC345" s="112"/>
      <c r="AD345" s="112"/>
      <c r="AE345" s="112"/>
    </row>
    <row r="346" spans="19:31">
      <c r="S346" s="112"/>
      <c r="T346" s="112"/>
      <c r="U346" s="112"/>
      <c r="V346" s="112"/>
      <c r="W346" s="112"/>
      <c r="X346" s="112"/>
      <c r="Y346" s="112"/>
      <c r="Z346" s="112"/>
      <c r="AB346" s="112"/>
      <c r="AC346" s="112"/>
      <c r="AD346" s="112"/>
      <c r="AE346" s="112"/>
    </row>
    <row r="347" spans="19:31">
      <c r="S347" s="112"/>
      <c r="T347" s="112"/>
      <c r="U347" s="112"/>
      <c r="V347" s="112"/>
      <c r="W347" s="112"/>
      <c r="X347" s="112"/>
      <c r="Y347" s="112"/>
      <c r="Z347" s="112"/>
      <c r="AB347" s="112"/>
      <c r="AC347" s="112"/>
      <c r="AD347" s="112"/>
      <c r="AE347" s="112"/>
    </row>
    <row r="348" spans="19:31">
      <c r="S348" s="112"/>
      <c r="T348" s="112"/>
      <c r="U348" s="112"/>
      <c r="V348" s="112"/>
      <c r="W348" s="112"/>
      <c r="X348" s="112"/>
      <c r="Y348" s="112"/>
      <c r="Z348" s="112"/>
      <c r="AB348" s="112"/>
      <c r="AC348" s="112"/>
      <c r="AD348" s="112"/>
      <c r="AE348" s="112"/>
    </row>
    <row r="349" spans="19:31">
      <c r="S349" s="112"/>
      <c r="T349" s="112"/>
      <c r="U349" s="112"/>
      <c r="V349" s="112"/>
      <c r="W349" s="112"/>
      <c r="X349" s="112"/>
      <c r="Y349" s="112"/>
      <c r="Z349" s="112"/>
      <c r="AB349" s="112"/>
      <c r="AC349" s="112"/>
      <c r="AD349" s="112"/>
      <c r="AE349" s="112"/>
    </row>
    <row r="350" spans="19:31">
      <c r="S350" s="112"/>
      <c r="T350" s="112"/>
      <c r="U350" s="112"/>
      <c r="V350" s="112"/>
      <c r="W350" s="112"/>
      <c r="X350" s="112"/>
      <c r="Y350" s="112"/>
      <c r="Z350" s="112"/>
      <c r="AB350" s="112"/>
      <c r="AC350" s="112"/>
      <c r="AD350" s="112"/>
      <c r="AE350" s="112"/>
    </row>
    <row r="351" spans="19:31">
      <c r="S351" s="112"/>
      <c r="T351" s="112"/>
      <c r="U351" s="112"/>
      <c r="V351" s="112"/>
      <c r="W351" s="112"/>
      <c r="X351" s="112"/>
      <c r="Y351" s="112"/>
      <c r="Z351" s="112"/>
      <c r="AB351" s="112"/>
      <c r="AC351" s="112"/>
      <c r="AD351" s="112"/>
      <c r="AE351" s="112"/>
    </row>
    <row r="352" spans="19:31">
      <c r="S352" s="112"/>
      <c r="T352" s="112"/>
      <c r="U352" s="112"/>
      <c r="V352" s="112"/>
      <c r="W352" s="112"/>
      <c r="X352" s="112"/>
      <c r="Y352" s="112"/>
      <c r="Z352" s="112"/>
      <c r="AB352" s="112"/>
      <c r="AC352" s="112"/>
      <c r="AD352" s="112"/>
      <c r="AE352" s="112"/>
    </row>
    <row r="353" spans="19:31">
      <c r="S353" s="112"/>
      <c r="T353" s="112"/>
      <c r="U353" s="112"/>
      <c r="V353" s="112"/>
      <c r="W353" s="112"/>
      <c r="X353" s="112"/>
      <c r="Y353" s="112"/>
      <c r="Z353" s="112"/>
      <c r="AB353" s="112"/>
      <c r="AC353" s="112"/>
      <c r="AD353" s="112"/>
      <c r="AE353" s="112"/>
    </row>
    <row r="354" spans="19:31">
      <c r="S354" s="112"/>
      <c r="T354" s="112"/>
      <c r="U354" s="112"/>
      <c r="V354" s="112"/>
      <c r="W354" s="112"/>
      <c r="X354" s="112"/>
      <c r="Y354" s="112"/>
      <c r="Z354" s="112"/>
      <c r="AB354" s="112"/>
      <c r="AC354" s="112"/>
      <c r="AD354" s="112"/>
      <c r="AE354" s="112"/>
    </row>
    <row r="355" spans="19:31">
      <c r="S355" s="112"/>
      <c r="T355" s="112"/>
      <c r="U355" s="112"/>
      <c r="V355" s="112"/>
      <c r="W355" s="112"/>
      <c r="X355" s="112"/>
      <c r="Y355" s="112"/>
      <c r="Z355" s="112"/>
      <c r="AB355" s="112"/>
      <c r="AC355" s="112"/>
      <c r="AD355" s="112"/>
      <c r="AE355" s="112"/>
    </row>
    <row r="356" spans="19:31">
      <c r="S356" s="112"/>
      <c r="T356" s="112"/>
      <c r="U356" s="112"/>
      <c r="V356" s="112"/>
      <c r="W356" s="112"/>
      <c r="X356" s="112"/>
      <c r="Y356" s="112"/>
      <c r="Z356" s="112"/>
      <c r="AB356" s="112"/>
      <c r="AC356" s="112"/>
      <c r="AD356" s="112"/>
      <c r="AE356" s="112"/>
    </row>
    <row r="357" spans="19:31">
      <c r="S357" s="112"/>
      <c r="T357" s="112"/>
      <c r="U357" s="112"/>
      <c r="V357" s="112"/>
      <c r="W357" s="112"/>
      <c r="X357" s="112"/>
      <c r="Y357" s="112"/>
      <c r="Z357" s="112"/>
      <c r="AB357" s="112"/>
      <c r="AC357" s="112"/>
      <c r="AD357" s="112"/>
      <c r="AE357" s="112"/>
    </row>
    <row r="358" spans="19:31">
      <c r="S358" s="112"/>
      <c r="T358" s="112"/>
      <c r="U358" s="112"/>
      <c r="V358" s="112"/>
      <c r="W358" s="112"/>
      <c r="X358" s="112"/>
      <c r="Y358" s="112"/>
      <c r="Z358" s="112"/>
      <c r="AB358" s="112"/>
      <c r="AC358" s="112"/>
      <c r="AD358" s="112"/>
      <c r="AE358" s="112"/>
    </row>
    <row r="359" spans="19:31">
      <c r="S359" s="112"/>
      <c r="T359" s="112"/>
      <c r="U359" s="112"/>
      <c r="V359" s="112"/>
      <c r="W359" s="112"/>
      <c r="X359" s="112"/>
      <c r="Y359" s="112"/>
      <c r="Z359" s="112"/>
      <c r="AB359" s="112"/>
      <c r="AC359" s="112"/>
      <c r="AD359" s="112"/>
      <c r="AE359" s="112"/>
    </row>
    <row r="360" spans="19:31">
      <c r="S360" s="112"/>
      <c r="T360" s="112"/>
      <c r="U360" s="112"/>
      <c r="V360" s="112"/>
      <c r="W360" s="112"/>
      <c r="X360" s="112"/>
      <c r="Y360" s="112"/>
      <c r="Z360" s="112"/>
      <c r="AB360" s="112"/>
      <c r="AC360" s="112"/>
      <c r="AD360" s="112"/>
      <c r="AE360" s="112"/>
    </row>
    <row r="361" spans="19:31">
      <c r="S361" s="112"/>
      <c r="T361" s="112"/>
      <c r="U361" s="112"/>
      <c r="V361" s="112"/>
      <c r="W361" s="112"/>
      <c r="X361" s="112"/>
      <c r="Y361" s="112"/>
      <c r="Z361" s="112"/>
      <c r="AB361" s="112"/>
      <c r="AC361" s="112"/>
      <c r="AD361" s="112"/>
      <c r="AE361" s="112"/>
    </row>
    <row r="362" spans="19:31">
      <c r="S362" s="112"/>
      <c r="T362" s="112"/>
      <c r="U362" s="112"/>
      <c r="V362" s="112"/>
      <c r="W362" s="112"/>
      <c r="X362" s="112"/>
      <c r="Y362" s="112"/>
      <c r="Z362" s="112"/>
      <c r="AB362" s="112"/>
      <c r="AC362" s="112"/>
      <c r="AD362" s="112"/>
      <c r="AE362" s="112"/>
    </row>
    <row r="363" spans="19:31">
      <c r="S363" s="112"/>
      <c r="T363" s="112"/>
      <c r="U363" s="112"/>
      <c r="V363" s="112"/>
      <c r="W363" s="112"/>
      <c r="X363" s="112"/>
      <c r="Y363" s="112"/>
      <c r="Z363" s="112"/>
      <c r="AB363" s="112"/>
      <c r="AC363" s="112"/>
      <c r="AD363" s="112"/>
      <c r="AE363" s="112"/>
    </row>
    <row r="364" spans="19:31">
      <c r="S364" s="112"/>
      <c r="T364" s="112"/>
      <c r="U364" s="112"/>
      <c r="V364" s="112"/>
      <c r="W364" s="112"/>
      <c r="X364" s="112"/>
      <c r="Y364" s="112"/>
      <c r="Z364" s="112"/>
      <c r="AB364" s="112"/>
      <c r="AC364" s="112"/>
      <c r="AD364" s="112"/>
      <c r="AE364" s="112"/>
    </row>
    <row r="365" spans="19:31">
      <c r="S365" s="112"/>
      <c r="T365" s="112"/>
      <c r="U365" s="112"/>
      <c r="V365" s="112"/>
      <c r="W365" s="112"/>
      <c r="X365" s="112"/>
      <c r="Y365" s="112"/>
      <c r="Z365" s="112"/>
      <c r="AB365" s="112"/>
      <c r="AC365" s="112"/>
      <c r="AD365" s="112"/>
      <c r="AE365" s="112"/>
    </row>
    <row r="366" spans="19:31">
      <c r="S366" s="112"/>
      <c r="T366" s="112"/>
      <c r="U366" s="112"/>
      <c r="V366" s="112"/>
      <c r="W366" s="112"/>
      <c r="X366" s="112"/>
      <c r="Y366" s="112"/>
      <c r="Z366" s="112"/>
      <c r="AB366" s="112"/>
      <c r="AC366" s="112"/>
      <c r="AD366" s="112"/>
      <c r="AE366" s="112"/>
    </row>
    <row r="367" spans="19:31">
      <c r="S367" s="112"/>
      <c r="T367" s="112"/>
      <c r="U367" s="112"/>
      <c r="V367" s="112"/>
      <c r="W367" s="112"/>
      <c r="X367" s="112"/>
      <c r="Y367" s="112"/>
      <c r="Z367" s="112"/>
      <c r="AB367" s="112"/>
      <c r="AC367" s="112"/>
      <c r="AD367" s="112"/>
      <c r="AE367" s="112"/>
    </row>
    <row r="368" spans="19:31">
      <c r="S368" s="112"/>
      <c r="T368" s="112"/>
      <c r="U368" s="112"/>
      <c r="V368" s="112"/>
      <c r="W368" s="112"/>
      <c r="X368" s="112"/>
      <c r="Y368" s="112"/>
      <c r="Z368" s="112"/>
      <c r="AB368" s="112"/>
      <c r="AC368" s="112"/>
      <c r="AD368" s="112"/>
      <c r="AE368" s="112"/>
    </row>
    <row r="369" spans="19:31">
      <c r="S369" s="112"/>
      <c r="T369" s="112"/>
      <c r="U369" s="112"/>
      <c r="V369" s="112"/>
      <c r="W369" s="112"/>
      <c r="X369" s="112"/>
      <c r="Y369" s="112"/>
      <c r="Z369" s="112"/>
      <c r="AB369" s="112"/>
      <c r="AC369" s="112"/>
      <c r="AD369" s="112"/>
      <c r="AE369" s="112"/>
    </row>
    <row r="370" spans="19:31">
      <c r="S370" s="112"/>
      <c r="T370" s="112"/>
      <c r="U370" s="112"/>
      <c r="V370" s="112"/>
      <c r="W370" s="112"/>
      <c r="X370" s="112"/>
      <c r="Y370" s="112"/>
      <c r="Z370" s="112"/>
      <c r="AB370" s="112"/>
      <c r="AC370" s="112"/>
      <c r="AD370" s="112"/>
      <c r="AE370" s="112"/>
    </row>
    <row r="371" spans="19:31">
      <c r="S371" s="112"/>
      <c r="T371" s="112"/>
      <c r="U371" s="112"/>
      <c r="V371" s="112"/>
      <c r="W371" s="112"/>
      <c r="X371" s="112"/>
      <c r="Y371" s="112"/>
      <c r="Z371" s="112"/>
      <c r="AB371" s="112"/>
      <c r="AC371" s="112"/>
      <c r="AD371" s="112"/>
      <c r="AE371" s="112"/>
    </row>
    <row r="372" spans="19:31">
      <c r="S372" s="112"/>
      <c r="T372" s="112"/>
      <c r="U372" s="112"/>
      <c r="V372" s="112"/>
      <c r="W372" s="112"/>
      <c r="X372" s="112"/>
      <c r="Y372" s="112"/>
      <c r="Z372" s="112"/>
      <c r="AB372" s="112"/>
      <c r="AC372" s="112"/>
      <c r="AD372" s="112"/>
      <c r="AE372" s="112"/>
    </row>
    <row r="373" spans="19:31">
      <c r="S373" s="112"/>
      <c r="T373" s="112"/>
      <c r="U373" s="112"/>
      <c r="V373" s="112"/>
      <c r="W373" s="112"/>
      <c r="X373" s="112"/>
      <c r="Y373" s="112"/>
      <c r="Z373" s="112"/>
      <c r="AB373" s="112"/>
      <c r="AC373" s="112"/>
      <c r="AD373" s="112"/>
      <c r="AE373" s="112"/>
    </row>
    <row r="374" spans="19:31">
      <c r="S374" s="112"/>
      <c r="T374" s="112"/>
      <c r="U374" s="112"/>
      <c r="V374" s="112"/>
      <c r="W374" s="112"/>
      <c r="X374" s="112"/>
      <c r="Y374" s="112"/>
      <c r="Z374" s="112"/>
      <c r="AB374" s="112"/>
      <c r="AC374" s="112"/>
      <c r="AD374" s="112"/>
      <c r="AE374" s="112"/>
    </row>
    <row r="375" spans="19:31">
      <c r="S375" s="112"/>
      <c r="T375" s="112"/>
      <c r="U375" s="112"/>
      <c r="V375" s="112"/>
      <c r="W375" s="112"/>
      <c r="X375" s="112"/>
      <c r="Y375" s="112"/>
      <c r="Z375" s="112"/>
      <c r="AB375" s="112"/>
      <c r="AC375" s="112"/>
      <c r="AD375" s="112"/>
      <c r="AE375" s="112"/>
    </row>
    <row r="376" spans="19:31">
      <c r="S376" s="112"/>
      <c r="T376" s="112"/>
      <c r="U376" s="112"/>
      <c r="V376" s="112"/>
      <c r="W376" s="112"/>
      <c r="X376" s="112"/>
      <c r="Y376" s="112"/>
      <c r="Z376" s="112"/>
      <c r="AB376" s="112"/>
      <c r="AC376" s="112"/>
      <c r="AD376" s="112"/>
      <c r="AE376" s="112"/>
    </row>
    <row r="377" spans="19:31">
      <c r="S377" s="112"/>
      <c r="T377" s="112"/>
      <c r="U377" s="112"/>
      <c r="V377" s="112"/>
      <c r="W377" s="112"/>
      <c r="X377" s="112"/>
      <c r="Y377" s="112"/>
      <c r="Z377" s="112"/>
      <c r="AB377" s="112"/>
      <c r="AC377" s="112"/>
      <c r="AD377" s="112"/>
      <c r="AE377" s="112"/>
    </row>
    <row r="378" spans="19:31">
      <c r="S378" s="112"/>
      <c r="T378" s="112"/>
      <c r="U378" s="112"/>
      <c r="V378" s="112"/>
      <c r="W378" s="112"/>
      <c r="X378" s="112"/>
      <c r="Y378" s="112"/>
      <c r="Z378" s="112"/>
      <c r="AB378" s="112"/>
      <c r="AC378" s="112"/>
      <c r="AD378" s="112"/>
      <c r="AE378" s="112"/>
    </row>
    <row r="379" spans="19:31">
      <c r="S379" s="112"/>
      <c r="T379" s="112"/>
      <c r="U379" s="112"/>
      <c r="V379" s="112"/>
      <c r="W379" s="112"/>
      <c r="X379" s="112"/>
      <c r="Y379" s="112"/>
      <c r="Z379" s="112"/>
      <c r="AB379" s="112"/>
      <c r="AC379" s="112"/>
      <c r="AD379" s="112"/>
      <c r="AE379" s="112"/>
    </row>
    <row r="380" spans="19:31">
      <c r="S380" s="112"/>
      <c r="T380" s="112"/>
      <c r="U380" s="112"/>
      <c r="V380" s="112"/>
      <c r="W380" s="112"/>
      <c r="X380" s="112"/>
      <c r="Y380" s="112"/>
      <c r="Z380" s="112"/>
      <c r="AB380" s="112"/>
      <c r="AC380" s="112"/>
      <c r="AD380" s="112"/>
      <c r="AE380" s="112"/>
    </row>
    <row r="381" spans="19:31">
      <c r="S381" s="112"/>
      <c r="T381" s="112"/>
      <c r="U381" s="112"/>
      <c r="V381" s="112"/>
      <c r="W381" s="112"/>
      <c r="X381" s="112"/>
      <c r="Y381" s="112"/>
      <c r="Z381" s="112"/>
      <c r="AB381" s="112"/>
      <c r="AC381" s="112"/>
      <c r="AD381" s="112"/>
      <c r="AE381" s="112"/>
    </row>
    <row r="382" spans="19:31">
      <c r="S382" s="112"/>
      <c r="T382" s="112"/>
      <c r="U382" s="112"/>
      <c r="V382" s="112"/>
      <c r="W382" s="112"/>
      <c r="X382" s="112"/>
      <c r="Y382" s="112"/>
      <c r="Z382" s="112"/>
      <c r="AB382" s="112"/>
      <c r="AC382" s="112"/>
      <c r="AD382" s="112"/>
      <c r="AE382" s="112"/>
    </row>
    <row r="383" spans="19:31">
      <c r="S383" s="112"/>
      <c r="T383" s="112"/>
      <c r="U383" s="112"/>
      <c r="V383" s="112"/>
      <c r="W383" s="112"/>
      <c r="X383" s="112"/>
      <c r="Y383" s="112"/>
      <c r="Z383" s="112"/>
      <c r="AB383" s="112"/>
      <c r="AC383" s="112"/>
      <c r="AD383" s="112"/>
      <c r="AE383" s="112"/>
    </row>
    <row r="384" spans="19:31">
      <c r="S384" s="112"/>
      <c r="T384" s="112"/>
      <c r="U384" s="112"/>
      <c r="V384" s="112"/>
      <c r="W384" s="112"/>
      <c r="X384" s="112"/>
      <c r="Y384" s="112"/>
      <c r="Z384" s="112"/>
      <c r="AB384" s="112"/>
      <c r="AC384" s="112"/>
      <c r="AD384" s="112"/>
      <c r="AE384" s="112"/>
    </row>
    <row r="385" spans="19:31">
      <c r="S385" s="112"/>
      <c r="T385" s="112"/>
      <c r="U385" s="112"/>
      <c r="V385" s="112"/>
      <c r="W385" s="112"/>
      <c r="X385" s="112"/>
      <c r="Y385" s="112"/>
      <c r="Z385" s="112"/>
      <c r="AB385" s="112"/>
      <c r="AC385" s="112"/>
      <c r="AD385" s="112"/>
      <c r="AE385" s="112"/>
    </row>
    <row r="386" spans="19:31">
      <c r="S386" s="112"/>
      <c r="T386" s="112"/>
      <c r="U386" s="112"/>
      <c r="V386" s="112"/>
      <c r="W386" s="112"/>
      <c r="X386" s="112"/>
      <c r="Y386" s="112"/>
      <c r="Z386" s="112"/>
      <c r="AB386" s="112"/>
      <c r="AC386" s="112"/>
      <c r="AD386" s="112"/>
      <c r="AE386" s="112"/>
    </row>
    <row r="387" spans="19:31">
      <c r="S387" s="112"/>
      <c r="T387" s="112"/>
      <c r="U387" s="112"/>
      <c r="V387" s="112"/>
      <c r="W387" s="112"/>
      <c r="X387" s="112"/>
      <c r="Y387" s="112"/>
      <c r="Z387" s="112"/>
      <c r="AB387" s="112"/>
      <c r="AC387" s="112"/>
      <c r="AD387" s="112"/>
      <c r="AE387" s="112"/>
    </row>
    <row r="388" spans="19:31">
      <c r="S388" s="112"/>
      <c r="T388" s="112"/>
      <c r="U388" s="112"/>
      <c r="V388" s="112"/>
      <c r="W388" s="112"/>
      <c r="X388" s="112"/>
      <c r="Y388" s="112"/>
      <c r="Z388" s="112"/>
      <c r="AB388" s="112"/>
      <c r="AC388" s="112"/>
      <c r="AD388" s="112"/>
      <c r="AE388" s="112"/>
    </row>
    <row r="389" spans="19:31">
      <c r="S389" s="112"/>
      <c r="T389" s="112"/>
      <c r="U389" s="112"/>
      <c r="V389" s="112"/>
      <c r="W389" s="112"/>
      <c r="X389" s="112"/>
      <c r="Y389" s="112"/>
      <c r="Z389" s="112"/>
      <c r="AB389" s="112"/>
      <c r="AC389" s="112"/>
      <c r="AD389" s="112"/>
      <c r="AE389" s="112"/>
    </row>
    <row r="390" spans="19:31">
      <c r="S390" s="112"/>
      <c r="T390" s="112"/>
      <c r="U390" s="112"/>
      <c r="V390" s="112"/>
      <c r="W390" s="112"/>
      <c r="X390" s="112"/>
      <c r="Y390" s="112"/>
      <c r="Z390" s="112"/>
      <c r="AB390" s="112"/>
      <c r="AC390" s="112"/>
      <c r="AD390" s="112"/>
      <c r="AE390" s="112"/>
    </row>
    <row r="391" spans="19:31">
      <c r="S391" s="112"/>
      <c r="T391" s="112"/>
      <c r="U391" s="112"/>
      <c r="V391" s="112"/>
      <c r="W391" s="112"/>
      <c r="X391" s="112"/>
      <c r="Y391" s="112"/>
      <c r="Z391" s="112"/>
      <c r="AB391" s="112"/>
      <c r="AC391" s="112"/>
      <c r="AD391" s="112"/>
      <c r="AE391" s="112"/>
    </row>
    <row r="392" spans="19:31">
      <c r="S392" s="112"/>
      <c r="T392" s="112"/>
      <c r="U392" s="112"/>
      <c r="V392" s="112"/>
      <c r="W392" s="112"/>
      <c r="X392" s="112"/>
      <c r="Y392" s="112"/>
      <c r="Z392" s="112"/>
      <c r="AB392" s="112"/>
      <c r="AC392" s="112"/>
      <c r="AD392" s="112"/>
      <c r="AE392" s="112"/>
    </row>
    <row r="393" spans="19:31">
      <c r="S393" s="112"/>
      <c r="T393" s="112"/>
      <c r="U393" s="112"/>
      <c r="V393" s="112"/>
      <c r="W393" s="112"/>
      <c r="X393" s="112"/>
      <c r="Y393" s="112"/>
      <c r="Z393" s="112"/>
      <c r="AB393" s="112"/>
      <c r="AC393" s="112"/>
      <c r="AD393" s="112"/>
      <c r="AE393" s="112"/>
    </row>
    <row r="394" spans="19:31">
      <c r="S394" s="112"/>
      <c r="T394" s="112"/>
      <c r="U394" s="112"/>
      <c r="V394" s="112"/>
      <c r="W394" s="112"/>
      <c r="X394" s="112"/>
      <c r="Y394" s="112"/>
      <c r="Z394" s="112"/>
      <c r="AB394" s="112"/>
      <c r="AC394" s="112"/>
      <c r="AD394" s="112"/>
      <c r="AE394" s="112"/>
    </row>
    <row r="395" spans="19:31">
      <c r="S395" s="112"/>
      <c r="T395" s="112"/>
      <c r="U395" s="112"/>
      <c r="V395" s="112"/>
      <c r="W395" s="112"/>
      <c r="X395" s="112"/>
      <c r="Y395" s="112"/>
      <c r="Z395" s="112"/>
      <c r="AB395" s="112"/>
      <c r="AC395" s="112"/>
      <c r="AD395" s="112"/>
      <c r="AE395" s="112"/>
    </row>
    <row r="396" spans="19:31">
      <c r="S396" s="112"/>
      <c r="T396" s="112"/>
      <c r="U396" s="112"/>
      <c r="V396" s="112"/>
      <c r="W396" s="112"/>
      <c r="X396" s="112"/>
      <c r="Y396" s="112"/>
      <c r="Z396" s="112"/>
      <c r="AB396" s="112"/>
      <c r="AC396" s="112"/>
      <c r="AD396" s="112"/>
      <c r="AE396" s="112"/>
    </row>
    <row r="397" spans="19:31">
      <c r="S397" s="112"/>
      <c r="T397" s="112"/>
      <c r="U397" s="112"/>
      <c r="V397" s="112"/>
      <c r="W397" s="112"/>
      <c r="X397" s="112"/>
      <c r="Y397" s="112"/>
      <c r="Z397" s="112"/>
      <c r="AB397" s="112"/>
      <c r="AC397" s="112"/>
      <c r="AD397" s="112"/>
      <c r="AE397" s="112"/>
    </row>
    <row r="398" spans="19:31">
      <c r="S398" s="112"/>
      <c r="T398" s="112"/>
      <c r="U398" s="112"/>
      <c r="V398" s="112"/>
      <c r="W398" s="112"/>
      <c r="X398" s="112"/>
      <c r="Y398" s="112"/>
      <c r="Z398" s="112"/>
      <c r="AB398" s="112"/>
      <c r="AC398" s="112"/>
      <c r="AD398" s="112"/>
      <c r="AE398" s="112"/>
    </row>
    <row r="399" spans="19:31">
      <c r="S399" s="112"/>
      <c r="T399" s="112"/>
      <c r="U399" s="112"/>
      <c r="V399" s="112"/>
      <c r="W399" s="112"/>
      <c r="X399" s="112"/>
      <c r="Y399" s="112"/>
      <c r="Z399" s="112"/>
      <c r="AB399" s="112"/>
      <c r="AC399" s="112"/>
      <c r="AD399" s="112"/>
      <c r="AE399" s="112"/>
    </row>
    <row r="400" spans="19:31">
      <c r="S400" s="112"/>
      <c r="T400" s="112"/>
      <c r="U400" s="112"/>
      <c r="V400" s="112"/>
      <c r="W400" s="112"/>
      <c r="X400" s="112"/>
      <c r="Y400" s="112"/>
      <c r="Z400" s="112"/>
      <c r="AB400" s="112"/>
      <c r="AC400" s="112"/>
      <c r="AD400" s="112"/>
      <c r="AE400" s="112"/>
    </row>
    <row r="401" spans="19:31">
      <c r="S401" s="112"/>
      <c r="T401" s="112"/>
      <c r="U401" s="112"/>
      <c r="V401" s="112"/>
      <c r="W401" s="112"/>
      <c r="X401" s="112"/>
      <c r="Y401" s="112"/>
      <c r="Z401" s="112"/>
      <c r="AB401" s="112"/>
      <c r="AC401" s="112"/>
      <c r="AD401" s="112"/>
      <c r="AE401" s="112"/>
    </row>
    <row r="402" spans="19:31">
      <c r="S402" s="112"/>
      <c r="T402" s="112"/>
      <c r="U402" s="112"/>
      <c r="V402" s="112"/>
      <c r="W402" s="112"/>
      <c r="X402" s="112"/>
      <c r="Y402" s="112"/>
      <c r="Z402" s="112"/>
      <c r="AB402" s="112"/>
      <c r="AC402" s="112"/>
      <c r="AD402" s="112"/>
      <c r="AE402" s="112"/>
    </row>
    <row r="403" spans="19:31">
      <c r="S403" s="112"/>
      <c r="T403" s="112"/>
      <c r="U403" s="112"/>
      <c r="V403" s="112"/>
      <c r="W403" s="112"/>
      <c r="X403" s="112"/>
      <c r="Y403" s="112"/>
      <c r="Z403" s="112"/>
      <c r="AB403" s="112"/>
      <c r="AC403" s="112"/>
      <c r="AD403" s="112"/>
      <c r="AE403" s="112"/>
    </row>
    <row r="404" spans="19:31">
      <c r="S404" s="112"/>
      <c r="T404" s="112"/>
      <c r="U404" s="112"/>
      <c r="V404" s="112"/>
      <c r="W404" s="112"/>
      <c r="X404" s="112"/>
      <c r="Y404" s="112"/>
      <c r="Z404" s="112"/>
      <c r="AB404" s="112"/>
      <c r="AC404" s="112"/>
      <c r="AD404" s="112"/>
      <c r="AE404" s="112"/>
    </row>
    <row r="405" spans="19:31">
      <c r="S405" s="112"/>
      <c r="T405" s="112"/>
      <c r="U405" s="112"/>
      <c r="V405" s="112"/>
      <c r="W405" s="112"/>
      <c r="X405" s="112"/>
      <c r="Y405" s="112"/>
      <c r="Z405" s="112"/>
      <c r="AB405" s="112"/>
      <c r="AC405" s="112"/>
      <c r="AD405" s="112"/>
      <c r="AE405" s="112"/>
    </row>
    <row r="406" spans="19:31">
      <c r="S406" s="112"/>
      <c r="T406" s="112"/>
      <c r="U406" s="112"/>
      <c r="V406" s="112"/>
      <c r="W406" s="112"/>
      <c r="X406" s="112"/>
      <c r="Y406" s="112"/>
      <c r="Z406" s="112"/>
      <c r="AB406" s="112"/>
      <c r="AC406" s="112"/>
      <c r="AD406" s="112"/>
      <c r="AE406" s="112"/>
    </row>
    <row r="407" spans="19:31">
      <c r="S407" s="112"/>
      <c r="T407" s="112"/>
      <c r="U407" s="112"/>
      <c r="V407" s="112"/>
      <c r="W407" s="112"/>
      <c r="X407" s="112"/>
      <c r="Y407" s="112"/>
      <c r="Z407" s="112"/>
      <c r="AB407" s="112"/>
      <c r="AC407" s="112"/>
      <c r="AD407" s="112"/>
      <c r="AE407" s="112"/>
    </row>
    <row r="408" spans="19:31">
      <c r="S408" s="112"/>
      <c r="T408" s="112"/>
      <c r="U408" s="112"/>
      <c r="V408" s="112"/>
      <c r="W408" s="112"/>
      <c r="X408" s="112"/>
      <c r="Y408" s="112"/>
      <c r="Z408" s="112"/>
      <c r="AB408" s="112"/>
      <c r="AC408" s="112"/>
      <c r="AD408" s="112"/>
      <c r="AE408" s="112"/>
    </row>
    <row r="409" spans="19:31">
      <c r="S409" s="112"/>
      <c r="T409" s="112"/>
      <c r="U409" s="112"/>
      <c r="V409" s="112"/>
      <c r="W409" s="112"/>
      <c r="X409" s="112"/>
      <c r="Y409" s="112"/>
      <c r="Z409" s="112"/>
      <c r="AB409" s="112"/>
      <c r="AC409" s="112"/>
      <c r="AD409" s="112"/>
      <c r="AE409" s="112"/>
    </row>
    <row r="410" spans="19:31">
      <c r="S410" s="112"/>
      <c r="T410" s="112"/>
      <c r="U410" s="112"/>
      <c r="V410" s="112"/>
      <c r="W410" s="112"/>
      <c r="X410" s="112"/>
      <c r="Y410" s="112"/>
      <c r="Z410" s="112"/>
      <c r="AB410" s="112"/>
      <c r="AC410" s="112"/>
      <c r="AD410" s="112"/>
      <c r="AE410" s="112"/>
    </row>
    <row r="411" spans="19:31">
      <c r="S411" s="112"/>
      <c r="T411" s="112"/>
      <c r="U411" s="112"/>
      <c r="V411" s="112"/>
      <c r="W411" s="112"/>
      <c r="X411" s="112"/>
      <c r="Y411" s="112"/>
      <c r="Z411" s="112"/>
      <c r="AB411" s="112"/>
      <c r="AC411" s="112"/>
      <c r="AD411" s="112"/>
      <c r="AE411" s="112"/>
    </row>
    <row r="412" spans="19:31">
      <c r="S412" s="112"/>
      <c r="T412" s="112"/>
      <c r="U412" s="112"/>
      <c r="V412" s="112"/>
      <c r="W412" s="112"/>
      <c r="X412" s="112"/>
      <c r="Y412" s="112"/>
      <c r="Z412" s="112"/>
      <c r="AB412" s="112"/>
      <c r="AC412" s="112"/>
      <c r="AD412" s="112"/>
      <c r="AE412" s="112"/>
    </row>
    <row r="413" spans="19:31">
      <c r="S413" s="112"/>
      <c r="T413" s="112"/>
      <c r="U413" s="112"/>
      <c r="V413" s="112"/>
      <c r="W413" s="112"/>
      <c r="X413" s="112"/>
      <c r="Y413" s="112"/>
      <c r="Z413" s="112"/>
      <c r="AB413" s="112"/>
      <c r="AC413" s="112"/>
      <c r="AD413" s="112"/>
      <c r="AE413" s="112"/>
    </row>
    <row r="414" spans="19:31">
      <c r="S414" s="112"/>
      <c r="T414" s="112"/>
      <c r="U414" s="112"/>
      <c r="V414" s="112"/>
      <c r="W414" s="112"/>
      <c r="X414" s="112"/>
      <c r="Y414" s="112"/>
      <c r="Z414" s="112"/>
      <c r="AB414" s="112"/>
      <c r="AC414" s="112"/>
      <c r="AD414" s="112"/>
      <c r="AE414" s="112"/>
    </row>
    <row r="415" spans="19:31">
      <c r="S415" s="112"/>
      <c r="T415" s="112"/>
      <c r="U415" s="112"/>
      <c r="V415" s="112"/>
      <c r="W415" s="112"/>
      <c r="X415" s="112"/>
      <c r="Y415" s="112"/>
      <c r="Z415" s="112"/>
      <c r="AB415" s="112"/>
      <c r="AC415" s="112"/>
      <c r="AD415" s="112"/>
      <c r="AE415" s="112"/>
    </row>
    <row r="416" spans="19:31">
      <c r="S416" s="112"/>
      <c r="T416" s="112"/>
      <c r="U416" s="112"/>
      <c r="V416" s="112"/>
      <c r="W416" s="112"/>
      <c r="X416" s="112"/>
      <c r="Y416" s="112"/>
      <c r="Z416" s="112"/>
      <c r="AB416" s="112"/>
      <c r="AC416" s="112"/>
      <c r="AD416" s="112"/>
      <c r="AE416" s="112"/>
    </row>
    <row r="417" spans="19:31">
      <c r="S417" s="112"/>
      <c r="T417" s="112"/>
      <c r="U417" s="112"/>
      <c r="V417" s="112"/>
      <c r="W417" s="112"/>
      <c r="X417" s="112"/>
      <c r="Y417" s="112"/>
      <c r="Z417" s="112"/>
      <c r="AB417" s="112"/>
      <c r="AC417" s="112"/>
      <c r="AD417" s="112"/>
      <c r="AE417" s="112"/>
    </row>
    <row r="418" spans="19:31">
      <c r="S418" s="112"/>
      <c r="T418" s="112"/>
      <c r="U418" s="112"/>
      <c r="V418" s="112"/>
      <c r="W418" s="112"/>
      <c r="X418" s="112"/>
      <c r="Y418" s="112"/>
      <c r="Z418" s="112"/>
      <c r="AB418" s="112"/>
      <c r="AC418" s="112"/>
      <c r="AD418" s="112"/>
      <c r="AE418" s="112"/>
    </row>
    <row r="419" spans="19:31">
      <c r="S419" s="112"/>
      <c r="T419" s="112"/>
      <c r="U419" s="112"/>
      <c r="V419" s="112"/>
      <c r="W419" s="112"/>
      <c r="X419" s="112"/>
      <c r="Y419" s="112"/>
      <c r="Z419" s="112"/>
      <c r="AB419" s="112"/>
      <c r="AC419" s="112"/>
      <c r="AD419" s="112"/>
      <c r="AE419" s="112"/>
    </row>
    <row r="420" spans="19:31">
      <c r="S420" s="112"/>
      <c r="T420" s="112"/>
      <c r="U420" s="112"/>
      <c r="V420" s="112"/>
      <c r="W420" s="112"/>
      <c r="X420" s="112"/>
      <c r="Y420" s="112"/>
      <c r="Z420" s="112"/>
      <c r="AB420" s="112"/>
      <c r="AC420" s="112"/>
      <c r="AD420" s="112"/>
      <c r="AE420" s="112"/>
    </row>
    <row r="421" spans="19:31">
      <c r="S421" s="112"/>
      <c r="T421" s="112"/>
      <c r="U421" s="112"/>
      <c r="V421" s="112"/>
      <c r="W421" s="112"/>
      <c r="X421" s="112"/>
      <c r="Y421" s="112"/>
      <c r="Z421" s="112"/>
      <c r="AB421" s="112"/>
      <c r="AC421" s="112"/>
      <c r="AD421" s="112"/>
      <c r="AE421" s="112"/>
    </row>
    <row r="422" spans="19:31">
      <c r="S422" s="112"/>
      <c r="T422" s="112"/>
      <c r="U422" s="112"/>
      <c r="V422" s="112"/>
      <c r="W422" s="112"/>
      <c r="X422" s="112"/>
      <c r="Y422" s="112"/>
      <c r="Z422" s="112"/>
      <c r="AB422" s="112"/>
      <c r="AC422" s="112"/>
      <c r="AD422" s="112"/>
      <c r="AE422" s="112"/>
    </row>
    <row r="423" spans="19:31">
      <c r="S423" s="112"/>
      <c r="T423" s="112"/>
      <c r="U423" s="112"/>
      <c r="V423" s="112"/>
      <c r="W423" s="112"/>
      <c r="X423" s="112"/>
      <c r="Y423" s="112"/>
      <c r="Z423" s="112"/>
      <c r="AB423" s="112"/>
      <c r="AC423" s="112"/>
      <c r="AD423" s="112"/>
      <c r="AE423" s="112"/>
    </row>
    <row r="424" spans="19:31">
      <c r="S424" s="112"/>
      <c r="T424" s="112"/>
      <c r="U424" s="112"/>
      <c r="V424" s="112"/>
      <c r="W424" s="112"/>
      <c r="X424" s="112"/>
      <c r="Y424" s="112"/>
      <c r="Z424" s="112"/>
      <c r="AB424" s="112"/>
      <c r="AC424" s="112"/>
      <c r="AD424" s="112"/>
      <c r="AE424" s="112"/>
    </row>
    <row r="425" spans="19:31">
      <c r="S425" s="112"/>
      <c r="T425" s="112"/>
      <c r="U425" s="112"/>
      <c r="V425" s="112"/>
      <c r="W425" s="112"/>
      <c r="X425" s="112"/>
      <c r="Y425" s="112"/>
      <c r="Z425" s="112"/>
      <c r="AB425" s="112"/>
      <c r="AC425" s="112"/>
      <c r="AD425" s="112"/>
      <c r="AE425" s="112"/>
    </row>
    <row r="426" spans="19:31">
      <c r="S426" s="112"/>
      <c r="T426" s="112"/>
      <c r="U426" s="112"/>
      <c r="V426" s="112"/>
      <c r="W426" s="112"/>
      <c r="X426" s="112"/>
      <c r="Y426" s="112"/>
      <c r="Z426" s="112"/>
      <c r="AB426" s="112"/>
      <c r="AC426" s="112"/>
      <c r="AD426" s="112"/>
      <c r="AE426" s="112"/>
    </row>
    <row r="427" spans="19:31">
      <c r="S427" s="112"/>
      <c r="T427" s="112"/>
      <c r="U427" s="112"/>
      <c r="V427" s="112"/>
      <c r="W427" s="112"/>
      <c r="X427" s="112"/>
      <c r="Y427" s="112"/>
      <c r="Z427" s="112"/>
      <c r="AB427" s="112"/>
      <c r="AC427" s="112"/>
      <c r="AD427" s="112"/>
      <c r="AE427" s="112"/>
    </row>
    <row r="428" spans="19:31">
      <c r="S428" s="112"/>
      <c r="T428" s="112"/>
      <c r="U428" s="112"/>
      <c r="V428" s="112"/>
      <c r="W428" s="112"/>
      <c r="X428" s="112"/>
      <c r="Y428" s="112"/>
      <c r="Z428" s="112"/>
      <c r="AB428" s="112"/>
      <c r="AC428" s="112"/>
      <c r="AD428" s="112"/>
      <c r="AE428" s="112"/>
    </row>
    <row r="429" spans="19:31">
      <c r="S429" s="112"/>
      <c r="T429" s="112"/>
      <c r="U429" s="112"/>
      <c r="V429" s="112"/>
      <c r="W429" s="112"/>
      <c r="X429" s="112"/>
      <c r="Y429" s="112"/>
      <c r="Z429" s="112"/>
      <c r="AB429" s="112"/>
      <c r="AC429" s="112"/>
      <c r="AD429" s="112"/>
      <c r="AE429" s="112"/>
    </row>
    <row r="430" spans="19:31">
      <c r="S430" s="112"/>
      <c r="T430" s="112"/>
      <c r="U430" s="112"/>
      <c r="V430" s="112"/>
      <c r="W430" s="112"/>
      <c r="X430" s="112"/>
      <c r="Y430" s="112"/>
      <c r="Z430" s="112"/>
      <c r="AB430" s="112"/>
      <c r="AC430" s="112"/>
      <c r="AD430" s="112"/>
      <c r="AE430" s="112"/>
    </row>
    <row r="431" spans="19:31">
      <c r="S431" s="112"/>
      <c r="T431" s="112"/>
      <c r="U431" s="112"/>
      <c r="V431" s="112"/>
      <c r="W431" s="112"/>
      <c r="X431" s="112"/>
      <c r="Y431" s="112"/>
      <c r="Z431" s="112"/>
      <c r="AB431" s="112"/>
      <c r="AC431" s="112"/>
      <c r="AD431" s="112"/>
      <c r="AE431" s="112"/>
    </row>
    <row r="432" spans="19:31">
      <c r="S432" s="112"/>
      <c r="T432" s="112"/>
      <c r="U432" s="112"/>
      <c r="V432" s="112"/>
      <c r="W432" s="112"/>
      <c r="X432" s="112"/>
      <c r="Y432" s="112"/>
      <c r="Z432" s="112"/>
      <c r="AB432" s="112"/>
      <c r="AC432" s="112"/>
      <c r="AD432" s="112"/>
      <c r="AE432" s="112"/>
    </row>
    <row r="433" spans="19:31">
      <c r="S433" s="112"/>
      <c r="T433" s="112"/>
      <c r="U433" s="112"/>
      <c r="V433" s="112"/>
      <c r="W433" s="112"/>
      <c r="X433" s="112"/>
      <c r="Y433" s="112"/>
      <c r="Z433" s="112"/>
      <c r="AB433" s="112"/>
      <c r="AC433" s="112"/>
      <c r="AD433" s="112"/>
      <c r="AE433" s="112"/>
    </row>
    <row r="434" spans="19:31">
      <c r="S434" s="112"/>
      <c r="T434" s="112"/>
      <c r="U434" s="112"/>
      <c r="V434" s="112"/>
      <c r="W434" s="112"/>
      <c r="X434" s="112"/>
      <c r="Y434" s="112"/>
      <c r="Z434" s="112"/>
      <c r="AB434" s="112"/>
      <c r="AC434" s="112"/>
      <c r="AD434" s="112"/>
      <c r="AE434" s="112"/>
    </row>
    <row r="435" spans="19:31">
      <c r="S435" s="112"/>
      <c r="T435" s="112"/>
      <c r="U435" s="112"/>
      <c r="V435" s="112"/>
      <c r="W435" s="112"/>
      <c r="X435" s="112"/>
      <c r="Y435" s="112"/>
      <c r="Z435" s="112"/>
      <c r="AB435" s="112"/>
      <c r="AC435" s="112"/>
      <c r="AD435" s="112"/>
      <c r="AE435" s="112"/>
    </row>
    <row r="436" spans="19:31">
      <c r="S436" s="112"/>
      <c r="T436" s="112"/>
      <c r="U436" s="112"/>
      <c r="V436" s="112"/>
      <c r="W436" s="112"/>
      <c r="X436" s="112"/>
      <c r="Y436" s="112"/>
      <c r="Z436" s="112"/>
      <c r="AB436" s="112"/>
      <c r="AC436" s="112"/>
      <c r="AD436" s="112"/>
      <c r="AE436" s="112"/>
    </row>
    <row r="437" spans="19:31">
      <c r="S437" s="112"/>
      <c r="T437" s="112"/>
      <c r="U437" s="112"/>
      <c r="V437" s="112"/>
      <c r="W437" s="112"/>
      <c r="X437" s="112"/>
      <c r="Y437" s="112"/>
      <c r="Z437" s="112"/>
      <c r="AB437" s="112"/>
      <c r="AC437" s="112"/>
      <c r="AD437" s="112"/>
      <c r="AE437" s="112"/>
    </row>
    <row r="438" spans="19:31">
      <c r="S438" s="112"/>
      <c r="T438" s="112"/>
      <c r="U438" s="112"/>
      <c r="V438" s="112"/>
      <c r="W438" s="112"/>
      <c r="X438" s="112"/>
      <c r="Y438" s="112"/>
      <c r="Z438" s="112"/>
      <c r="AB438" s="112"/>
      <c r="AC438" s="112"/>
      <c r="AD438" s="112"/>
      <c r="AE438" s="112"/>
    </row>
    <row r="439" spans="19:31">
      <c r="S439" s="112"/>
      <c r="T439" s="112"/>
      <c r="U439" s="112"/>
      <c r="V439" s="112"/>
      <c r="W439" s="112"/>
      <c r="X439" s="112"/>
      <c r="Y439" s="112"/>
      <c r="Z439" s="112"/>
      <c r="AB439" s="112"/>
      <c r="AC439" s="112"/>
      <c r="AD439" s="112"/>
      <c r="AE439" s="112"/>
    </row>
    <row r="440" spans="19:31">
      <c r="S440" s="112"/>
      <c r="T440" s="112"/>
      <c r="U440" s="112"/>
      <c r="V440" s="112"/>
      <c r="W440" s="112"/>
      <c r="X440" s="112"/>
      <c r="Y440" s="112"/>
      <c r="Z440" s="112"/>
      <c r="AB440" s="112"/>
      <c r="AC440" s="112"/>
      <c r="AD440" s="112"/>
      <c r="AE440" s="112"/>
    </row>
    <row r="441" spans="19:31">
      <c r="S441" s="112"/>
      <c r="T441" s="112"/>
      <c r="U441" s="112"/>
      <c r="V441" s="112"/>
      <c r="W441" s="112"/>
      <c r="X441" s="112"/>
      <c r="Y441" s="112"/>
      <c r="Z441" s="112"/>
      <c r="AB441" s="112"/>
      <c r="AC441" s="112"/>
      <c r="AD441" s="112"/>
      <c r="AE441" s="112"/>
    </row>
    <row r="442" spans="19:31">
      <c r="S442" s="112"/>
      <c r="T442" s="112"/>
      <c r="U442" s="112"/>
      <c r="V442" s="112"/>
      <c r="W442" s="112"/>
      <c r="X442" s="112"/>
      <c r="Y442" s="112"/>
      <c r="Z442" s="112"/>
      <c r="AB442" s="112"/>
      <c r="AC442" s="112"/>
      <c r="AD442" s="112"/>
      <c r="AE442" s="112"/>
    </row>
    <row r="443" spans="19:31">
      <c r="S443" s="112"/>
      <c r="T443" s="112"/>
      <c r="U443" s="112"/>
      <c r="V443" s="112"/>
      <c r="W443" s="112"/>
      <c r="X443" s="112"/>
      <c r="Y443" s="112"/>
      <c r="Z443" s="112"/>
      <c r="AB443" s="112"/>
      <c r="AC443" s="112"/>
      <c r="AD443" s="112"/>
      <c r="AE443" s="112"/>
    </row>
    <row r="444" spans="19:31">
      <c r="S444" s="112"/>
      <c r="T444" s="112"/>
      <c r="U444" s="112"/>
      <c r="V444" s="112"/>
      <c r="W444" s="112"/>
      <c r="X444" s="112"/>
      <c r="Y444" s="112"/>
      <c r="Z444" s="112"/>
      <c r="AB444" s="112"/>
      <c r="AC444" s="112"/>
      <c r="AD444" s="112"/>
      <c r="AE444" s="112"/>
    </row>
    <row r="445" spans="19:31">
      <c r="S445" s="112"/>
      <c r="T445" s="112"/>
      <c r="U445" s="112"/>
      <c r="V445" s="112"/>
      <c r="W445" s="112"/>
      <c r="X445" s="112"/>
      <c r="Y445" s="112"/>
      <c r="Z445" s="112"/>
      <c r="AB445" s="112"/>
      <c r="AC445" s="112"/>
      <c r="AD445" s="112"/>
      <c r="AE445" s="112"/>
    </row>
    <row r="446" spans="19:31">
      <c r="S446" s="112"/>
      <c r="T446" s="112"/>
      <c r="U446" s="112"/>
      <c r="V446" s="112"/>
      <c r="W446" s="112"/>
      <c r="X446" s="112"/>
      <c r="Y446" s="112"/>
      <c r="Z446" s="112"/>
      <c r="AB446" s="112"/>
      <c r="AC446" s="112"/>
      <c r="AD446" s="112"/>
      <c r="AE446" s="112"/>
    </row>
    <row r="447" spans="19:31">
      <c r="S447" s="112"/>
      <c r="T447" s="112"/>
      <c r="U447" s="112"/>
      <c r="V447" s="112"/>
      <c r="W447" s="112"/>
      <c r="X447" s="112"/>
      <c r="Y447" s="112"/>
      <c r="Z447" s="112"/>
      <c r="AB447" s="112"/>
      <c r="AC447" s="112"/>
      <c r="AD447" s="112"/>
      <c r="AE447" s="112"/>
    </row>
    <row r="448" spans="19:31">
      <c r="S448" s="112"/>
      <c r="T448" s="112"/>
      <c r="U448" s="112"/>
      <c r="V448" s="112"/>
      <c r="W448" s="112"/>
      <c r="X448" s="112"/>
      <c r="Y448" s="112"/>
      <c r="Z448" s="112"/>
      <c r="AB448" s="112"/>
      <c r="AC448" s="112"/>
      <c r="AD448" s="112"/>
      <c r="AE448" s="112"/>
    </row>
    <row r="449" spans="19:31">
      <c r="S449" s="112"/>
      <c r="T449" s="112"/>
      <c r="U449" s="112"/>
      <c r="V449" s="112"/>
      <c r="W449" s="112"/>
      <c r="X449" s="112"/>
      <c r="Y449" s="112"/>
      <c r="Z449" s="112"/>
      <c r="AB449" s="112"/>
      <c r="AC449" s="112"/>
      <c r="AD449" s="112"/>
      <c r="AE449" s="112"/>
    </row>
    <row r="450" spans="19:31">
      <c r="S450" s="112"/>
      <c r="T450" s="112"/>
      <c r="U450" s="112"/>
      <c r="V450" s="112"/>
      <c r="W450" s="112"/>
      <c r="X450" s="112"/>
      <c r="Y450" s="112"/>
      <c r="Z450" s="112"/>
      <c r="AB450" s="112"/>
      <c r="AC450" s="112"/>
      <c r="AD450" s="112"/>
      <c r="AE450" s="112"/>
    </row>
    <row r="451" spans="19:31">
      <c r="S451" s="112"/>
      <c r="T451" s="112"/>
      <c r="U451" s="112"/>
      <c r="V451" s="112"/>
      <c r="W451" s="112"/>
      <c r="X451" s="112"/>
      <c r="Y451" s="112"/>
      <c r="Z451" s="112"/>
      <c r="AB451" s="112"/>
      <c r="AC451" s="112"/>
      <c r="AD451" s="112"/>
      <c r="AE451" s="112"/>
    </row>
    <row r="452" spans="19:31">
      <c r="S452" s="112"/>
      <c r="T452" s="112"/>
      <c r="U452" s="112"/>
      <c r="V452" s="112"/>
      <c r="W452" s="112"/>
      <c r="X452" s="112"/>
      <c r="Y452" s="112"/>
      <c r="Z452" s="112"/>
      <c r="AB452" s="112"/>
      <c r="AC452" s="112"/>
      <c r="AD452" s="112"/>
      <c r="AE452" s="112"/>
    </row>
    <row r="453" spans="19:31">
      <c r="S453" s="112"/>
      <c r="T453" s="112"/>
      <c r="U453" s="112"/>
      <c r="V453" s="112"/>
      <c r="W453" s="112"/>
      <c r="X453" s="112"/>
      <c r="Y453" s="112"/>
      <c r="Z453" s="112"/>
      <c r="AB453" s="112"/>
      <c r="AC453" s="112"/>
      <c r="AD453" s="112"/>
      <c r="AE453" s="112"/>
    </row>
    <row r="454" spans="19:31">
      <c r="S454" s="112"/>
      <c r="T454" s="112"/>
      <c r="U454" s="112"/>
      <c r="V454" s="112"/>
      <c r="W454" s="112"/>
      <c r="X454" s="112"/>
      <c r="Y454" s="112"/>
      <c r="Z454" s="112"/>
      <c r="AB454" s="112"/>
      <c r="AC454" s="112"/>
      <c r="AD454" s="112"/>
      <c r="AE454" s="112"/>
    </row>
    <row r="455" spans="19:31">
      <c r="S455" s="112"/>
      <c r="T455" s="112"/>
      <c r="U455" s="112"/>
      <c r="V455" s="112"/>
      <c r="W455" s="112"/>
      <c r="X455" s="112"/>
      <c r="Y455" s="112"/>
      <c r="Z455" s="112"/>
      <c r="AB455" s="112"/>
      <c r="AC455" s="112"/>
      <c r="AD455" s="112"/>
      <c r="AE455" s="112"/>
    </row>
    <row r="456" spans="19:31">
      <c r="S456" s="112"/>
      <c r="T456" s="112"/>
      <c r="U456" s="112"/>
      <c r="V456" s="112"/>
      <c r="W456" s="112"/>
      <c r="X456" s="112"/>
      <c r="Y456" s="112"/>
      <c r="Z456" s="112"/>
      <c r="AB456" s="112"/>
      <c r="AC456" s="112"/>
      <c r="AD456" s="112"/>
      <c r="AE456" s="112"/>
    </row>
    <row r="457" spans="19:31">
      <c r="S457" s="112"/>
      <c r="T457" s="112"/>
      <c r="U457" s="112"/>
      <c r="V457" s="112"/>
      <c r="W457" s="112"/>
      <c r="X457" s="112"/>
      <c r="Y457" s="112"/>
      <c r="Z457" s="112"/>
      <c r="AB457" s="112"/>
      <c r="AC457" s="112"/>
      <c r="AD457" s="112"/>
      <c r="AE457" s="112"/>
    </row>
    <row r="458" spans="19:31">
      <c r="S458" s="112"/>
      <c r="T458" s="112"/>
      <c r="U458" s="112"/>
      <c r="V458" s="112"/>
      <c r="W458" s="112"/>
      <c r="X458" s="112"/>
      <c r="Y458" s="112"/>
      <c r="Z458" s="112"/>
      <c r="AB458" s="112"/>
      <c r="AC458" s="112"/>
      <c r="AD458" s="112"/>
      <c r="AE458" s="112"/>
    </row>
    <row r="459" spans="19:31">
      <c r="S459" s="112"/>
      <c r="T459" s="112"/>
      <c r="U459" s="112"/>
      <c r="V459" s="112"/>
      <c r="W459" s="112"/>
      <c r="X459" s="112"/>
      <c r="Y459" s="112"/>
      <c r="Z459" s="112"/>
      <c r="AB459" s="112"/>
      <c r="AC459" s="112"/>
      <c r="AD459" s="112"/>
      <c r="AE459" s="112"/>
    </row>
    <row r="460" spans="19:31">
      <c r="S460" s="112"/>
      <c r="T460" s="112"/>
      <c r="U460" s="112"/>
      <c r="V460" s="112"/>
      <c r="W460" s="112"/>
      <c r="X460" s="112"/>
      <c r="Y460" s="112"/>
      <c r="Z460" s="112"/>
      <c r="AB460" s="112"/>
      <c r="AC460" s="112"/>
      <c r="AD460" s="112"/>
      <c r="AE460" s="112"/>
    </row>
    <row r="461" spans="19:31">
      <c r="S461" s="112"/>
      <c r="T461" s="112"/>
      <c r="U461" s="112"/>
      <c r="V461" s="112"/>
      <c r="W461" s="112"/>
      <c r="X461" s="112"/>
      <c r="Y461" s="112"/>
      <c r="Z461" s="112"/>
      <c r="AB461" s="112"/>
      <c r="AC461" s="112"/>
      <c r="AD461" s="112"/>
      <c r="AE461" s="112"/>
    </row>
    <row r="462" spans="19:31">
      <c r="S462" s="112"/>
      <c r="T462" s="112"/>
      <c r="U462" s="112"/>
      <c r="V462" s="112"/>
      <c r="W462" s="112"/>
      <c r="X462" s="112"/>
      <c r="Y462" s="112"/>
      <c r="Z462" s="112"/>
      <c r="AB462" s="112"/>
      <c r="AC462" s="112"/>
      <c r="AD462" s="112"/>
      <c r="AE462" s="112"/>
    </row>
    <row r="463" spans="19:31">
      <c r="S463" s="112"/>
      <c r="T463" s="112"/>
      <c r="U463" s="112"/>
      <c r="V463" s="112"/>
      <c r="W463" s="112"/>
      <c r="X463" s="112"/>
      <c r="Y463" s="112"/>
      <c r="Z463" s="112"/>
      <c r="AB463" s="112"/>
      <c r="AC463" s="112"/>
      <c r="AD463" s="112"/>
      <c r="AE463" s="112"/>
    </row>
    <row r="464" spans="19:31">
      <c r="S464" s="112"/>
      <c r="T464" s="112"/>
      <c r="U464" s="112"/>
      <c r="V464" s="112"/>
      <c r="W464" s="112"/>
      <c r="X464" s="112"/>
      <c r="Y464" s="112"/>
      <c r="Z464" s="112"/>
      <c r="AB464" s="112"/>
      <c r="AC464" s="112"/>
      <c r="AD464" s="112"/>
      <c r="AE464" s="112"/>
    </row>
    <row r="465" spans="19:31">
      <c r="S465" s="112"/>
      <c r="T465" s="112"/>
      <c r="U465" s="112"/>
      <c r="V465" s="112"/>
      <c r="W465" s="112"/>
      <c r="X465" s="112"/>
      <c r="Y465" s="112"/>
      <c r="Z465" s="112"/>
      <c r="AB465" s="112"/>
      <c r="AC465" s="112"/>
      <c r="AD465" s="112"/>
      <c r="AE465" s="112"/>
    </row>
    <row r="466" spans="19:31">
      <c r="S466" s="112"/>
      <c r="T466" s="112"/>
      <c r="U466" s="112"/>
      <c r="V466" s="112"/>
      <c r="W466" s="112"/>
      <c r="X466" s="112"/>
      <c r="Y466" s="112"/>
      <c r="Z466" s="112"/>
      <c r="AB466" s="112"/>
      <c r="AC466" s="112"/>
      <c r="AD466" s="112"/>
      <c r="AE466" s="112"/>
    </row>
    <row r="467" spans="19:31">
      <c r="S467" s="112"/>
      <c r="T467" s="112"/>
      <c r="U467" s="112"/>
      <c r="V467" s="112"/>
      <c r="W467" s="112"/>
      <c r="X467" s="112"/>
      <c r="Y467" s="112"/>
      <c r="Z467" s="112"/>
      <c r="AB467" s="112"/>
      <c r="AC467" s="112"/>
      <c r="AD467" s="112"/>
      <c r="AE467" s="112"/>
    </row>
    <row r="468" spans="19:31">
      <c r="S468" s="112"/>
      <c r="T468" s="112"/>
      <c r="U468" s="112"/>
      <c r="V468" s="112"/>
      <c r="W468" s="112"/>
      <c r="X468" s="112"/>
      <c r="Y468" s="112"/>
      <c r="Z468" s="112"/>
      <c r="AB468" s="112"/>
      <c r="AC468" s="112"/>
      <c r="AD468" s="112"/>
      <c r="AE468" s="112"/>
    </row>
    <row r="469" spans="19:31">
      <c r="S469" s="112"/>
      <c r="T469" s="112"/>
      <c r="U469" s="112"/>
      <c r="V469" s="112"/>
      <c r="W469" s="112"/>
      <c r="X469" s="112"/>
      <c r="Y469" s="112"/>
      <c r="Z469" s="112"/>
      <c r="AB469" s="112"/>
      <c r="AC469" s="112"/>
      <c r="AD469" s="112"/>
      <c r="AE469" s="112"/>
    </row>
    <row r="470" spans="19:31">
      <c r="S470" s="112"/>
      <c r="T470" s="112"/>
      <c r="U470" s="112"/>
      <c r="V470" s="112"/>
      <c r="W470" s="112"/>
      <c r="X470" s="112"/>
      <c r="Y470" s="112"/>
      <c r="Z470" s="112"/>
      <c r="AB470" s="112"/>
      <c r="AC470" s="112"/>
      <c r="AD470" s="112"/>
      <c r="AE470" s="112"/>
    </row>
    <row r="471" spans="19:31">
      <c r="S471" s="112"/>
      <c r="T471" s="112"/>
      <c r="U471" s="112"/>
      <c r="V471" s="112"/>
      <c r="W471" s="112"/>
      <c r="X471" s="112"/>
      <c r="Y471" s="112"/>
      <c r="Z471" s="112"/>
      <c r="AB471" s="112"/>
      <c r="AC471" s="112"/>
      <c r="AD471" s="112"/>
      <c r="AE471" s="112"/>
    </row>
    <row r="472" spans="19:31">
      <c r="S472" s="112"/>
      <c r="T472" s="112"/>
      <c r="U472" s="112"/>
      <c r="V472" s="112"/>
      <c r="W472" s="112"/>
      <c r="X472" s="112"/>
      <c r="Y472" s="112"/>
      <c r="Z472" s="112"/>
      <c r="AB472" s="112"/>
      <c r="AC472" s="112"/>
      <c r="AD472" s="112"/>
      <c r="AE472" s="112"/>
    </row>
    <row r="473" spans="19:31">
      <c r="S473" s="112"/>
      <c r="T473" s="112"/>
      <c r="U473" s="112"/>
      <c r="V473" s="112"/>
      <c r="W473" s="112"/>
      <c r="X473" s="112"/>
      <c r="Y473" s="112"/>
      <c r="Z473" s="112"/>
      <c r="AB473" s="112"/>
      <c r="AC473" s="112"/>
      <c r="AD473" s="112"/>
      <c r="AE473" s="112"/>
    </row>
    <row r="474" spans="19:31">
      <c r="S474" s="112"/>
      <c r="T474" s="112"/>
      <c r="U474" s="112"/>
      <c r="V474" s="112"/>
      <c r="W474" s="112"/>
      <c r="X474" s="112"/>
      <c r="Y474" s="112"/>
      <c r="Z474" s="112"/>
      <c r="AB474" s="112"/>
      <c r="AC474" s="112"/>
      <c r="AD474" s="112"/>
      <c r="AE474" s="112"/>
    </row>
    <row r="475" spans="19:31">
      <c r="S475" s="112"/>
      <c r="T475" s="112"/>
      <c r="U475" s="112"/>
      <c r="V475" s="112"/>
      <c r="W475" s="112"/>
      <c r="X475" s="112"/>
      <c r="Y475" s="112"/>
      <c r="Z475" s="112"/>
      <c r="AB475" s="112"/>
      <c r="AC475" s="112"/>
      <c r="AD475" s="112"/>
      <c r="AE475" s="112"/>
    </row>
    <row r="476" spans="19:31">
      <c r="S476" s="112"/>
      <c r="T476" s="112"/>
      <c r="U476" s="112"/>
      <c r="V476" s="112"/>
      <c r="W476" s="112"/>
      <c r="X476" s="112"/>
      <c r="Y476" s="112"/>
      <c r="Z476" s="112"/>
      <c r="AB476" s="112"/>
      <c r="AC476" s="112"/>
      <c r="AD476" s="112"/>
      <c r="AE476" s="112"/>
    </row>
    <row r="477" spans="19:31">
      <c r="S477" s="112"/>
      <c r="T477" s="112"/>
      <c r="U477" s="112"/>
      <c r="V477" s="112"/>
      <c r="W477" s="112"/>
      <c r="X477" s="112"/>
      <c r="Y477" s="112"/>
      <c r="Z477" s="112"/>
      <c r="AB477" s="112"/>
      <c r="AC477" s="112"/>
      <c r="AD477" s="112"/>
      <c r="AE477" s="112"/>
    </row>
    <row r="478" spans="19:31">
      <c r="S478" s="112"/>
      <c r="T478" s="112"/>
      <c r="U478" s="112"/>
      <c r="V478" s="112"/>
      <c r="W478" s="112"/>
      <c r="X478" s="112"/>
      <c r="Y478" s="112"/>
      <c r="Z478" s="112"/>
      <c r="AB478" s="112"/>
      <c r="AC478" s="112"/>
      <c r="AD478" s="112"/>
      <c r="AE478" s="112"/>
    </row>
    <row r="479" spans="19:31">
      <c r="S479" s="112"/>
      <c r="T479" s="112"/>
      <c r="U479" s="112"/>
      <c r="V479" s="112"/>
      <c r="W479" s="112"/>
      <c r="X479" s="112"/>
      <c r="Y479" s="112"/>
      <c r="Z479" s="112"/>
      <c r="AB479" s="112"/>
      <c r="AC479" s="112"/>
      <c r="AD479" s="112"/>
      <c r="AE479" s="112"/>
    </row>
    <row r="480" spans="19:31">
      <c r="S480" s="112"/>
      <c r="T480" s="112"/>
      <c r="U480" s="112"/>
      <c r="V480" s="112"/>
      <c r="W480" s="112"/>
      <c r="X480" s="112"/>
      <c r="Y480" s="112"/>
      <c r="Z480" s="112"/>
      <c r="AB480" s="112"/>
      <c r="AC480" s="112"/>
      <c r="AD480" s="112"/>
      <c r="AE480" s="112"/>
    </row>
    <row r="481" spans="19:31">
      <c r="S481" s="112"/>
      <c r="T481" s="112"/>
      <c r="U481" s="112"/>
      <c r="V481" s="112"/>
      <c r="W481" s="112"/>
      <c r="X481" s="112"/>
      <c r="Y481" s="112"/>
      <c r="Z481" s="112"/>
      <c r="AB481" s="112"/>
      <c r="AC481" s="112"/>
      <c r="AD481" s="112"/>
      <c r="AE481" s="112"/>
    </row>
    <row r="482" spans="19:31">
      <c r="S482" s="112"/>
      <c r="T482" s="112"/>
      <c r="U482" s="112"/>
      <c r="V482" s="112"/>
      <c r="W482" s="112"/>
      <c r="X482" s="112"/>
      <c r="Y482" s="112"/>
      <c r="Z482" s="112"/>
      <c r="AB482" s="112"/>
      <c r="AC482" s="112"/>
      <c r="AD482" s="112"/>
      <c r="AE482" s="112"/>
    </row>
    <row r="483" spans="19:31">
      <c r="S483" s="112"/>
      <c r="T483" s="112"/>
      <c r="U483" s="112"/>
      <c r="V483" s="112"/>
      <c r="W483" s="112"/>
      <c r="X483" s="112"/>
      <c r="Y483" s="112"/>
      <c r="Z483" s="112"/>
      <c r="AB483" s="112"/>
      <c r="AC483" s="112"/>
      <c r="AD483" s="112"/>
      <c r="AE483" s="112"/>
    </row>
    <row r="484" spans="19:31">
      <c r="S484" s="112"/>
      <c r="T484" s="112"/>
      <c r="U484" s="112"/>
      <c r="V484" s="112"/>
      <c r="W484" s="112"/>
      <c r="X484" s="112"/>
      <c r="Y484" s="112"/>
      <c r="Z484" s="112"/>
      <c r="AB484" s="112"/>
      <c r="AC484" s="112"/>
      <c r="AD484" s="112"/>
      <c r="AE484" s="112"/>
    </row>
    <row r="485" spans="19:31">
      <c r="S485" s="112"/>
      <c r="T485" s="112"/>
      <c r="U485" s="112"/>
      <c r="V485" s="112"/>
      <c r="W485" s="112"/>
      <c r="X485" s="112"/>
      <c r="Y485" s="112"/>
      <c r="Z485" s="112"/>
      <c r="AB485" s="112"/>
      <c r="AC485" s="112"/>
      <c r="AD485" s="112"/>
      <c r="AE485" s="112"/>
    </row>
    <row r="486" spans="19:31">
      <c r="S486" s="112"/>
      <c r="T486" s="112"/>
      <c r="U486" s="112"/>
      <c r="V486" s="112"/>
      <c r="W486" s="112"/>
      <c r="X486" s="112"/>
      <c r="Y486" s="112"/>
      <c r="Z486" s="112"/>
      <c r="AB486" s="112"/>
      <c r="AC486" s="112"/>
      <c r="AD486" s="112"/>
      <c r="AE486" s="112"/>
    </row>
    <row r="487" spans="19:31">
      <c r="S487" s="112"/>
      <c r="T487" s="112"/>
      <c r="U487" s="112"/>
      <c r="V487" s="112"/>
      <c r="W487" s="112"/>
      <c r="X487" s="112"/>
      <c r="Y487" s="112"/>
      <c r="Z487" s="112"/>
      <c r="AB487" s="112"/>
      <c r="AC487" s="112"/>
      <c r="AD487" s="112"/>
      <c r="AE487" s="112"/>
    </row>
    <row r="488" spans="19:31">
      <c r="S488" s="112"/>
      <c r="T488" s="112"/>
      <c r="U488" s="112"/>
      <c r="V488" s="112"/>
      <c r="W488" s="112"/>
      <c r="X488" s="112"/>
      <c r="Y488" s="112"/>
      <c r="Z488" s="112"/>
      <c r="AB488" s="112"/>
      <c r="AC488" s="112"/>
      <c r="AD488" s="112"/>
      <c r="AE488" s="112"/>
    </row>
    <row r="489" spans="19:31">
      <c r="S489" s="112"/>
      <c r="T489" s="112"/>
      <c r="U489" s="112"/>
      <c r="V489" s="112"/>
      <c r="W489" s="112"/>
      <c r="X489" s="112"/>
      <c r="Y489" s="112"/>
      <c r="Z489" s="112"/>
      <c r="AB489" s="112"/>
      <c r="AC489" s="112"/>
      <c r="AD489" s="112"/>
      <c r="AE489" s="112"/>
    </row>
    <row r="490" spans="19:31">
      <c r="S490" s="112"/>
      <c r="T490" s="112"/>
      <c r="U490" s="112"/>
      <c r="V490" s="112"/>
      <c r="W490" s="112"/>
      <c r="X490" s="112"/>
      <c r="Y490" s="112"/>
      <c r="Z490" s="112"/>
      <c r="AB490" s="112"/>
      <c r="AC490" s="112"/>
      <c r="AD490" s="112"/>
      <c r="AE490" s="112"/>
    </row>
    <row r="491" spans="19:31">
      <c r="S491" s="112"/>
      <c r="T491" s="112"/>
      <c r="U491" s="112"/>
      <c r="V491" s="112"/>
      <c r="W491" s="112"/>
      <c r="X491" s="112"/>
      <c r="Y491" s="112"/>
      <c r="Z491" s="112"/>
      <c r="AB491" s="112"/>
      <c r="AC491" s="112"/>
      <c r="AD491" s="112"/>
      <c r="AE491" s="112"/>
    </row>
    <row r="492" spans="19:31">
      <c r="S492" s="112"/>
      <c r="T492" s="112"/>
      <c r="U492" s="112"/>
      <c r="V492" s="112"/>
      <c r="W492" s="112"/>
      <c r="X492" s="112"/>
      <c r="Y492" s="112"/>
      <c r="Z492" s="112"/>
      <c r="AB492" s="112"/>
      <c r="AC492" s="112"/>
      <c r="AD492" s="112"/>
      <c r="AE492" s="112"/>
    </row>
    <row r="493" spans="19:31">
      <c r="S493" s="112"/>
      <c r="T493" s="112"/>
      <c r="U493" s="112"/>
      <c r="V493" s="112"/>
      <c r="W493" s="112"/>
      <c r="X493" s="112"/>
      <c r="Y493" s="112"/>
      <c r="Z493" s="112"/>
      <c r="AB493" s="112"/>
      <c r="AC493" s="112"/>
      <c r="AD493" s="112"/>
      <c r="AE493" s="112"/>
    </row>
    <row r="494" spans="19:31">
      <c r="S494" s="112"/>
      <c r="T494" s="112"/>
      <c r="U494" s="112"/>
      <c r="V494" s="112"/>
      <c r="W494" s="112"/>
      <c r="X494" s="112"/>
      <c r="Y494" s="112"/>
      <c r="Z494" s="112"/>
      <c r="AB494" s="112"/>
      <c r="AC494" s="112"/>
      <c r="AD494" s="112"/>
      <c r="AE494" s="112"/>
    </row>
    <row r="495" spans="19:31">
      <c r="S495" s="112"/>
      <c r="T495" s="112"/>
      <c r="U495" s="112"/>
      <c r="V495" s="112"/>
      <c r="W495" s="112"/>
      <c r="X495" s="112"/>
      <c r="Y495" s="112"/>
      <c r="Z495" s="112"/>
      <c r="AB495" s="112"/>
      <c r="AC495" s="112"/>
      <c r="AD495" s="112"/>
      <c r="AE495" s="112"/>
    </row>
    <row r="496" spans="19:31">
      <c r="S496" s="112"/>
      <c r="T496" s="112"/>
      <c r="U496" s="112"/>
      <c r="V496" s="112"/>
      <c r="W496" s="112"/>
      <c r="X496" s="112"/>
      <c r="Y496" s="112"/>
      <c r="Z496" s="112"/>
      <c r="AB496" s="112"/>
      <c r="AC496" s="112"/>
      <c r="AD496" s="112"/>
      <c r="AE496" s="112"/>
    </row>
    <row r="497" spans="19:31">
      <c r="S497" s="112"/>
      <c r="T497" s="112"/>
      <c r="U497" s="112"/>
      <c r="V497" s="112"/>
      <c r="W497" s="112"/>
      <c r="X497" s="112"/>
      <c r="Y497" s="112"/>
      <c r="Z497" s="112"/>
      <c r="AB497" s="112"/>
      <c r="AC497" s="112"/>
      <c r="AD497" s="112"/>
      <c r="AE497" s="112"/>
    </row>
    <row r="498" spans="19:31">
      <c r="S498" s="112"/>
      <c r="T498" s="112"/>
      <c r="U498" s="112"/>
      <c r="V498" s="112"/>
      <c r="W498" s="112"/>
      <c r="X498" s="112"/>
      <c r="Y498" s="112"/>
      <c r="Z498" s="112"/>
      <c r="AB498" s="112"/>
      <c r="AC498" s="112"/>
      <c r="AD498" s="112"/>
      <c r="AE498" s="112"/>
    </row>
    <row r="499" spans="19:31">
      <c r="S499" s="112"/>
      <c r="T499" s="112"/>
      <c r="U499" s="112"/>
      <c r="V499" s="112"/>
      <c r="W499" s="112"/>
      <c r="X499" s="112"/>
      <c r="Y499" s="112"/>
      <c r="Z499" s="112"/>
      <c r="AB499" s="112"/>
      <c r="AC499" s="112"/>
      <c r="AD499" s="112"/>
      <c r="AE499" s="112"/>
    </row>
    <row r="500" spans="19:31">
      <c r="S500" s="112"/>
      <c r="T500" s="112"/>
      <c r="U500" s="112"/>
      <c r="V500" s="112"/>
      <c r="W500" s="112"/>
      <c r="X500" s="112"/>
      <c r="Y500" s="112"/>
      <c r="Z500" s="112"/>
      <c r="AB500" s="112"/>
      <c r="AC500" s="112"/>
      <c r="AD500" s="112"/>
      <c r="AE500" s="112"/>
    </row>
    <row r="501" spans="19:31">
      <c r="S501" s="112"/>
      <c r="T501" s="112"/>
      <c r="U501" s="112"/>
      <c r="V501" s="112"/>
      <c r="W501" s="112"/>
      <c r="X501" s="112"/>
      <c r="Y501" s="112"/>
      <c r="Z501" s="112"/>
      <c r="AB501" s="112"/>
      <c r="AC501" s="112"/>
      <c r="AD501" s="112"/>
      <c r="AE501" s="112"/>
    </row>
    <row r="502" spans="19:31">
      <c r="S502" s="112"/>
      <c r="T502" s="112"/>
      <c r="U502" s="112"/>
      <c r="V502" s="112"/>
      <c r="W502" s="112"/>
      <c r="X502" s="112"/>
      <c r="Y502" s="112"/>
      <c r="Z502" s="112"/>
      <c r="AB502" s="112"/>
      <c r="AC502" s="112"/>
      <c r="AD502" s="112"/>
      <c r="AE502" s="112"/>
    </row>
    <row r="503" spans="19:31">
      <c r="S503" s="112"/>
      <c r="T503" s="112"/>
      <c r="U503" s="112"/>
      <c r="V503" s="112"/>
      <c r="W503" s="112"/>
      <c r="X503" s="112"/>
      <c r="Y503" s="112"/>
      <c r="Z503" s="112"/>
      <c r="AB503" s="112"/>
      <c r="AC503" s="112"/>
      <c r="AD503" s="112"/>
      <c r="AE503" s="112"/>
    </row>
    <row r="504" spans="19:31">
      <c r="S504" s="112"/>
      <c r="T504" s="112"/>
      <c r="U504" s="112"/>
      <c r="V504" s="112"/>
      <c r="W504" s="112"/>
      <c r="X504" s="112"/>
      <c r="Y504" s="112"/>
      <c r="Z504" s="112"/>
      <c r="AB504" s="112"/>
      <c r="AC504" s="112"/>
      <c r="AD504" s="112"/>
      <c r="AE504" s="112"/>
    </row>
    <row r="505" spans="19:31">
      <c r="S505" s="112"/>
      <c r="T505" s="112"/>
      <c r="U505" s="112"/>
      <c r="V505" s="112"/>
      <c r="W505" s="112"/>
      <c r="X505" s="112"/>
      <c r="Y505" s="112"/>
      <c r="Z505" s="112"/>
      <c r="AB505" s="112"/>
      <c r="AC505" s="112"/>
      <c r="AD505" s="112"/>
      <c r="AE505" s="112"/>
    </row>
    <row r="506" spans="19:31">
      <c r="S506" s="112"/>
      <c r="T506" s="112"/>
      <c r="U506" s="112"/>
      <c r="V506" s="112"/>
      <c r="W506" s="112"/>
      <c r="X506" s="112"/>
      <c r="Y506" s="112"/>
      <c r="Z506" s="112"/>
      <c r="AB506" s="112"/>
      <c r="AC506" s="112"/>
      <c r="AD506" s="112"/>
      <c r="AE506" s="112"/>
    </row>
    <row r="507" spans="19:31">
      <c r="S507" s="112"/>
      <c r="T507" s="112"/>
      <c r="U507" s="112"/>
      <c r="V507" s="112"/>
      <c r="W507" s="112"/>
      <c r="X507" s="112"/>
      <c r="Y507" s="112"/>
      <c r="Z507" s="112"/>
      <c r="AB507" s="112"/>
      <c r="AC507" s="112"/>
      <c r="AD507" s="112"/>
      <c r="AE507" s="112"/>
    </row>
    <row r="508" spans="19:31">
      <c r="S508" s="112"/>
      <c r="T508" s="112"/>
      <c r="U508" s="112"/>
      <c r="V508" s="112"/>
      <c r="W508" s="112"/>
      <c r="X508" s="112"/>
      <c r="Y508" s="112"/>
      <c r="Z508" s="112"/>
      <c r="AB508" s="112"/>
      <c r="AC508" s="112"/>
      <c r="AD508" s="112"/>
      <c r="AE508" s="112"/>
    </row>
    <row r="509" spans="19:31">
      <c r="S509" s="112"/>
      <c r="T509" s="112"/>
      <c r="U509" s="112"/>
      <c r="V509" s="112"/>
      <c r="W509" s="112"/>
      <c r="X509" s="112"/>
      <c r="Y509" s="112"/>
      <c r="Z509" s="112"/>
      <c r="AB509" s="112"/>
      <c r="AC509" s="112"/>
      <c r="AD509" s="112"/>
      <c r="AE509" s="112"/>
    </row>
    <row r="510" spans="19:31">
      <c r="S510" s="112"/>
      <c r="T510" s="112"/>
      <c r="U510" s="112"/>
      <c r="V510" s="112"/>
      <c r="W510" s="112"/>
      <c r="X510" s="112"/>
      <c r="Y510" s="112"/>
      <c r="Z510" s="112"/>
      <c r="AB510" s="112"/>
      <c r="AC510" s="112"/>
      <c r="AD510" s="112"/>
      <c r="AE510" s="112"/>
    </row>
    <row r="511" spans="19:31">
      <c r="S511" s="112"/>
      <c r="T511" s="112"/>
      <c r="U511" s="112"/>
      <c r="V511" s="112"/>
      <c r="W511" s="112"/>
      <c r="X511" s="112"/>
      <c r="Y511" s="112"/>
      <c r="Z511" s="112"/>
      <c r="AB511" s="112"/>
      <c r="AC511" s="112"/>
      <c r="AD511" s="112"/>
      <c r="AE511" s="112"/>
    </row>
    <row r="512" spans="19:31">
      <c r="S512" s="112"/>
      <c r="T512" s="112"/>
      <c r="U512" s="112"/>
      <c r="V512" s="112"/>
      <c r="W512" s="112"/>
      <c r="X512" s="112"/>
      <c r="Y512" s="112"/>
      <c r="Z512" s="112"/>
      <c r="AB512" s="112"/>
      <c r="AC512" s="112"/>
      <c r="AD512" s="112"/>
      <c r="AE512" s="112"/>
    </row>
    <row r="513" spans="19:31">
      <c r="S513" s="112"/>
      <c r="T513" s="112"/>
      <c r="U513" s="112"/>
      <c r="V513" s="112"/>
      <c r="W513" s="112"/>
      <c r="X513" s="112"/>
      <c r="Y513" s="112"/>
      <c r="Z513" s="112"/>
      <c r="AB513" s="112"/>
      <c r="AC513" s="112"/>
      <c r="AD513" s="112"/>
      <c r="AE513" s="112"/>
    </row>
    <row r="514" spans="19:31">
      <c r="S514" s="112"/>
      <c r="T514" s="112"/>
      <c r="U514" s="112"/>
      <c r="V514" s="112"/>
      <c r="W514" s="112"/>
      <c r="X514" s="112"/>
      <c r="Y514" s="112"/>
      <c r="Z514" s="112"/>
      <c r="AB514" s="112"/>
      <c r="AC514" s="112"/>
      <c r="AD514" s="112"/>
      <c r="AE514" s="112"/>
    </row>
    <row r="515" spans="19:31">
      <c r="S515" s="112"/>
      <c r="T515" s="112"/>
      <c r="U515" s="112"/>
      <c r="V515" s="112"/>
      <c r="W515" s="112"/>
      <c r="X515" s="112"/>
      <c r="Y515" s="112"/>
      <c r="Z515" s="112"/>
      <c r="AB515" s="112"/>
      <c r="AC515" s="112"/>
      <c r="AD515" s="112"/>
      <c r="AE515" s="112"/>
    </row>
    <row r="516" spans="19:31">
      <c r="S516" s="112"/>
      <c r="T516" s="112"/>
      <c r="U516" s="112"/>
      <c r="V516" s="112"/>
      <c r="W516" s="112"/>
      <c r="X516" s="112"/>
      <c r="Y516" s="112"/>
      <c r="Z516" s="112"/>
      <c r="AB516" s="112"/>
      <c r="AC516" s="112"/>
      <c r="AD516" s="112"/>
      <c r="AE516" s="112"/>
    </row>
    <row r="517" spans="19:31">
      <c r="S517" s="112"/>
      <c r="T517" s="112"/>
      <c r="U517" s="112"/>
      <c r="V517" s="112"/>
      <c r="W517" s="112"/>
      <c r="X517" s="112"/>
      <c r="Y517" s="112"/>
      <c r="Z517" s="112"/>
      <c r="AB517" s="112"/>
      <c r="AC517" s="112"/>
      <c r="AD517" s="112"/>
      <c r="AE517" s="112"/>
    </row>
    <row r="518" spans="19:31">
      <c r="S518" s="112"/>
      <c r="T518" s="112"/>
      <c r="U518" s="112"/>
      <c r="V518" s="112"/>
      <c r="W518" s="112"/>
      <c r="X518" s="112"/>
      <c r="Y518" s="112"/>
      <c r="Z518" s="112"/>
      <c r="AB518" s="112"/>
      <c r="AC518" s="112"/>
      <c r="AD518" s="112"/>
      <c r="AE518" s="112"/>
    </row>
    <row r="519" spans="19:31">
      <c r="S519" s="112"/>
      <c r="T519" s="112"/>
      <c r="U519" s="112"/>
      <c r="V519" s="112"/>
      <c r="W519" s="112"/>
      <c r="X519" s="112"/>
      <c r="Y519" s="112"/>
      <c r="Z519" s="112"/>
      <c r="AB519" s="112"/>
      <c r="AC519" s="112"/>
      <c r="AD519" s="112"/>
      <c r="AE519" s="112"/>
    </row>
    <row r="520" spans="19:31">
      <c r="S520" s="112"/>
      <c r="T520" s="112"/>
      <c r="U520" s="112"/>
      <c r="V520" s="112"/>
      <c r="W520" s="112"/>
      <c r="X520" s="112"/>
      <c r="Y520" s="112"/>
      <c r="Z520" s="112"/>
      <c r="AB520" s="112"/>
      <c r="AC520" s="112"/>
      <c r="AD520" s="112"/>
      <c r="AE520" s="112"/>
    </row>
    <row r="521" spans="19:31">
      <c r="S521" s="112"/>
      <c r="T521" s="112"/>
      <c r="U521" s="112"/>
      <c r="V521" s="112"/>
      <c r="W521" s="112"/>
      <c r="X521" s="112"/>
      <c r="Y521" s="112"/>
      <c r="Z521" s="112"/>
      <c r="AB521" s="112"/>
      <c r="AC521" s="112"/>
      <c r="AD521" s="112"/>
      <c r="AE521" s="112"/>
    </row>
    <row r="522" spans="19:31">
      <c r="S522" s="112"/>
      <c r="T522" s="112"/>
      <c r="U522" s="112"/>
      <c r="V522" s="112"/>
      <c r="W522" s="112"/>
      <c r="X522" s="112"/>
      <c r="Y522" s="112"/>
      <c r="Z522" s="112"/>
      <c r="AB522" s="112"/>
      <c r="AC522" s="112"/>
      <c r="AD522" s="112"/>
      <c r="AE522" s="112"/>
    </row>
    <row r="523" spans="19:31">
      <c r="S523" s="112"/>
      <c r="T523" s="112"/>
      <c r="U523" s="112"/>
      <c r="V523" s="112"/>
      <c r="W523" s="112"/>
      <c r="X523" s="112"/>
      <c r="Y523" s="112"/>
      <c r="Z523" s="112"/>
      <c r="AB523" s="112"/>
      <c r="AC523" s="112"/>
      <c r="AD523" s="112"/>
      <c r="AE523" s="112"/>
    </row>
    <row r="524" spans="19:31">
      <c r="S524" s="112"/>
      <c r="T524" s="112"/>
      <c r="U524" s="112"/>
      <c r="V524" s="112"/>
      <c r="W524" s="112"/>
      <c r="X524" s="112"/>
      <c r="Y524" s="112"/>
      <c r="Z524" s="112"/>
      <c r="AB524" s="112"/>
      <c r="AC524" s="112"/>
      <c r="AD524" s="112"/>
      <c r="AE524" s="112"/>
    </row>
    <row r="525" spans="19:31">
      <c r="S525" s="112"/>
      <c r="T525" s="112"/>
      <c r="U525" s="112"/>
      <c r="V525" s="112"/>
      <c r="W525" s="112"/>
      <c r="X525" s="112"/>
      <c r="Y525" s="112"/>
      <c r="Z525" s="112"/>
      <c r="AB525" s="112"/>
      <c r="AC525" s="112"/>
      <c r="AD525" s="112"/>
      <c r="AE525" s="112"/>
    </row>
    <row r="526" spans="19:31">
      <c r="S526" s="112"/>
      <c r="T526" s="112"/>
      <c r="U526" s="112"/>
      <c r="V526" s="112"/>
      <c r="W526" s="112"/>
      <c r="X526" s="112"/>
      <c r="Y526" s="112"/>
      <c r="Z526" s="112"/>
      <c r="AB526" s="112"/>
      <c r="AC526" s="112"/>
      <c r="AD526" s="112"/>
      <c r="AE526" s="112"/>
    </row>
    <row r="527" spans="19:31">
      <c r="S527" s="112"/>
      <c r="T527" s="112"/>
      <c r="U527" s="112"/>
      <c r="V527" s="112"/>
      <c r="W527" s="112"/>
      <c r="X527" s="112"/>
      <c r="Y527" s="112"/>
      <c r="Z527" s="112"/>
      <c r="AB527" s="112"/>
      <c r="AC527" s="112"/>
      <c r="AD527" s="112"/>
      <c r="AE527" s="112"/>
    </row>
    <row r="528" spans="19:31">
      <c r="S528" s="112"/>
      <c r="T528" s="112"/>
      <c r="U528" s="112"/>
      <c r="V528" s="112"/>
      <c r="W528" s="112"/>
      <c r="X528" s="112"/>
      <c r="Y528" s="112"/>
      <c r="Z528" s="112"/>
      <c r="AB528" s="112"/>
      <c r="AC528" s="112"/>
      <c r="AD528" s="112"/>
      <c r="AE528" s="112"/>
    </row>
    <row r="529" spans="19:31">
      <c r="S529" s="112"/>
      <c r="T529" s="112"/>
      <c r="U529" s="112"/>
      <c r="V529" s="112"/>
      <c r="W529" s="112"/>
      <c r="X529" s="112"/>
      <c r="Y529" s="112"/>
      <c r="Z529" s="112"/>
      <c r="AB529" s="112"/>
      <c r="AC529" s="112"/>
      <c r="AD529" s="112"/>
      <c r="AE529" s="112"/>
    </row>
    <row r="530" spans="19:31">
      <c r="S530" s="112"/>
      <c r="T530" s="112"/>
      <c r="U530" s="112"/>
      <c r="V530" s="112"/>
      <c r="W530" s="112"/>
      <c r="X530" s="112"/>
      <c r="Y530" s="112"/>
      <c r="Z530" s="112"/>
      <c r="AB530" s="112"/>
      <c r="AC530" s="112"/>
      <c r="AD530" s="112"/>
      <c r="AE530" s="112"/>
    </row>
    <row r="531" spans="19:31">
      <c r="S531" s="112"/>
      <c r="T531" s="112"/>
      <c r="U531" s="112"/>
      <c r="V531" s="112"/>
      <c r="W531" s="112"/>
      <c r="X531" s="112"/>
      <c r="Y531" s="112"/>
      <c r="Z531" s="112"/>
      <c r="AB531" s="112"/>
      <c r="AC531" s="112"/>
      <c r="AD531" s="112"/>
      <c r="AE531" s="112"/>
    </row>
    <row r="532" spans="19:31">
      <c r="S532" s="112"/>
      <c r="T532" s="112"/>
      <c r="U532" s="112"/>
      <c r="V532" s="112"/>
      <c r="W532" s="112"/>
      <c r="X532" s="112"/>
      <c r="Y532" s="112"/>
      <c r="Z532" s="112"/>
      <c r="AB532" s="112"/>
      <c r="AC532" s="112"/>
      <c r="AD532" s="112"/>
      <c r="AE532" s="112"/>
    </row>
    <row r="533" spans="19:31">
      <c r="S533" s="112"/>
      <c r="T533" s="112"/>
      <c r="U533" s="112"/>
      <c r="V533" s="112"/>
      <c r="W533" s="112"/>
      <c r="X533" s="112"/>
      <c r="Y533" s="112"/>
      <c r="Z533" s="112"/>
      <c r="AB533" s="112"/>
      <c r="AC533" s="112"/>
      <c r="AD533" s="112"/>
      <c r="AE533" s="112"/>
    </row>
    <row r="534" spans="19:31">
      <c r="S534" s="112"/>
      <c r="T534" s="112"/>
      <c r="U534" s="112"/>
      <c r="V534" s="112"/>
      <c r="W534" s="112"/>
      <c r="X534" s="112"/>
      <c r="Y534" s="112"/>
      <c r="Z534" s="112"/>
      <c r="AB534" s="112"/>
      <c r="AC534" s="112"/>
      <c r="AD534" s="112"/>
      <c r="AE534" s="112"/>
    </row>
    <row r="535" spans="19:31">
      <c r="S535" s="112"/>
      <c r="T535" s="112"/>
      <c r="U535" s="112"/>
      <c r="V535" s="112"/>
      <c r="W535" s="112"/>
      <c r="X535" s="112"/>
      <c r="Y535" s="112"/>
      <c r="Z535" s="112"/>
      <c r="AB535" s="112"/>
      <c r="AC535" s="112"/>
      <c r="AD535" s="112"/>
      <c r="AE535" s="112"/>
    </row>
    <row r="536" spans="19:31">
      <c r="S536" s="112"/>
      <c r="T536" s="112"/>
      <c r="U536" s="112"/>
      <c r="V536" s="112"/>
      <c r="W536" s="112"/>
      <c r="X536" s="112"/>
      <c r="Y536" s="112"/>
      <c r="Z536" s="112"/>
      <c r="AB536" s="112"/>
      <c r="AC536" s="112"/>
      <c r="AD536" s="112"/>
      <c r="AE536" s="112"/>
    </row>
    <row r="537" spans="19:31">
      <c r="S537" s="112"/>
      <c r="T537" s="112"/>
      <c r="U537" s="112"/>
      <c r="V537" s="112"/>
      <c r="W537" s="112"/>
      <c r="X537" s="112"/>
      <c r="Y537" s="112"/>
      <c r="Z537" s="112"/>
      <c r="AB537" s="112"/>
      <c r="AC537" s="112"/>
      <c r="AD537" s="112"/>
      <c r="AE537" s="112"/>
    </row>
    <row r="538" spans="19:31">
      <c r="S538" s="112"/>
      <c r="T538" s="112"/>
      <c r="U538" s="112"/>
      <c r="V538" s="112"/>
      <c r="W538" s="112"/>
      <c r="X538" s="112"/>
      <c r="Y538" s="112"/>
      <c r="Z538" s="112"/>
      <c r="AB538" s="112"/>
      <c r="AC538" s="112"/>
      <c r="AD538" s="112"/>
      <c r="AE538" s="112"/>
    </row>
    <row r="539" spans="19:31">
      <c r="S539" s="112"/>
      <c r="T539" s="112"/>
      <c r="U539" s="112"/>
      <c r="V539" s="112"/>
      <c r="W539" s="112"/>
      <c r="X539" s="112"/>
      <c r="Y539" s="112"/>
      <c r="Z539" s="112"/>
      <c r="AB539" s="112"/>
      <c r="AC539" s="112"/>
      <c r="AD539" s="112"/>
      <c r="AE539" s="112"/>
    </row>
    <row r="540" spans="19:31">
      <c r="S540" s="112"/>
      <c r="T540" s="112"/>
      <c r="U540" s="112"/>
      <c r="V540" s="112"/>
      <c r="W540" s="112"/>
      <c r="X540" s="112"/>
      <c r="Y540" s="112"/>
      <c r="Z540" s="112"/>
      <c r="AB540" s="112"/>
      <c r="AC540" s="112"/>
      <c r="AD540" s="112"/>
      <c r="AE540" s="112"/>
    </row>
    <row r="541" spans="19:31">
      <c r="S541" s="112"/>
      <c r="T541" s="112"/>
      <c r="U541" s="112"/>
      <c r="V541" s="112"/>
      <c r="W541" s="112"/>
      <c r="X541" s="112"/>
      <c r="Y541" s="112"/>
      <c r="Z541" s="112"/>
      <c r="AB541" s="112"/>
      <c r="AC541" s="112"/>
      <c r="AD541" s="112"/>
      <c r="AE541" s="112"/>
    </row>
    <row r="542" spans="19:31">
      <c r="S542" s="112"/>
      <c r="T542" s="112"/>
      <c r="U542" s="112"/>
      <c r="V542" s="112"/>
      <c r="W542" s="112"/>
      <c r="X542" s="112"/>
      <c r="Y542" s="112"/>
      <c r="Z542" s="112"/>
      <c r="AB542" s="112"/>
      <c r="AC542" s="112"/>
      <c r="AD542" s="112"/>
      <c r="AE542" s="112"/>
    </row>
    <row r="543" spans="19:31">
      <c r="S543" s="112"/>
      <c r="T543" s="112"/>
      <c r="U543" s="112"/>
      <c r="V543" s="112"/>
      <c r="W543" s="112"/>
      <c r="X543" s="112"/>
      <c r="Y543" s="112"/>
      <c r="Z543" s="112"/>
      <c r="AB543" s="112"/>
      <c r="AC543" s="112"/>
      <c r="AD543" s="112"/>
      <c r="AE543" s="112"/>
    </row>
    <row r="544" spans="19:31">
      <c r="S544" s="112"/>
      <c r="T544" s="112"/>
      <c r="U544" s="112"/>
      <c r="V544" s="112"/>
      <c r="W544" s="112"/>
      <c r="X544" s="112"/>
      <c r="Y544" s="112"/>
      <c r="Z544" s="112"/>
      <c r="AB544" s="112"/>
      <c r="AC544" s="112"/>
      <c r="AD544" s="112"/>
      <c r="AE544" s="112"/>
    </row>
    <row r="545" spans="19:31">
      <c r="S545" s="112"/>
      <c r="T545" s="112"/>
      <c r="U545" s="112"/>
      <c r="V545" s="112"/>
      <c r="W545" s="112"/>
      <c r="X545" s="112"/>
      <c r="Y545" s="112"/>
      <c r="Z545" s="112"/>
      <c r="AB545" s="112"/>
      <c r="AC545" s="112"/>
      <c r="AD545" s="112"/>
      <c r="AE545" s="112"/>
    </row>
    <row r="546" spans="19:31">
      <c r="S546" s="112"/>
      <c r="T546" s="112"/>
      <c r="U546" s="112"/>
      <c r="V546" s="112"/>
      <c r="W546" s="112"/>
      <c r="X546" s="112"/>
      <c r="Y546" s="112"/>
      <c r="Z546" s="112"/>
      <c r="AB546" s="112"/>
      <c r="AC546" s="112"/>
      <c r="AD546" s="112"/>
      <c r="AE546" s="112"/>
    </row>
    <row r="547" spans="19:31">
      <c r="S547" s="112"/>
      <c r="T547" s="112"/>
      <c r="U547" s="112"/>
      <c r="V547" s="112"/>
      <c r="W547" s="112"/>
      <c r="X547" s="112"/>
      <c r="Y547" s="112"/>
      <c r="Z547" s="112"/>
      <c r="AB547" s="112"/>
      <c r="AC547" s="112"/>
      <c r="AD547" s="112"/>
      <c r="AE547" s="112"/>
    </row>
    <row r="548" spans="19:31">
      <c r="S548" s="112"/>
      <c r="T548" s="112"/>
      <c r="U548" s="112"/>
      <c r="V548" s="112"/>
      <c r="W548" s="112"/>
      <c r="X548" s="112"/>
      <c r="Y548" s="112"/>
      <c r="Z548" s="112"/>
      <c r="AB548" s="112"/>
      <c r="AC548" s="112"/>
      <c r="AD548" s="112"/>
      <c r="AE548" s="112"/>
    </row>
    <row r="549" spans="19:31">
      <c r="S549" s="112"/>
      <c r="T549" s="112"/>
      <c r="U549" s="112"/>
      <c r="V549" s="112"/>
      <c r="W549" s="112"/>
      <c r="X549" s="112"/>
      <c r="Y549" s="112"/>
      <c r="Z549" s="112"/>
      <c r="AB549" s="112"/>
      <c r="AC549" s="112"/>
      <c r="AD549" s="112"/>
      <c r="AE549" s="112"/>
    </row>
    <row r="550" spans="19:31">
      <c r="S550" s="112"/>
      <c r="T550" s="112"/>
      <c r="U550" s="112"/>
      <c r="V550" s="112"/>
      <c r="W550" s="112"/>
      <c r="X550" s="112"/>
      <c r="Y550" s="112"/>
      <c r="Z550" s="112"/>
      <c r="AB550" s="112"/>
      <c r="AC550" s="112"/>
      <c r="AD550" s="112"/>
      <c r="AE550" s="112"/>
    </row>
    <row r="551" spans="19:31">
      <c r="S551" s="112"/>
      <c r="T551" s="112"/>
      <c r="U551" s="112"/>
      <c r="V551" s="112"/>
      <c r="W551" s="112"/>
      <c r="X551" s="112"/>
      <c r="Y551" s="112"/>
      <c r="Z551" s="112"/>
      <c r="AB551" s="112"/>
      <c r="AC551" s="112"/>
      <c r="AD551" s="112"/>
      <c r="AE551" s="112"/>
    </row>
    <row r="552" spans="19:31">
      <c r="S552" s="112"/>
      <c r="T552" s="112"/>
      <c r="U552" s="112"/>
      <c r="V552" s="112"/>
      <c r="W552" s="112"/>
      <c r="X552" s="112"/>
      <c r="Y552" s="112"/>
      <c r="Z552" s="112"/>
      <c r="AB552" s="112"/>
      <c r="AC552" s="112"/>
      <c r="AD552" s="112"/>
      <c r="AE552" s="112"/>
    </row>
    <row r="553" spans="19:31">
      <c r="S553" s="112"/>
      <c r="T553" s="112"/>
      <c r="U553" s="112"/>
      <c r="V553" s="112"/>
      <c r="W553" s="112"/>
      <c r="X553" s="112"/>
      <c r="Y553" s="112"/>
      <c r="Z553" s="112"/>
      <c r="AB553" s="112"/>
      <c r="AC553" s="112"/>
      <c r="AD553" s="112"/>
      <c r="AE553" s="112"/>
    </row>
    <row r="554" spans="19:31">
      <c r="S554" s="112"/>
      <c r="T554" s="112"/>
      <c r="U554" s="112"/>
      <c r="V554" s="112"/>
      <c r="W554" s="112"/>
      <c r="X554" s="112"/>
      <c r="Y554" s="112"/>
      <c r="Z554" s="112"/>
      <c r="AB554" s="112"/>
      <c r="AC554" s="112"/>
      <c r="AD554" s="112"/>
      <c r="AE554" s="112"/>
    </row>
    <row r="555" spans="19:31">
      <c r="S555" s="112"/>
      <c r="T555" s="112"/>
      <c r="U555" s="112"/>
      <c r="V555" s="112"/>
      <c r="W555" s="112"/>
      <c r="X555" s="112"/>
      <c r="Y555" s="112"/>
      <c r="Z555" s="112"/>
      <c r="AB555" s="112"/>
      <c r="AC555" s="112"/>
      <c r="AD555" s="112"/>
      <c r="AE555" s="112"/>
    </row>
    <row r="556" spans="19:31">
      <c r="S556" s="112"/>
      <c r="T556" s="112"/>
      <c r="U556" s="112"/>
      <c r="V556" s="112"/>
      <c r="W556" s="112"/>
      <c r="X556" s="112"/>
      <c r="Y556" s="112"/>
      <c r="Z556" s="112"/>
      <c r="AB556" s="112"/>
      <c r="AC556" s="112"/>
      <c r="AD556" s="112"/>
      <c r="AE556" s="112"/>
    </row>
    <row r="557" spans="19:31">
      <c r="S557" s="112"/>
      <c r="T557" s="112"/>
      <c r="U557" s="112"/>
      <c r="V557" s="112"/>
      <c r="W557" s="112"/>
      <c r="X557" s="112"/>
      <c r="Y557" s="112"/>
      <c r="Z557" s="112"/>
      <c r="AB557" s="112"/>
      <c r="AC557" s="112"/>
      <c r="AD557" s="112"/>
      <c r="AE557" s="112"/>
    </row>
    <row r="558" spans="19:31">
      <c r="S558" s="112"/>
      <c r="T558" s="112"/>
      <c r="U558" s="112"/>
      <c r="V558" s="112"/>
      <c r="W558" s="112"/>
      <c r="X558" s="112"/>
      <c r="Y558" s="112"/>
      <c r="Z558" s="112"/>
      <c r="AB558" s="112"/>
      <c r="AC558" s="112"/>
      <c r="AD558" s="112"/>
      <c r="AE558" s="112"/>
    </row>
    <row r="559" spans="19:31">
      <c r="S559" s="112"/>
      <c r="T559" s="112"/>
      <c r="U559" s="112"/>
      <c r="V559" s="112"/>
      <c r="W559" s="112"/>
      <c r="X559" s="112"/>
      <c r="Y559" s="112"/>
      <c r="Z559" s="112"/>
      <c r="AB559" s="112"/>
      <c r="AC559" s="112"/>
      <c r="AD559" s="112"/>
      <c r="AE559" s="112"/>
    </row>
    <row r="560" spans="19:31">
      <c r="S560" s="112"/>
      <c r="T560" s="112"/>
      <c r="U560" s="112"/>
      <c r="V560" s="112"/>
      <c r="W560" s="112"/>
      <c r="X560" s="112"/>
      <c r="Y560" s="112"/>
      <c r="Z560" s="112"/>
      <c r="AB560" s="112"/>
      <c r="AC560" s="112"/>
      <c r="AD560" s="112"/>
      <c r="AE560" s="112"/>
    </row>
    <row r="561" spans="19:31">
      <c r="S561" s="112"/>
      <c r="T561" s="112"/>
      <c r="U561" s="112"/>
      <c r="V561" s="112"/>
      <c r="W561" s="112"/>
      <c r="X561" s="112"/>
      <c r="Y561" s="112"/>
      <c r="Z561" s="112"/>
      <c r="AB561" s="112"/>
      <c r="AC561" s="112"/>
      <c r="AD561" s="112"/>
      <c r="AE561" s="112"/>
    </row>
    <row r="562" spans="19:31">
      <c r="S562" s="112"/>
      <c r="T562" s="112"/>
      <c r="U562" s="112"/>
      <c r="V562" s="112"/>
      <c r="W562" s="112"/>
      <c r="X562" s="112"/>
      <c r="Y562" s="112"/>
      <c r="Z562" s="112"/>
      <c r="AB562" s="112"/>
      <c r="AC562" s="112"/>
      <c r="AD562" s="112"/>
      <c r="AE562" s="112"/>
    </row>
    <row r="563" spans="19:31">
      <c r="S563" s="112"/>
      <c r="T563" s="112"/>
      <c r="U563" s="112"/>
      <c r="V563" s="112"/>
      <c r="W563" s="112"/>
      <c r="X563" s="112"/>
      <c r="Y563" s="112"/>
      <c r="Z563" s="112"/>
      <c r="AB563" s="112"/>
      <c r="AC563" s="112"/>
      <c r="AD563" s="112"/>
      <c r="AE563" s="112"/>
    </row>
    <row r="564" spans="19:31">
      <c r="S564" s="112"/>
      <c r="T564" s="112"/>
      <c r="U564" s="112"/>
      <c r="V564" s="112"/>
      <c r="W564" s="112"/>
      <c r="X564" s="112"/>
      <c r="Y564" s="112"/>
      <c r="Z564" s="112"/>
      <c r="AB564" s="112"/>
      <c r="AC564" s="112"/>
      <c r="AD564" s="112"/>
      <c r="AE564" s="112"/>
    </row>
    <row r="565" spans="19:31">
      <c r="S565" s="112"/>
      <c r="T565" s="112"/>
      <c r="U565" s="112"/>
      <c r="V565" s="112"/>
      <c r="W565" s="112"/>
      <c r="X565" s="112"/>
      <c r="Y565" s="112"/>
      <c r="Z565" s="112"/>
      <c r="AB565" s="112"/>
      <c r="AC565" s="112"/>
      <c r="AD565" s="112"/>
      <c r="AE565" s="112"/>
    </row>
    <row r="566" spans="19:31">
      <c r="S566" s="112"/>
      <c r="T566" s="112"/>
      <c r="U566" s="112"/>
      <c r="V566" s="112"/>
      <c r="W566" s="112"/>
      <c r="X566" s="112"/>
      <c r="Y566" s="112"/>
      <c r="Z566" s="112"/>
      <c r="AB566" s="112"/>
      <c r="AC566" s="112"/>
      <c r="AD566" s="112"/>
      <c r="AE566" s="112"/>
    </row>
    <row r="567" spans="19:31">
      <c r="S567" s="112"/>
      <c r="T567" s="112"/>
      <c r="U567" s="112"/>
      <c r="V567" s="112"/>
      <c r="W567" s="112"/>
      <c r="X567" s="112"/>
      <c r="Y567" s="112"/>
      <c r="Z567" s="112"/>
      <c r="AB567" s="112"/>
      <c r="AC567" s="112"/>
      <c r="AD567" s="112"/>
      <c r="AE567" s="112"/>
    </row>
    <row r="568" spans="19:31">
      <c r="S568" s="112"/>
      <c r="T568" s="112"/>
      <c r="U568" s="112"/>
      <c r="V568" s="112"/>
      <c r="W568" s="112"/>
      <c r="X568" s="112"/>
      <c r="Y568" s="112"/>
      <c r="Z568" s="112"/>
      <c r="AB568" s="112"/>
      <c r="AC568" s="112"/>
      <c r="AD568" s="112"/>
      <c r="AE568" s="112"/>
    </row>
    <row r="569" spans="19:31">
      <c r="S569" s="112"/>
      <c r="T569" s="112"/>
      <c r="U569" s="112"/>
      <c r="V569" s="112"/>
      <c r="W569" s="112"/>
      <c r="X569" s="112"/>
      <c r="Y569" s="112"/>
      <c r="Z569" s="112"/>
      <c r="AB569" s="112"/>
      <c r="AC569" s="112"/>
      <c r="AD569" s="112"/>
      <c r="AE569" s="112"/>
    </row>
    <row r="570" spans="19:31">
      <c r="S570" s="112"/>
      <c r="T570" s="112"/>
      <c r="U570" s="112"/>
      <c r="V570" s="112"/>
      <c r="W570" s="112"/>
      <c r="X570" s="112"/>
      <c r="Y570" s="112"/>
      <c r="Z570" s="112"/>
      <c r="AB570" s="112"/>
      <c r="AC570" s="112"/>
      <c r="AD570" s="112"/>
      <c r="AE570" s="112"/>
    </row>
    <row r="571" spans="19:31">
      <c r="S571" s="112"/>
      <c r="T571" s="112"/>
      <c r="U571" s="112"/>
      <c r="V571" s="112"/>
      <c r="W571" s="112"/>
      <c r="X571" s="112"/>
      <c r="Y571" s="112"/>
      <c r="Z571" s="112"/>
      <c r="AB571" s="112"/>
      <c r="AC571" s="112"/>
      <c r="AD571" s="112"/>
      <c r="AE571" s="112"/>
    </row>
    <row r="572" spans="19:31">
      <c r="S572" s="112"/>
      <c r="T572" s="112"/>
      <c r="U572" s="112"/>
      <c r="V572" s="112"/>
      <c r="W572" s="112"/>
      <c r="X572" s="112"/>
      <c r="Y572" s="112"/>
      <c r="Z572" s="112"/>
      <c r="AB572" s="112"/>
      <c r="AC572" s="112"/>
      <c r="AD572" s="112"/>
      <c r="AE572" s="112"/>
    </row>
    <row r="573" spans="19:31">
      <c r="S573" s="112"/>
      <c r="T573" s="112"/>
      <c r="U573" s="112"/>
      <c r="V573" s="112"/>
      <c r="W573" s="112"/>
      <c r="X573" s="112"/>
      <c r="Y573" s="112"/>
      <c r="Z573" s="112"/>
      <c r="AB573" s="112"/>
      <c r="AC573" s="112"/>
      <c r="AD573" s="112"/>
      <c r="AE573" s="112"/>
    </row>
    <row r="574" spans="19:31">
      <c r="S574" s="112"/>
      <c r="T574" s="112"/>
      <c r="U574" s="112"/>
      <c r="V574" s="112"/>
      <c r="W574" s="112"/>
      <c r="X574" s="112"/>
      <c r="Y574" s="112"/>
      <c r="Z574" s="112"/>
      <c r="AB574" s="112"/>
      <c r="AC574" s="112"/>
      <c r="AD574" s="112"/>
      <c r="AE574" s="112"/>
    </row>
    <row r="575" spans="19:31">
      <c r="S575" s="112"/>
      <c r="T575" s="112"/>
      <c r="U575" s="112"/>
      <c r="V575" s="112"/>
      <c r="W575" s="112"/>
      <c r="X575" s="112"/>
      <c r="Y575" s="112"/>
      <c r="Z575" s="112"/>
      <c r="AB575" s="112"/>
      <c r="AC575" s="112"/>
      <c r="AD575" s="112"/>
      <c r="AE575" s="112"/>
    </row>
    <row r="576" spans="19:31">
      <c r="S576" s="112"/>
      <c r="T576" s="112"/>
      <c r="U576" s="112"/>
      <c r="V576" s="112"/>
      <c r="W576" s="112"/>
      <c r="X576" s="112"/>
      <c r="Y576" s="112"/>
      <c r="Z576" s="112"/>
      <c r="AB576" s="112"/>
      <c r="AC576" s="112"/>
      <c r="AD576" s="112"/>
      <c r="AE576" s="112"/>
    </row>
    <row r="577" spans="19:31">
      <c r="S577" s="112"/>
      <c r="T577" s="112"/>
      <c r="U577" s="112"/>
      <c r="V577" s="112"/>
      <c r="W577" s="112"/>
      <c r="X577" s="112"/>
      <c r="Y577" s="112"/>
      <c r="Z577" s="112"/>
      <c r="AB577" s="112"/>
      <c r="AC577" s="112"/>
      <c r="AD577" s="112"/>
      <c r="AE577" s="112"/>
    </row>
    <row r="578" spans="19:31">
      <c r="S578" s="112"/>
      <c r="T578" s="112"/>
      <c r="U578" s="112"/>
      <c r="V578" s="112"/>
      <c r="W578" s="112"/>
      <c r="X578" s="112"/>
      <c r="Y578" s="112"/>
      <c r="Z578" s="112"/>
      <c r="AB578" s="112"/>
      <c r="AC578" s="112"/>
      <c r="AD578" s="112"/>
      <c r="AE578" s="112"/>
    </row>
    <row r="579" spans="19:31">
      <c r="S579" s="112"/>
      <c r="T579" s="112"/>
      <c r="U579" s="112"/>
      <c r="V579" s="112"/>
      <c r="W579" s="112"/>
      <c r="X579" s="112"/>
      <c r="Y579" s="112"/>
      <c r="Z579" s="112"/>
      <c r="AB579" s="112"/>
      <c r="AC579" s="112"/>
      <c r="AD579" s="112"/>
      <c r="AE579" s="112"/>
    </row>
    <row r="580" spans="19:31">
      <c r="S580" s="112"/>
      <c r="T580" s="112"/>
      <c r="U580" s="112"/>
      <c r="V580" s="112"/>
      <c r="W580" s="112"/>
      <c r="X580" s="112"/>
      <c r="Y580" s="112"/>
      <c r="Z580" s="112"/>
      <c r="AB580" s="112"/>
      <c r="AC580" s="112"/>
      <c r="AD580" s="112"/>
      <c r="AE580" s="112"/>
    </row>
    <row r="581" spans="19:31">
      <c r="S581" s="112"/>
      <c r="T581" s="112"/>
      <c r="U581" s="112"/>
      <c r="V581" s="112"/>
      <c r="W581" s="112"/>
      <c r="X581" s="112"/>
      <c r="Y581" s="112"/>
      <c r="Z581" s="112"/>
      <c r="AB581" s="112"/>
      <c r="AC581" s="112"/>
      <c r="AD581" s="112"/>
      <c r="AE581" s="112"/>
    </row>
    <row r="582" spans="19:31">
      <c r="S582" s="112"/>
      <c r="T582" s="112"/>
      <c r="U582" s="112"/>
      <c r="V582" s="112"/>
      <c r="W582" s="112"/>
      <c r="X582" s="112"/>
      <c r="Y582" s="112"/>
      <c r="Z582" s="112"/>
      <c r="AB582" s="112"/>
      <c r="AC582" s="112"/>
      <c r="AD582" s="112"/>
      <c r="AE582" s="112"/>
    </row>
    <row r="583" spans="19:31">
      <c r="S583" s="112"/>
      <c r="T583" s="112"/>
      <c r="U583" s="112"/>
      <c r="V583" s="112"/>
      <c r="W583" s="112"/>
      <c r="X583" s="112"/>
      <c r="Y583" s="112"/>
      <c r="Z583" s="112"/>
      <c r="AB583" s="112"/>
      <c r="AC583" s="112"/>
      <c r="AD583" s="112"/>
      <c r="AE583" s="112"/>
    </row>
    <row r="584" spans="19:31">
      <c r="S584" s="112"/>
      <c r="T584" s="112"/>
      <c r="U584" s="112"/>
      <c r="V584" s="112"/>
      <c r="W584" s="112"/>
      <c r="X584" s="112"/>
      <c r="Y584" s="112"/>
      <c r="Z584" s="112"/>
      <c r="AB584" s="112"/>
      <c r="AC584" s="112"/>
      <c r="AD584" s="112"/>
      <c r="AE584" s="112"/>
    </row>
    <row r="585" spans="19:31">
      <c r="S585" s="112"/>
      <c r="T585" s="112"/>
      <c r="U585" s="112"/>
      <c r="V585" s="112"/>
      <c r="W585" s="112"/>
      <c r="X585" s="112"/>
      <c r="Y585" s="112"/>
      <c r="Z585" s="112"/>
      <c r="AB585" s="112"/>
      <c r="AC585" s="112"/>
      <c r="AD585" s="112"/>
      <c r="AE585" s="112"/>
    </row>
    <row r="586" spans="19:31">
      <c r="S586" s="112"/>
      <c r="T586" s="112"/>
      <c r="U586" s="112"/>
      <c r="V586" s="112"/>
      <c r="W586" s="112"/>
      <c r="X586" s="112"/>
      <c r="Y586" s="112"/>
      <c r="Z586" s="112"/>
      <c r="AB586" s="112"/>
      <c r="AC586" s="112"/>
      <c r="AD586" s="112"/>
      <c r="AE586" s="112"/>
    </row>
    <row r="587" spans="19:31">
      <c r="S587" s="112"/>
      <c r="T587" s="112"/>
      <c r="U587" s="112"/>
      <c r="V587" s="112"/>
      <c r="W587" s="112"/>
      <c r="X587" s="112"/>
      <c r="Y587" s="112"/>
      <c r="Z587" s="112"/>
      <c r="AB587" s="112"/>
      <c r="AC587" s="112"/>
      <c r="AD587" s="112"/>
      <c r="AE587" s="112"/>
    </row>
    <row r="588" spans="19:31">
      <c r="S588" s="112"/>
      <c r="T588" s="112"/>
      <c r="U588" s="112"/>
      <c r="V588" s="112"/>
      <c r="W588" s="112"/>
      <c r="X588" s="112"/>
      <c r="Y588" s="112"/>
      <c r="Z588" s="112"/>
      <c r="AB588" s="112"/>
      <c r="AC588" s="112"/>
      <c r="AD588" s="112"/>
      <c r="AE588" s="112"/>
    </row>
    <row r="589" spans="19:31">
      <c r="S589" s="112"/>
      <c r="T589" s="112"/>
      <c r="U589" s="112"/>
      <c r="V589" s="112"/>
      <c r="W589" s="112"/>
      <c r="X589" s="112"/>
      <c r="Y589" s="112"/>
      <c r="Z589" s="112"/>
      <c r="AB589" s="112"/>
      <c r="AC589" s="112"/>
      <c r="AD589" s="112"/>
      <c r="AE589" s="112"/>
    </row>
    <row r="590" spans="19:31">
      <c r="S590" s="112"/>
      <c r="T590" s="112"/>
      <c r="U590" s="112"/>
      <c r="V590" s="112"/>
      <c r="W590" s="112"/>
      <c r="X590" s="112"/>
      <c r="Y590" s="112"/>
      <c r="Z590" s="112"/>
      <c r="AB590" s="112"/>
      <c r="AC590" s="112"/>
      <c r="AD590" s="112"/>
      <c r="AE590" s="112"/>
    </row>
    <row r="591" spans="19:31">
      <c r="S591" s="112"/>
      <c r="T591" s="112"/>
      <c r="U591" s="112"/>
      <c r="V591" s="112"/>
      <c r="W591" s="112"/>
      <c r="X591" s="112"/>
      <c r="Y591" s="112"/>
      <c r="Z591" s="112"/>
      <c r="AB591" s="112"/>
      <c r="AC591" s="112"/>
      <c r="AD591" s="112"/>
      <c r="AE591" s="112"/>
    </row>
    <row r="592" spans="19:31">
      <c r="S592" s="112"/>
      <c r="T592" s="112"/>
      <c r="U592" s="112"/>
      <c r="V592" s="112"/>
      <c r="W592" s="112"/>
      <c r="X592" s="112"/>
      <c r="Y592" s="112"/>
      <c r="Z592" s="112"/>
      <c r="AB592" s="112"/>
      <c r="AC592" s="112"/>
      <c r="AD592" s="112"/>
      <c r="AE592" s="112"/>
    </row>
    <row r="593" spans="19:31">
      <c r="S593" s="112"/>
      <c r="T593" s="112"/>
      <c r="U593" s="112"/>
      <c r="V593" s="112"/>
      <c r="W593" s="112"/>
      <c r="X593" s="112"/>
      <c r="Y593" s="112"/>
      <c r="Z593" s="112"/>
      <c r="AB593" s="112"/>
      <c r="AC593" s="112"/>
      <c r="AD593" s="112"/>
      <c r="AE593" s="112"/>
    </row>
    <row r="594" spans="19:31">
      <c r="S594" s="112"/>
      <c r="T594" s="112"/>
      <c r="U594" s="112"/>
      <c r="V594" s="112"/>
      <c r="W594" s="112"/>
      <c r="X594" s="112"/>
      <c r="Y594" s="112"/>
      <c r="Z594" s="112"/>
      <c r="AB594" s="112"/>
      <c r="AC594" s="112"/>
      <c r="AD594" s="112"/>
      <c r="AE594" s="112"/>
    </row>
    <row r="595" spans="19:31">
      <c r="S595" s="112"/>
      <c r="T595" s="112"/>
      <c r="U595" s="112"/>
      <c r="V595" s="112"/>
      <c r="W595" s="112"/>
      <c r="X595" s="112"/>
      <c r="Y595" s="112"/>
      <c r="Z595" s="112"/>
      <c r="AB595" s="112"/>
      <c r="AC595" s="112"/>
      <c r="AD595" s="112"/>
      <c r="AE595" s="112"/>
    </row>
    <row r="596" spans="19:31">
      <c r="S596" s="112"/>
      <c r="T596" s="112"/>
      <c r="U596" s="112"/>
      <c r="V596" s="112"/>
      <c r="W596" s="112"/>
      <c r="X596" s="112"/>
      <c r="Y596" s="112"/>
      <c r="Z596" s="112"/>
      <c r="AB596" s="112"/>
      <c r="AC596" s="112"/>
      <c r="AD596" s="112"/>
      <c r="AE596" s="112"/>
    </row>
    <row r="597" spans="19:31">
      <c r="S597" s="112"/>
      <c r="T597" s="112"/>
      <c r="U597" s="112"/>
      <c r="V597" s="112"/>
      <c r="W597" s="112"/>
      <c r="X597" s="112"/>
      <c r="Y597" s="112"/>
      <c r="Z597" s="112"/>
      <c r="AB597" s="112"/>
      <c r="AC597" s="112"/>
      <c r="AD597" s="112"/>
      <c r="AE597" s="112"/>
    </row>
    <row r="598" spans="19:31">
      <c r="S598" s="112"/>
      <c r="T598" s="112"/>
      <c r="U598" s="112"/>
      <c r="V598" s="112"/>
      <c r="W598" s="112"/>
      <c r="X598" s="112"/>
      <c r="Y598" s="112"/>
      <c r="Z598" s="112"/>
      <c r="AB598" s="112"/>
      <c r="AC598" s="112"/>
      <c r="AD598" s="112"/>
      <c r="AE598" s="112"/>
    </row>
    <row r="599" spans="19:31">
      <c r="S599" s="112"/>
      <c r="T599" s="112"/>
      <c r="U599" s="112"/>
      <c r="V599" s="112"/>
      <c r="W599" s="112"/>
      <c r="X599" s="112"/>
      <c r="Y599" s="112"/>
      <c r="Z599" s="112"/>
      <c r="AB599" s="112"/>
      <c r="AC599" s="112"/>
      <c r="AD599" s="112"/>
      <c r="AE599" s="112"/>
    </row>
    <row r="600" spans="19:31">
      <c r="S600" s="112"/>
      <c r="T600" s="112"/>
      <c r="U600" s="112"/>
      <c r="V600" s="112"/>
      <c r="W600" s="112"/>
      <c r="X600" s="112"/>
      <c r="Y600" s="112"/>
      <c r="Z600" s="112"/>
      <c r="AB600" s="112"/>
      <c r="AC600" s="112"/>
      <c r="AD600" s="112"/>
      <c r="AE600" s="112"/>
    </row>
    <row r="601" spans="19:31">
      <c r="S601" s="112"/>
      <c r="T601" s="112"/>
      <c r="U601" s="112"/>
      <c r="V601" s="112"/>
      <c r="W601" s="112"/>
      <c r="X601" s="112"/>
      <c r="Y601" s="112"/>
      <c r="Z601" s="112"/>
      <c r="AB601" s="112"/>
      <c r="AC601" s="112"/>
      <c r="AD601" s="112"/>
      <c r="AE601" s="112"/>
    </row>
    <row r="602" spans="19:31">
      <c r="S602" s="112"/>
      <c r="T602" s="112"/>
      <c r="U602" s="112"/>
      <c r="V602" s="112"/>
      <c r="W602" s="112"/>
      <c r="X602" s="112"/>
      <c r="Y602" s="112"/>
      <c r="Z602" s="112"/>
      <c r="AB602" s="112"/>
      <c r="AC602" s="112"/>
      <c r="AD602" s="112"/>
      <c r="AE602" s="112"/>
    </row>
    <row r="603" spans="19:31">
      <c r="S603" s="112"/>
      <c r="T603" s="112"/>
      <c r="U603" s="112"/>
      <c r="V603" s="112"/>
      <c r="W603" s="112"/>
      <c r="X603" s="112"/>
      <c r="Y603" s="112"/>
      <c r="Z603" s="112"/>
      <c r="AB603" s="112"/>
      <c r="AC603" s="112"/>
      <c r="AD603" s="112"/>
      <c r="AE603" s="112"/>
    </row>
    <row r="604" spans="19:31">
      <c r="S604" s="112"/>
      <c r="T604" s="112"/>
      <c r="U604" s="112"/>
      <c r="V604" s="112"/>
      <c r="W604" s="112"/>
      <c r="X604" s="112"/>
      <c r="Y604" s="112"/>
      <c r="Z604" s="112"/>
      <c r="AB604" s="112"/>
      <c r="AC604" s="112"/>
      <c r="AD604" s="112"/>
      <c r="AE604" s="112"/>
    </row>
    <row r="605" spans="19:31">
      <c r="S605" s="112"/>
      <c r="T605" s="112"/>
      <c r="U605" s="112"/>
      <c r="V605" s="112"/>
      <c r="W605" s="112"/>
      <c r="X605" s="112"/>
      <c r="Y605" s="112"/>
      <c r="Z605" s="112"/>
      <c r="AB605" s="112"/>
      <c r="AC605" s="112"/>
      <c r="AD605" s="112"/>
      <c r="AE605" s="112"/>
    </row>
    <row r="606" spans="19:31">
      <c r="S606" s="112"/>
      <c r="T606" s="112"/>
      <c r="U606" s="112"/>
      <c r="V606" s="112"/>
      <c r="W606" s="112"/>
      <c r="X606" s="112"/>
      <c r="Y606" s="112"/>
      <c r="Z606" s="112"/>
      <c r="AB606" s="112"/>
      <c r="AC606" s="112"/>
      <c r="AD606" s="112"/>
      <c r="AE606" s="112"/>
    </row>
    <row r="607" spans="19:31">
      <c r="S607" s="112"/>
      <c r="T607" s="112"/>
      <c r="U607" s="112"/>
      <c r="V607" s="112"/>
      <c r="W607" s="112"/>
      <c r="X607" s="112"/>
      <c r="Y607" s="112"/>
      <c r="Z607" s="112"/>
      <c r="AB607" s="112"/>
      <c r="AC607" s="112"/>
      <c r="AD607" s="112"/>
      <c r="AE607" s="112"/>
    </row>
    <row r="608" spans="19:31">
      <c r="S608" s="112"/>
      <c r="T608" s="112"/>
      <c r="U608" s="112"/>
      <c r="V608" s="112"/>
      <c r="W608" s="112"/>
      <c r="X608" s="112"/>
      <c r="Y608" s="112"/>
      <c r="Z608" s="112"/>
      <c r="AB608" s="112"/>
      <c r="AC608" s="112"/>
      <c r="AD608" s="112"/>
      <c r="AE608" s="112"/>
    </row>
    <row r="609" spans="19:31">
      <c r="S609" s="112"/>
      <c r="T609" s="112"/>
      <c r="U609" s="112"/>
      <c r="V609" s="112"/>
      <c r="W609" s="112"/>
      <c r="X609" s="112"/>
      <c r="Y609" s="112"/>
      <c r="Z609" s="112"/>
      <c r="AB609" s="112"/>
      <c r="AC609" s="112"/>
      <c r="AD609" s="112"/>
      <c r="AE609" s="112"/>
    </row>
    <row r="610" spans="19:31">
      <c r="S610" s="112"/>
      <c r="T610" s="112"/>
      <c r="U610" s="112"/>
      <c r="V610" s="112"/>
      <c r="W610" s="112"/>
      <c r="X610" s="112"/>
      <c r="Y610" s="112"/>
      <c r="Z610" s="112"/>
      <c r="AB610" s="112"/>
      <c r="AC610" s="112"/>
      <c r="AD610" s="112"/>
      <c r="AE610" s="112"/>
    </row>
    <row r="611" spans="19:31">
      <c r="S611" s="112"/>
      <c r="T611" s="112"/>
      <c r="U611" s="112"/>
      <c r="V611" s="112"/>
      <c r="W611" s="112"/>
      <c r="X611" s="112"/>
      <c r="Y611" s="112"/>
      <c r="Z611" s="112"/>
      <c r="AB611" s="112"/>
      <c r="AC611" s="112"/>
      <c r="AD611" s="112"/>
      <c r="AE611" s="112"/>
    </row>
    <row r="612" spans="19:31">
      <c r="S612" s="112"/>
      <c r="T612" s="112"/>
      <c r="U612" s="112"/>
      <c r="V612" s="112"/>
      <c r="W612" s="112"/>
      <c r="X612" s="112"/>
      <c r="Y612" s="112"/>
      <c r="Z612" s="112"/>
      <c r="AB612" s="112"/>
      <c r="AC612" s="112"/>
      <c r="AD612" s="112"/>
      <c r="AE612" s="112"/>
    </row>
    <row r="613" spans="19:31">
      <c r="S613" s="112"/>
      <c r="T613" s="112"/>
      <c r="U613" s="112"/>
      <c r="V613" s="112"/>
      <c r="W613" s="112"/>
      <c r="X613" s="112"/>
      <c r="Y613" s="112"/>
      <c r="Z613" s="112"/>
      <c r="AB613" s="112"/>
      <c r="AC613" s="112"/>
      <c r="AD613" s="112"/>
      <c r="AE613" s="112"/>
    </row>
    <row r="614" spans="19:31">
      <c r="S614" s="112"/>
      <c r="T614" s="112"/>
      <c r="U614" s="112"/>
      <c r="V614" s="112"/>
      <c r="W614" s="112"/>
      <c r="X614" s="112"/>
      <c r="Y614" s="112"/>
      <c r="Z614" s="112"/>
      <c r="AB614" s="112"/>
      <c r="AC614" s="112"/>
      <c r="AD614" s="112"/>
      <c r="AE614" s="112"/>
    </row>
    <row r="615" spans="19:31">
      <c r="S615" s="112"/>
      <c r="T615" s="112"/>
      <c r="U615" s="112"/>
      <c r="V615" s="112"/>
      <c r="W615" s="112"/>
      <c r="X615" s="112"/>
      <c r="Y615" s="112"/>
      <c r="Z615" s="112"/>
      <c r="AB615" s="112"/>
      <c r="AC615" s="112"/>
      <c r="AD615" s="112"/>
      <c r="AE615" s="112"/>
    </row>
    <row r="616" spans="19:31">
      <c r="S616" s="112"/>
      <c r="T616" s="112"/>
      <c r="U616" s="112"/>
      <c r="V616" s="112"/>
      <c r="W616" s="112"/>
      <c r="X616" s="112"/>
      <c r="Y616" s="112"/>
      <c r="Z616" s="112"/>
      <c r="AB616" s="112"/>
      <c r="AC616" s="112"/>
      <c r="AD616" s="112"/>
      <c r="AE616" s="112"/>
    </row>
    <row r="617" spans="19:31">
      <c r="S617" s="112"/>
      <c r="T617" s="112"/>
      <c r="U617" s="112"/>
      <c r="V617" s="112"/>
      <c r="W617" s="112"/>
      <c r="X617" s="112"/>
      <c r="Y617" s="112"/>
      <c r="Z617" s="112"/>
      <c r="AB617" s="112"/>
      <c r="AC617" s="112"/>
      <c r="AD617" s="112"/>
      <c r="AE617" s="112"/>
    </row>
    <row r="618" spans="19:31">
      <c r="S618" s="112"/>
      <c r="T618" s="112"/>
      <c r="U618" s="112"/>
      <c r="V618" s="112"/>
      <c r="W618" s="112"/>
      <c r="X618" s="112"/>
      <c r="Y618" s="112"/>
      <c r="Z618" s="112"/>
      <c r="AB618" s="112"/>
      <c r="AC618" s="112"/>
      <c r="AD618" s="112"/>
      <c r="AE618" s="112"/>
    </row>
    <row r="619" spans="19:31">
      <c r="S619" s="112"/>
      <c r="T619" s="112"/>
      <c r="U619" s="112"/>
      <c r="V619" s="112"/>
      <c r="W619" s="112"/>
      <c r="X619" s="112"/>
      <c r="Y619" s="112"/>
      <c r="Z619" s="112"/>
      <c r="AB619" s="112"/>
      <c r="AC619" s="112"/>
      <c r="AD619" s="112"/>
      <c r="AE619" s="112"/>
    </row>
    <row r="620" spans="19:31">
      <c r="S620" s="112"/>
      <c r="T620" s="112"/>
      <c r="U620" s="112"/>
      <c r="V620" s="112"/>
      <c r="W620" s="112"/>
      <c r="X620" s="112"/>
      <c r="Y620" s="112"/>
      <c r="Z620" s="112"/>
      <c r="AB620" s="112"/>
      <c r="AC620" s="112"/>
      <c r="AD620" s="112"/>
      <c r="AE620" s="112"/>
    </row>
    <row r="621" spans="19:31">
      <c r="S621" s="112"/>
      <c r="T621" s="112"/>
      <c r="U621" s="112"/>
      <c r="V621" s="112"/>
      <c r="W621" s="112"/>
      <c r="X621" s="112"/>
      <c r="Y621" s="112"/>
      <c r="Z621" s="112"/>
      <c r="AB621" s="112"/>
      <c r="AC621" s="112"/>
      <c r="AD621" s="112"/>
      <c r="AE621" s="112"/>
    </row>
    <row r="622" spans="19:31">
      <c r="S622" s="112"/>
      <c r="T622" s="112"/>
      <c r="U622" s="112"/>
      <c r="V622" s="112"/>
      <c r="W622" s="112"/>
      <c r="X622" s="112"/>
      <c r="Y622" s="112"/>
      <c r="Z622" s="112"/>
      <c r="AB622" s="112"/>
      <c r="AC622" s="112"/>
      <c r="AD622" s="112"/>
      <c r="AE622" s="112"/>
    </row>
    <row r="623" spans="19:31">
      <c r="S623" s="112"/>
      <c r="T623" s="112"/>
      <c r="U623" s="112"/>
      <c r="V623" s="112"/>
      <c r="W623" s="112"/>
      <c r="X623" s="112"/>
      <c r="Y623" s="112"/>
      <c r="Z623" s="112"/>
      <c r="AB623" s="112"/>
      <c r="AC623" s="112"/>
      <c r="AD623" s="112"/>
      <c r="AE623" s="112"/>
    </row>
    <row r="624" spans="19:31">
      <c r="S624" s="112"/>
      <c r="T624" s="112"/>
      <c r="U624" s="112"/>
      <c r="V624" s="112"/>
      <c r="W624" s="112"/>
      <c r="X624" s="112"/>
      <c r="Y624" s="112"/>
      <c r="Z624" s="112"/>
      <c r="AB624" s="112"/>
      <c r="AC624" s="112"/>
      <c r="AD624" s="112"/>
      <c r="AE624" s="112"/>
    </row>
    <row r="625" spans="19:31">
      <c r="S625" s="112"/>
      <c r="T625" s="112"/>
      <c r="U625" s="112"/>
      <c r="V625" s="112"/>
      <c r="W625" s="112"/>
      <c r="X625" s="112"/>
      <c r="Y625" s="112"/>
      <c r="Z625" s="112"/>
      <c r="AB625" s="112"/>
      <c r="AC625" s="112"/>
      <c r="AD625" s="112"/>
      <c r="AE625" s="112"/>
    </row>
    <row r="626" spans="19:31">
      <c r="S626" s="112"/>
      <c r="T626" s="112"/>
      <c r="U626" s="112"/>
      <c r="V626" s="112"/>
      <c r="W626" s="112"/>
      <c r="X626" s="112"/>
      <c r="Y626" s="112"/>
      <c r="Z626" s="112"/>
      <c r="AB626" s="112"/>
      <c r="AC626" s="112"/>
      <c r="AD626" s="112"/>
      <c r="AE626" s="112"/>
    </row>
    <row r="627" spans="19:31">
      <c r="S627" s="112"/>
      <c r="T627" s="112"/>
      <c r="U627" s="112"/>
      <c r="V627" s="112"/>
      <c r="W627" s="112"/>
      <c r="X627" s="112"/>
      <c r="Y627" s="112"/>
      <c r="Z627" s="112"/>
      <c r="AB627" s="112"/>
      <c r="AC627" s="112"/>
      <c r="AD627" s="112"/>
      <c r="AE627" s="112"/>
    </row>
    <row r="628" spans="19:31">
      <c r="S628" s="112"/>
      <c r="T628" s="112"/>
      <c r="U628" s="112"/>
      <c r="V628" s="112"/>
      <c r="W628" s="112"/>
      <c r="X628" s="112"/>
      <c r="Y628" s="112"/>
      <c r="Z628" s="112"/>
      <c r="AB628" s="112"/>
      <c r="AC628" s="112"/>
      <c r="AD628" s="112"/>
      <c r="AE628" s="112"/>
    </row>
    <row r="629" spans="19:31">
      <c r="S629" s="112"/>
      <c r="T629" s="112"/>
      <c r="U629" s="112"/>
      <c r="V629" s="112"/>
      <c r="W629" s="112"/>
      <c r="X629" s="112"/>
      <c r="Y629" s="112"/>
      <c r="Z629" s="112"/>
      <c r="AB629" s="112"/>
      <c r="AC629" s="112"/>
      <c r="AD629" s="112"/>
      <c r="AE629" s="112"/>
    </row>
    <row r="630" spans="19:31">
      <c r="S630" s="112"/>
      <c r="T630" s="112"/>
      <c r="U630" s="112"/>
      <c r="V630" s="112"/>
      <c r="W630" s="112"/>
      <c r="X630" s="112"/>
      <c r="Y630" s="112"/>
      <c r="Z630" s="112"/>
      <c r="AB630" s="112"/>
      <c r="AC630" s="112"/>
      <c r="AD630" s="112"/>
      <c r="AE630" s="112"/>
    </row>
    <row r="631" spans="19:31">
      <c r="S631" s="112"/>
      <c r="T631" s="112"/>
      <c r="U631" s="112"/>
      <c r="V631" s="112"/>
      <c r="W631" s="112"/>
      <c r="X631" s="112"/>
      <c r="Y631" s="112"/>
      <c r="Z631" s="112"/>
      <c r="AB631" s="112"/>
      <c r="AC631" s="112"/>
      <c r="AD631" s="112"/>
      <c r="AE631" s="112"/>
    </row>
    <row r="632" spans="19:31">
      <c r="S632" s="112"/>
      <c r="T632" s="112"/>
      <c r="U632" s="112"/>
      <c r="V632" s="112"/>
      <c r="W632" s="112"/>
      <c r="X632" s="112"/>
      <c r="Y632" s="112"/>
      <c r="Z632" s="112"/>
      <c r="AB632" s="112"/>
      <c r="AC632" s="112"/>
      <c r="AD632" s="112"/>
      <c r="AE632" s="112"/>
    </row>
    <row r="633" spans="19:31">
      <c r="S633" s="112"/>
      <c r="T633" s="112"/>
      <c r="U633" s="112"/>
      <c r="V633" s="112"/>
      <c r="W633" s="112"/>
      <c r="X633" s="112"/>
      <c r="Y633" s="112"/>
      <c r="Z633" s="112"/>
      <c r="AB633" s="112"/>
      <c r="AC633" s="112"/>
      <c r="AD633" s="112"/>
      <c r="AE633" s="112"/>
    </row>
    <row r="634" spans="19:31">
      <c r="S634" s="112"/>
      <c r="T634" s="112"/>
      <c r="U634" s="112"/>
      <c r="V634" s="112"/>
      <c r="W634" s="112"/>
      <c r="X634" s="112"/>
      <c r="Y634" s="112"/>
      <c r="Z634" s="112"/>
      <c r="AB634" s="112"/>
      <c r="AC634" s="112"/>
      <c r="AD634" s="112"/>
      <c r="AE634" s="112"/>
    </row>
    <row r="635" spans="19:31">
      <c r="S635" s="112"/>
      <c r="T635" s="112"/>
      <c r="U635" s="112"/>
      <c r="V635" s="112"/>
      <c r="W635" s="112"/>
      <c r="X635" s="112"/>
      <c r="Y635" s="112"/>
      <c r="Z635" s="112"/>
      <c r="AB635" s="112"/>
      <c r="AC635" s="112"/>
      <c r="AD635" s="112"/>
      <c r="AE635" s="112"/>
    </row>
    <row r="636" spans="19:31">
      <c r="S636" s="112"/>
      <c r="T636" s="112"/>
      <c r="U636" s="112"/>
      <c r="V636" s="112"/>
      <c r="W636" s="112"/>
      <c r="X636" s="112"/>
      <c r="Y636" s="112"/>
      <c r="Z636" s="112"/>
      <c r="AB636" s="112"/>
      <c r="AC636" s="112"/>
      <c r="AD636" s="112"/>
      <c r="AE636" s="112"/>
    </row>
    <row r="637" spans="19:31">
      <c r="S637" s="112"/>
      <c r="T637" s="112"/>
      <c r="U637" s="112"/>
      <c r="V637" s="112"/>
      <c r="W637" s="112"/>
      <c r="X637" s="112"/>
      <c r="Y637" s="112"/>
      <c r="Z637" s="112"/>
      <c r="AB637" s="112"/>
      <c r="AC637" s="112"/>
      <c r="AD637" s="112"/>
      <c r="AE637" s="112"/>
    </row>
    <row r="638" spans="19:31">
      <c r="S638" s="112"/>
      <c r="T638" s="112"/>
      <c r="U638" s="112"/>
      <c r="V638" s="112"/>
      <c r="W638" s="112"/>
      <c r="X638" s="112"/>
      <c r="Y638" s="112"/>
      <c r="Z638" s="112"/>
      <c r="AB638" s="112"/>
      <c r="AC638" s="112"/>
      <c r="AD638" s="112"/>
      <c r="AE638" s="112"/>
    </row>
    <row r="639" spans="19:31">
      <c r="S639" s="112"/>
      <c r="T639" s="112"/>
      <c r="U639" s="112"/>
      <c r="V639" s="112"/>
      <c r="W639" s="112"/>
      <c r="X639" s="112"/>
      <c r="Y639" s="112"/>
      <c r="Z639" s="112"/>
      <c r="AB639" s="112"/>
      <c r="AC639" s="112"/>
      <c r="AD639" s="112"/>
      <c r="AE639" s="112"/>
    </row>
    <row r="640" spans="19:31">
      <c r="S640" s="112"/>
      <c r="T640" s="112"/>
      <c r="U640" s="112"/>
      <c r="V640" s="112"/>
      <c r="W640" s="112"/>
      <c r="X640" s="112"/>
      <c r="Y640" s="112"/>
      <c r="Z640" s="112"/>
      <c r="AB640" s="112"/>
      <c r="AC640" s="112"/>
      <c r="AD640" s="112"/>
      <c r="AE640" s="112"/>
    </row>
    <row r="641" spans="19:31">
      <c r="S641" s="112"/>
      <c r="T641" s="112"/>
      <c r="U641" s="112"/>
      <c r="V641" s="112"/>
      <c r="W641" s="112"/>
      <c r="X641" s="112"/>
      <c r="Y641" s="112"/>
      <c r="Z641" s="112"/>
      <c r="AB641" s="112"/>
      <c r="AC641" s="112"/>
      <c r="AD641" s="112"/>
      <c r="AE641" s="112"/>
    </row>
    <row r="642" spans="19:31">
      <c r="S642" s="112"/>
      <c r="T642" s="112"/>
      <c r="U642" s="112"/>
      <c r="V642" s="112"/>
      <c r="W642" s="112"/>
      <c r="X642" s="112"/>
      <c r="Y642" s="112"/>
      <c r="Z642" s="112"/>
      <c r="AB642" s="112"/>
      <c r="AC642" s="112"/>
      <c r="AD642" s="112"/>
      <c r="AE642" s="112"/>
    </row>
    <row r="643" spans="19:31">
      <c r="S643" s="112"/>
      <c r="T643" s="112"/>
      <c r="U643" s="112"/>
      <c r="V643" s="112"/>
      <c r="W643" s="112"/>
      <c r="X643" s="112"/>
      <c r="Y643" s="112"/>
      <c r="Z643" s="112"/>
      <c r="AB643" s="112"/>
      <c r="AC643" s="112"/>
      <c r="AD643" s="112"/>
      <c r="AE643" s="112"/>
    </row>
    <row r="644" spans="19:31">
      <c r="S644" s="112"/>
      <c r="T644" s="112"/>
      <c r="U644" s="112"/>
      <c r="V644" s="112"/>
      <c r="W644" s="112"/>
      <c r="X644" s="112"/>
      <c r="Y644" s="112"/>
      <c r="Z644" s="112"/>
      <c r="AB644" s="112"/>
      <c r="AC644" s="112"/>
      <c r="AD644" s="112"/>
      <c r="AE644" s="112"/>
    </row>
    <row r="645" spans="19:31">
      <c r="S645" s="112"/>
      <c r="T645" s="112"/>
      <c r="U645" s="112"/>
      <c r="V645" s="112"/>
      <c r="W645" s="112"/>
      <c r="X645" s="112"/>
      <c r="Y645" s="112"/>
      <c r="Z645" s="112"/>
      <c r="AB645" s="112"/>
      <c r="AC645" s="112"/>
      <c r="AD645" s="112"/>
      <c r="AE645" s="112"/>
    </row>
    <row r="646" spans="19:31">
      <c r="S646" s="112"/>
      <c r="T646" s="112"/>
      <c r="U646" s="112"/>
      <c r="V646" s="112"/>
      <c r="W646" s="112"/>
      <c r="X646" s="112"/>
      <c r="Y646" s="112"/>
      <c r="Z646" s="112"/>
      <c r="AB646" s="112"/>
      <c r="AC646" s="112"/>
      <c r="AD646" s="112"/>
      <c r="AE646" s="112"/>
    </row>
    <row r="647" spans="19:31">
      <c r="S647" s="112"/>
      <c r="T647" s="112"/>
      <c r="U647" s="112"/>
      <c r="V647" s="112"/>
      <c r="W647" s="112"/>
      <c r="X647" s="112"/>
      <c r="Y647" s="112"/>
      <c r="Z647" s="112"/>
      <c r="AB647" s="112"/>
      <c r="AC647" s="112"/>
      <c r="AD647" s="112"/>
      <c r="AE647" s="112"/>
    </row>
    <row r="648" spans="19:31">
      <c r="S648" s="112"/>
      <c r="T648" s="112"/>
      <c r="U648" s="112"/>
      <c r="V648" s="112"/>
      <c r="W648" s="112"/>
      <c r="X648" s="112"/>
      <c r="Y648" s="112"/>
      <c r="Z648" s="112"/>
      <c r="AB648" s="112"/>
      <c r="AC648" s="112"/>
      <c r="AD648" s="112"/>
      <c r="AE648" s="112"/>
    </row>
    <row r="649" spans="19:31">
      <c r="S649" s="112"/>
      <c r="T649" s="112"/>
      <c r="U649" s="112"/>
      <c r="V649" s="112"/>
      <c r="W649" s="112"/>
      <c r="X649" s="112"/>
      <c r="Y649" s="112"/>
      <c r="Z649" s="112"/>
      <c r="AB649" s="112"/>
      <c r="AC649" s="112"/>
      <c r="AD649" s="112"/>
      <c r="AE649" s="112"/>
    </row>
    <row r="650" spans="19:31">
      <c r="S650" s="112"/>
      <c r="T650" s="112"/>
      <c r="U650" s="112"/>
      <c r="V650" s="112"/>
      <c r="W650" s="112"/>
      <c r="X650" s="112"/>
      <c r="Y650" s="112"/>
      <c r="Z650" s="112"/>
      <c r="AB650" s="112"/>
      <c r="AC650" s="112"/>
      <c r="AD650" s="112"/>
      <c r="AE650" s="112"/>
    </row>
    <row r="651" spans="19:31">
      <c r="S651" s="112"/>
      <c r="T651" s="112"/>
      <c r="U651" s="112"/>
      <c r="V651" s="112"/>
      <c r="W651" s="112"/>
      <c r="X651" s="112"/>
      <c r="Y651" s="112"/>
      <c r="Z651" s="112"/>
      <c r="AB651" s="112"/>
      <c r="AC651" s="112"/>
      <c r="AD651" s="112"/>
      <c r="AE651" s="112"/>
    </row>
    <row r="652" spans="19:31">
      <c r="S652" s="112"/>
      <c r="T652" s="112"/>
      <c r="U652" s="112"/>
      <c r="V652" s="112"/>
      <c r="W652" s="112"/>
      <c r="X652" s="112"/>
      <c r="Y652" s="112"/>
      <c r="Z652" s="112"/>
      <c r="AB652" s="112"/>
      <c r="AC652" s="112"/>
      <c r="AD652" s="112"/>
      <c r="AE652" s="112"/>
    </row>
    <row r="653" spans="19:31">
      <c r="S653" s="112"/>
      <c r="T653" s="112"/>
      <c r="U653" s="112"/>
      <c r="V653" s="112"/>
      <c r="W653" s="112"/>
      <c r="X653" s="112"/>
      <c r="Y653" s="112"/>
      <c r="Z653" s="112"/>
      <c r="AB653" s="112"/>
      <c r="AC653" s="112"/>
      <c r="AD653" s="112"/>
      <c r="AE653" s="112"/>
    </row>
    <row r="654" spans="19:31">
      <c r="S654" s="112"/>
      <c r="T654" s="112"/>
      <c r="U654" s="112"/>
      <c r="V654" s="112"/>
      <c r="W654" s="112"/>
      <c r="X654" s="112"/>
      <c r="Y654" s="112"/>
      <c r="Z654" s="112"/>
      <c r="AB654" s="112"/>
      <c r="AC654" s="112"/>
      <c r="AD654" s="112"/>
      <c r="AE654" s="112"/>
    </row>
    <row r="655" spans="19:31">
      <c r="S655" s="112"/>
      <c r="T655" s="112"/>
      <c r="U655" s="112"/>
      <c r="V655" s="112"/>
      <c r="W655" s="112"/>
      <c r="X655" s="112"/>
      <c r="Y655" s="112"/>
      <c r="Z655" s="112"/>
      <c r="AB655" s="112"/>
      <c r="AC655" s="112"/>
      <c r="AD655" s="112"/>
      <c r="AE655" s="112"/>
    </row>
    <row r="656" spans="19:31">
      <c r="S656" s="112"/>
      <c r="T656" s="112"/>
      <c r="U656" s="112"/>
      <c r="V656" s="112"/>
      <c r="W656" s="112"/>
      <c r="X656" s="112"/>
      <c r="Y656" s="112"/>
      <c r="Z656" s="112"/>
      <c r="AB656" s="112"/>
      <c r="AC656" s="112"/>
      <c r="AD656" s="112"/>
      <c r="AE656" s="112"/>
    </row>
    <row r="657" spans="19:31">
      <c r="S657" s="112"/>
      <c r="T657" s="112"/>
      <c r="U657" s="112"/>
      <c r="V657" s="112"/>
      <c r="W657" s="112"/>
      <c r="X657" s="112"/>
      <c r="Y657" s="112"/>
      <c r="Z657" s="112"/>
      <c r="AB657" s="112"/>
      <c r="AC657" s="112"/>
      <c r="AD657" s="112"/>
      <c r="AE657" s="112"/>
    </row>
    <row r="658" spans="19:31">
      <c r="S658" s="112"/>
      <c r="T658" s="112"/>
      <c r="U658" s="112"/>
      <c r="V658" s="112"/>
      <c r="W658" s="112"/>
      <c r="X658" s="112"/>
      <c r="Y658" s="112"/>
      <c r="Z658" s="112"/>
      <c r="AB658" s="112"/>
      <c r="AC658" s="112"/>
      <c r="AD658" s="112"/>
      <c r="AE658" s="112"/>
    </row>
    <row r="659" spans="19:31">
      <c r="S659" s="112"/>
      <c r="T659" s="112"/>
      <c r="U659" s="112"/>
      <c r="V659" s="112"/>
      <c r="W659" s="112"/>
      <c r="X659" s="112"/>
      <c r="Y659" s="112"/>
      <c r="Z659" s="112"/>
      <c r="AB659" s="112"/>
      <c r="AC659" s="112"/>
      <c r="AD659" s="112"/>
      <c r="AE659" s="112"/>
    </row>
    <row r="660" spans="19:31">
      <c r="S660" s="112"/>
      <c r="T660" s="112"/>
      <c r="U660" s="112"/>
      <c r="V660" s="112"/>
      <c r="W660" s="112"/>
      <c r="X660" s="112"/>
      <c r="Y660" s="112"/>
      <c r="Z660" s="112"/>
      <c r="AB660" s="112"/>
      <c r="AC660" s="112"/>
      <c r="AD660" s="112"/>
      <c r="AE660" s="112"/>
    </row>
    <row r="661" spans="19:31">
      <c r="S661" s="112"/>
      <c r="T661" s="112"/>
      <c r="U661" s="112"/>
      <c r="V661" s="112"/>
      <c r="W661" s="112"/>
      <c r="X661" s="112"/>
      <c r="Y661" s="112"/>
      <c r="Z661" s="112"/>
      <c r="AB661" s="112"/>
      <c r="AC661" s="112"/>
      <c r="AD661" s="112"/>
      <c r="AE661" s="112"/>
    </row>
    <row r="662" spans="19:31">
      <c r="S662" s="112"/>
      <c r="T662" s="112"/>
      <c r="U662" s="112"/>
      <c r="V662" s="112"/>
      <c r="W662" s="112"/>
      <c r="X662" s="112"/>
      <c r="Y662" s="112"/>
      <c r="Z662" s="112"/>
      <c r="AB662" s="112"/>
      <c r="AC662" s="112"/>
      <c r="AD662" s="112"/>
      <c r="AE662" s="112"/>
    </row>
    <row r="663" spans="19:31">
      <c r="S663" s="112"/>
      <c r="T663" s="112"/>
      <c r="U663" s="112"/>
      <c r="V663" s="112"/>
      <c r="W663" s="112"/>
      <c r="X663" s="112"/>
      <c r="Y663" s="112"/>
      <c r="Z663" s="112"/>
      <c r="AB663" s="112"/>
      <c r="AC663" s="112"/>
      <c r="AD663" s="112"/>
      <c r="AE663" s="112"/>
    </row>
    <row r="664" spans="19:31">
      <c r="S664" s="112"/>
      <c r="T664" s="112"/>
      <c r="U664" s="112"/>
      <c r="V664" s="112"/>
      <c r="W664" s="112"/>
      <c r="X664" s="112"/>
      <c r="Y664" s="112"/>
      <c r="Z664" s="112"/>
      <c r="AB664" s="112"/>
      <c r="AC664" s="112"/>
      <c r="AD664" s="112"/>
      <c r="AE664" s="112"/>
    </row>
    <row r="665" spans="19:31">
      <c r="S665" s="112"/>
      <c r="T665" s="112"/>
      <c r="U665" s="112"/>
      <c r="V665" s="112"/>
      <c r="W665" s="112"/>
      <c r="X665" s="112"/>
      <c r="Y665" s="112"/>
      <c r="Z665" s="112"/>
      <c r="AB665" s="112"/>
      <c r="AC665" s="112"/>
      <c r="AD665" s="112"/>
      <c r="AE665" s="112"/>
    </row>
    <row r="666" spans="19:31">
      <c r="S666" s="112"/>
      <c r="T666" s="112"/>
      <c r="U666" s="112"/>
      <c r="V666" s="112"/>
      <c r="W666" s="112"/>
      <c r="X666" s="112"/>
      <c r="Y666" s="112"/>
      <c r="Z666" s="112"/>
      <c r="AB666" s="112"/>
      <c r="AC666" s="112"/>
      <c r="AD666" s="112"/>
      <c r="AE666" s="112"/>
    </row>
    <row r="667" spans="19:31">
      <c r="S667" s="112"/>
      <c r="T667" s="112"/>
      <c r="U667" s="112"/>
      <c r="V667" s="112"/>
      <c r="W667" s="112"/>
      <c r="X667" s="112"/>
      <c r="Y667" s="112"/>
      <c r="Z667" s="112"/>
      <c r="AB667" s="112"/>
      <c r="AC667" s="112"/>
      <c r="AD667" s="112"/>
      <c r="AE667" s="112"/>
    </row>
    <row r="668" spans="19:31">
      <c r="S668" s="112"/>
      <c r="T668" s="112"/>
      <c r="U668" s="112"/>
      <c r="V668" s="112"/>
      <c r="W668" s="112"/>
      <c r="X668" s="112"/>
      <c r="Y668" s="112"/>
      <c r="Z668" s="112"/>
      <c r="AB668" s="112"/>
      <c r="AC668" s="112"/>
      <c r="AD668" s="112"/>
      <c r="AE668" s="112"/>
    </row>
    <row r="669" spans="19:31">
      <c r="S669" s="112"/>
      <c r="T669" s="112"/>
      <c r="U669" s="112"/>
      <c r="V669" s="112"/>
      <c r="W669" s="112"/>
      <c r="X669" s="112"/>
      <c r="Y669" s="112"/>
      <c r="Z669" s="112"/>
      <c r="AB669" s="112"/>
      <c r="AC669" s="112"/>
      <c r="AD669" s="112"/>
      <c r="AE669" s="112"/>
    </row>
    <row r="670" spans="19:31">
      <c r="S670" s="112"/>
      <c r="T670" s="112"/>
      <c r="U670" s="112"/>
      <c r="V670" s="112"/>
      <c r="W670" s="112"/>
      <c r="X670" s="112"/>
      <c r="Y670" s="112"/>
      <c r="Z670" s="112"/>
      <c r="AB670" s="112"/>
      <c r="AC670" s="112"/>
      <c r="AD670" s="112"/>
      <c r="AE670" s="112"/>
    </row>
    <row r="671" spans="19:31">
      <c r="S671" s="112"/>
      <c r="T671" s="112"/>
      <c r="U671" s="112"/>
      <c r="V671" s="112"/>
      <c r="W671" s="112"/>
      <c r="X671" s="112"/>
      <c r="Y671" s="112"/>
      <c r="Z671" s="112"/>
      <c r="AB671" s="112"/>
      <c r="AC671" s="112"/>
      <c r="AD671" s="112"/>
      <c r="AE671" s="112"/>
    </row>
    <row r="672" spans="19:31">
      <c r="S672" s="112"/>
      <c r="T672" s="112"/>
      <c r="U672" s="112"/>
      <c r="V672" s="112"/>
      <c r="W672" s="112"/>
      <c r="X672" s="112"/>
      <c r="Y672" s="112"/>
      <c r="Z672" s="112"/>
      <c r="AB672" s="112"/>
      <c r="AC672" s="112"/>
      <c r="AD672" s="112"/>
      <c r="AE672" s="112"/>
    </row>
    <row r="673" spans="19:31">
      <c r="S673" s="112"/>
      <c r="T673" s="112"/>
      <c r="U673" s="112"/>
      <c r="V673" s="112"/>
      <c r="W673" s="112"/>
      <c r="X673" s="112"/>
      <c r="Y673" s="112"/>
      <c r="Z673" s="112"/>
      <c r="AB673" s="112"/>
      <c r="AC673" s="112"/>
      <c r="AD673" s="112"/>
      <c r="AE673" s="112"/>
    </row>
    <row r="674" spans="19:31">
      <c r="S674" s="112"/>
      <c r="T674" s="112"/>
      <c r="U674" s="112"/>
      <c r="V674" s="112"/>
      <c r="W674" s="112"/>
      <c r="X674" s="112"/>
      <c r="Y674" s="112"/>
      <c r="Z674" s="112"/>
      <c r="AB674" s="112"/>
      <c r="AC674" s="112"/>
      <c r="AD674" s="112"/>
      <c r="AE674" s="112"/>
    </row>
    <row r="675" spans="19:31">
      <c r="S675" s="112"/>
      <c r="T675" s="112"/>
      <c r="U675" s="112"/>
      <c r="V675" s="112"/>
      <c r="W675" s="112"/>
      <c r="X675" s="112"/>
      <c r="Y675" s="112"/>
      <c r="Z675" s="112"/>
      <c r="AB675" s="112"/>
      <c r="AC675" s="112"/>
      <c r="AD675" s="112"/>
      <c r="AE675" s="112"/>
    </row>
    <row r="676" spans="19:31">
      <c r="S676" s="112"/>
      <c r="T676" s="112"/>
      <c r="U676" s="112"/>
      <c r="V676" s="112"/>
      <c r="W676" s="112"/>
      <c r="X676" s="112"/>
      <c r="Y676" s="112"/>
      <c r="Z676" s="112"/>
      <c r="AB676" s="112"/>
      <c r="AC676" s="112"/>
      <c r="AD676" s="112"/>
      <c r="AE676" s="112"/>
    </row>
    <row r="677" spans="19:31">
      <c r="S677" s="112"/>
      <c r="T677" s="112"/>
      <c r="U677" s="112"/>
      <c r="V677" s="112"/>
      <c r="W677" s="112"/>
      <c r="X677" s="112"/>
      <c r="Y677" s="112"/>
      <c r="Z677" s="112"/>
      <c r="AB677" s="112"/>
      <c r="AC677" s="112"/>
      <c r="AD677" s="112"/>
      <c r="AE677" s="112"/>
    </row>
    <row r="678" spans="19:31">
      <c r="S678" s="112"/>
      <c r="T678" s="112"/>
      <c r="U678" s="112"/>
      <c r="V678" s="112"/>
      <c r="W678" s="112"/>
      <c r="X678" s="112"/>
      <c r="Y678" s="112"/>
      <c r="Z678" s="112"/>
      <c r="AB678" s="112"/>
      <c r="AC678" s="112"/>
      <c r="AD678" s="112"/>
      <c r="AE678" s="112"/>
    </row>
    <row r="679" spans="19:31">
      <c r="S679" s="112"/>
      <c r="T679" s="112"/>
      <c r="U679" s="112"/>
      <c r="V679" s="112"/>
      <c r="W679" s="112"/>
      <c r="X679" s="112"/>
      <c r="Y679" s="112"/>
      <c r="Z679" s="112"/>
      <c r="AB679" s="112"/>
      <c r="AC679" s="112"/>
      <c r="AD679" s="112"/>
      <c r="AE679" s="112"/>
    </row>
    <row r="680" spans="19:31">
      <c r="S680" s="112"/>
      <c r="T680" s="112"/>
      <c r="U680" s="112"/>
      <c r="V680" s="112"/>
      <c r="W680" s="112"/>
      <c r="X680" s="112"/>
      <c r="Y680" s="112"/>
      <c r="Z680" s="112"/>
      <c r="AB680" s="112"/>
      <c r="AC680" s="112"/>
      <c r="AD680" s="112"/>
      <c r="AE680" s="112"/>
    </row>
    <row r="681" spans="19:31">
      <c r="S681" s="112"/>
      <c r="T681" s="112"/>
      <c r="U681" s="112"/>
      <c r="V681" s="112"/>
      <c r="W681" s="112"/>
      <c r="X681" s="112"/>
      <c r="Y681" s="112"/>
      <c r="Z681" s="112"/>
      <c r="AB681" s="112"/>
      <c r="AC681" s="112"/>
      <c r="AD681" s="112"/>
      <c r="AE681" s="112"/>
    </row>
    <row r="682" spans="19:31">
      <c r="S682" s="112"/>
      <c r="T682" s="112"/>
      <c r="U682" s="112"/>
      <c r="V682" s="112"/>
      <c r="W682" s="112"/>
      <c r="X682" s="112"/>
      <c r="Y682" s="112"/>
      <c r="Z682" s="112"/>
      <c r="AB682" s="112"/>
      <c r="AC682" s="112"/>
      <c r="AD682" s="112"/>
      <c r="AE682" s="112"/>
    </row>
    <row r="683" spans="19:31">
      <c r="S683" s="112"/>
      <c r="T683" s="112"/>
      <c r="U683" s="112"/>
      <c r="V683" s="112"/>
      <c r="W683" s="112"/>
      <c r="X683" s="112"/>
      <c r="Y683" s="112"/>
      <c r="Z683" s="112"/>
      <c r="AB683" s="112"/>
      <c r="AC683" s="112"/>
      <c r="AD683" s="112"/>
      <c r="AE683" s="112"/>
    </row>
    <row r="684" spans="19:31">
      <c r="S684" s="112"/>
      <c r="T684" s="112"/>
      <c r="U684" s="112"/>
      <c r="V684" s="112"/>
      <c r="W684" s="112"/>
      <c r="X684" s="112"/>
      <c r="Y684" s="112"/>
      <c r="Z684" s="112"/>
      <c r="AB684" s="112"/>
      <c r="AC684" s="112"/>
      <c r="AD684" s="112"/>
      <c r="AE684" s="112"/>
    </row>
    <row r="685" spans="19:31">
      <c r="S685" s="112"/>
      <c r="T685" s="112"/>
      <c r="U685" s="112"/>
      <c r="V685" s="112"/>
      <c r="W685" s="112"/>
      <c r="X685" s="112"/>
      <c r="Y685" s="112"/>
      <c r="Z685" s="112"/>
      <c r="AB685" s="112"/>
      <c r="AC685" s="112"/>
      <c r="AD685" s="112"/>
      <c r="AE685" s="112"/>
    </row>
    <row r="686" spans="19:31">
      <c r="S686" s="112"/>
      <c r="T686" s="112"/>
      <c r="U686" s="112"/>
      <c r="V686" s="112"/>
      <c r="W686" s="112"/>
      <c r="X686" s="112"/>
      <c r="Y686" s="112"/>
      <c r="Z686" s="112"/>
      <c r="AB686" s="112"/>
      <c r="AC686" s="112"/>
      <c r="AD686" s="112"/>
      <c r="AE686" s="112"/>
    </row>
    <row r="687" spans="19:31">
      <c r="S687" s="112"/>
      <c r="T687" s="112"/>
      <c r="U687" s="112"/>
      <c r="V687" s="112"/>
      <c r="W687" s="112"/>
      <c r="X687" s="112"/>
      <c r="Y687" s="112"/>
      <c r="Z687" s="112"/>
      <c r="AB687" s="112"/>
      <c r="AC687" s="112"/>
      <c r="AD687" s="112"/>
      <c r="AE687" s="112"/>
    </row>
    <row r="688" spans="19:31">
      <c r="S688" s="112"/>
      <c r="T688" s="112"/>
      <c r="U688" s="112"/>
      <c r="V688" s="112"/>
      <c r="W688" s="112"/>
      <c r="X688" s="112"/>
      <c r="Y688" s="112"/>
      <c r="Z688" s="112"/>
      <c r="AB688" s="112"/>
      <c r="AC688" s="112"/>
      <c r="AD688" s="112"/>
      <c r="AE688" s="112"/>
    </row>
    <row r="689" spans="19:31">
      <c r="S689" s="112"/>
      <c r="T689" s="112"/>
      <c r="U689" s="112"/>
      <c r="V689" s="112"/>
      <c r="W689" s="112"/>
      <c r="X689" s="112"/>
      <c r="Y689" s="112"/>
      <c r="Z689" s="112"/>
      <c r="AB689" s="112"/>
      <c r="AC689" s="112"/>
      <c r="AD689" s="112"/>
      <c r="AE689" s="112"/>
    </row>
    <row r="690" spans="19:31">
      <c r="S690" s="112"/>
      <c r="T690" s="112"/>
      <c r="U690" s="112"/>
      <c r="V690" s="112"/>
      <c r="W690" s="112"/>
      <c r="X690" s="112"/>
      <c r="Y690" s="112"/>
      <c r="Z690" s="112"/>
      <c r="AB690" s="112"/>
      <c r="AC690" s="112"/>
      <c r="AD690" s="112"/>
      <c r="AE690" s="112"/>
    </row>
    <row r="691" spans="19:31">
      <c r="S691" s="112"/>
      <c r="T691" s="112"/>
      <c r="U691" s="112"/>
      <c r="V691" s="112"/>
      <c r="W691" s="112"/>
      <c r="X691" s="112"/>
      <c r="Y691" s="112"/>
      <c r="Z691" s="112"/>
      <c r="AB691" s="112"/>
      <c r="AC691" s="112"/>
      <c r="AD691" s="112"/>
      <c r="AE691" s="112"/>
    </row>
    <row r="692" spans="19:31">
      <c r="S692" s="112"/>
      <c r="T692" s="112"/>
      <c r="U692" s="112"/>
      <c r="V692" s="112"/>
      <c r="W692" s="112"/>
      <c r="X692" s="112"/>
      <c r="Y692" s="112"/>
      <c r="Z692" s="112"/>
      <c r="AB692" s="112"/>
      <c r="AC692" s="112"/>
      <c r="AD692" s="112"/>
      <c r="AE692" s="112"/>
    </row>
    <row r="693" spans="19:31">
      <c r="S693" s="112"/>
      <c r="T693" s="112"/>
      <c r="U693" s="112"/>
      <c r="V693" s="112"/>
      <c r="W693" s="112"/>
      <c r="X693" s="112"/>
      <c r="Y693" s="112"/>
      <c r="Z693" s="112"/>
      <c r="AB693" s="112"/>
      <c r="AC693" s="112"/>
      <c r="AD693" s="112"/>
      <c r="AE693" s="112"/>
    </row>
    <row r="694" spans="19:31">
      <c r="S694" s="112"/>
      <c r="T694" s="112"/>
      <c r="U694" s="112"/>
      <c r="V694" s="112"/>
      <c r="W694" s="112"/>
      <c r="X694" s="112"/>
      <c r="Y694" s="112"/>
      <c r="Z694" s="112"/>
      <c r="AB694" s="112"/>
      <c r="AC694" s="112"/>
      <c r="AD694" s="112"/>
      <c r="AE694" s="112"/>
    </row>
    <row r="695" spans="19:31">
      <c r="S695" s="112"/>
      <c r="T695" s="112"/>
      <c r="U695" s="112"/>
      <c r="V695" s="112"/>
      <c r="W695" s="112"/>
      <c r="X695" s="112"/>
      <c r="Y695" s="112"/>
      <c r="Z695" s="112"/>
      <c r="AB695" s="112"/>
      <c r="AC695" s="112"/>
      <c r="AD695" s="112"/>
      <c r="AE695" s="112"/>
    </row>
    <row r="696" spans="19:31">
      <c r="S696" s="112"/>
      <c r="T696" s="112"/>
      <c r="U696" s="112"/>
      <c r="V696" s="112"/>
      <c r="W696" s="112"/>
      <c r="X696" s="112"/>
      <c r="Y696" s="112"/>
      <c r="Z696" s="112"/>
      <c r="AB696" s="112"/>
      <c r="AC696" s="112"/>
      <c r="AD696" s="112"/>
      <c r="AE696" s="112"/>
    </row>
    <row r="697" spans="19:31">
      <c r="S697" s="112"/>
      <c r="T697" s="112"/>
      <c r="U697" s="112"/>
      <c r="V697" s="112"/>
      <c r="W697" s="112"/>
      <c r="X697" s="112"/>
      <c r="Y697" s="112"/>
      <c r="Z697" s="112"/>
      <c r="AB697" s="112"/>
      <c r="AC697" s="112"/>
      <c r="AD697" s="112"/>
      <c r="AE697" s="112"/>
    </row>
    <row r="698" spans="19:31">
      <c r="S698" s="112"/>
      <c r="T698" s="112"/>
      <c r="U698" s="112"/>
      <c r="V698" s="112"/>
      <c r="W698" s="112"/>
      <c r="X698" s="112"/>
      <c r="Y698" s="112"/>
      <c r="Z698" s="112"/>
      <c r="AB698" s="112"/>
      <c r="AC698" s="112"/>
      <c r="AD698" s="112"/>
      <c r="AE698" s="112"/>
    </row>
    <row r="699" spans="19:31">
      <c r="S699" s="112"/>
      <c r="T699" s="112"/>
      <c r="U699" s="112"/>
      <c r="V699" s="112"/>
      <c r="W699" s="112"/>
      <c r="X699" s="112"/>
      <c r="Y699" s="112"/>
      <c r="Z699" s="112"/>
      <c r="AB699" s="112"/>
      <c r="AC699" s="112"/>
      <c r="AD699" s="112"/>
      <c r="AE699" s="112"/>
    </row>
    <row r="700" spans="19:31">
      <c r="S700" s="112"/>
      <c r="T700" s="112"/>
      <c r="U700" s="112"/>
      <c r="V700" s="112"/>
      <c r="W700" s="112"/>
      <c r="X700" s="112"/>
      <c r="Y700" s="112"/>
      <c r="Z700" s="112"/>
      <c r="AB700" s="112"/>
      <c r="AC700" s="112"/>
      <c r="AD700" s="112"/>
      <c r="AE700" s="112"/>
    </row>
    <row r="701" spans="19:31">
      <c r="S701" s="112"/>
      <c r="T701" s="112"/>
      <c r="U701" s="112"/>
      <c r="V701" s="112"/>
      <c r="W701" s="112"/>
      <c r="X701" s="112"/>
      <c r="Y701" s="112"/>
      <c r="Z701" s="112"/>
      <c r="AB701" s="112"/>
      <c r="AC701" s="112"/>
      <c r="AD701" s="112"/>
      <c r="AE701" s="112"/>
    </row>
    <row r="702" spans="19:31">
      <c r="S702" s="112"/>
      <c r="T702" s="112"/>
      <c r="U702" s="112"/>
      <c r="V702" s="112"/>
      <c r="W702" s="112"/>
      <c r="X702" s="112"/>
      <c r="Y702" s="112"/>
      <c r="Z702" s="112"/>
      <c r="AB702" s="112"/>
      <c r="AC702" s="112"/>
      <c r="AD702" s="112"/>
      <c r="AE702" s="112"/>
    </row>
    <row r="703" spans="19:31">
      <c r="S703" s="112"/>
      <c r="T703" s="112"/>
      <c r="U703" s="112"/>
      <c r="V703" s="112"/>
      <c r="W703" s="112"/>
      <c r="X703" s="112"/>
      <c r="Y703" s="112"/>
      <c r="Z703" s="112"/>
      <c r="AB703" s="112"/>
      <c r="AC703" s="112"/>
      <c r="AD703" s="112"/>
      <c r="AE703" s="112"/>
    </row>
    <row r="704" spans="19:31">
      <c r="S704" s="112"/>
      <c r="T704" s="112"/>
      <c r="U704" s="112"/>
      <c r="V704" s="112"/>
      <c r="W704" s="112"/>
      <c r="X704" s="112"/>
      <c r="Y704" s="112"/>
      <c r="Z704" s="112"/>
      <c r="AB704" s="112"/>
      <c r="AC704" s="112"/>
      <c r="AD704" s="112"/>
      <c r="AE704" s="112"/>
    </row>
    <row r="705" spans="19:31">
      <c r="S705" s="112"/>
      <c r="T705" s="112"/>
      <c r="U705" s="112"/>
      <c r="V705" s="112"/>
      <c r="W705" s="112"/>
      <c r="X705" s="112"/>
      <c r="Y705" s="112"/>
      <c r="Z705" s="112"/>
      <c r="AB705" s="112"/>
      <c r="AC705" s="112"/>
      <c r="AD705" s="112"/>
      <c r="AE705" s="112"/>
    </row>
    <row r="706" spans="19:31">
      <c r="S706" s="112"/>
      <c r="T706" s="112"/>
      <c r="U706" s="112"/>
      <c r="V706" s="112"/>
      <c r="W706" s="112"/>
      <c r="X706" s="112"/>
      <c r="Y706" s="112"/>
      <c r="Z706" s="112"/>
      <c r="AB706" s="112"/>
      <c r="AC706" s="112"/>
      <c r="AD706" s="112"/>
      <c r="AE706" s="112"/>
    </row>
    <row r="707" spans="19:31">
      <c r="S707" s="112"/>
      <c r="T707" s="112"/>
      <c r="U707" s="112"/>
      <c r="V707" s="112"/>
      <c r="W707" s="112"/>
      <c r="X707" s="112"/>
      <c r="Y707" s="112"/>
      <c r="Z707" s="112"/>
      <c r="AB707" s="112"/>
      <c r="AC707" s="112"/>
      <c r="AD707" s="112"/>
      <c r="AE707" s="112"/>
    </row>
    <row r="708" spans="19:31">
      <c r="S708" s="112"/>
      <c r="T708" s="112"/>
      <c r="U708" s="112"/>
      <c r="V708" s="112"/>
      <c r="W708" s="112"/>
      <c r="X708" s="112"/>
      <c r="Y708" s="112"/>
      <c r="Z708" s="112"/>
      <c r="AB708" s="112"/>
      <c r="AC708" s="112"/>
      <c r="AD708" s="112"/>
      <c r="AE708" s="112"/>
    </row>
    <row r="709" spans="19:31">
      <c r="S709" s="112"/>
      <c r="T709" s="112"/>
      <c r="U709" s="112"/>
      <c r="V709" s="112"/>
      <c r="W709" s="112"/>
      <c r="X709" s="112"/>
      <c r="Y709" s="112"/>
      <c r="Z709" s="112"/>
      <c r="AB709" s="112"/>
      <c r="AC709" s="112"/>
      <c r="AD709" s="112"/>
      <c r="AE709" s="112"/>
    </row>
    <row r="710" spans="19:31">
      <c r="S710" s="112"/>
      <c r="T710" s="112"/>
      <c r="U710" s="112"/>
      <c r="V710" s="112"/>
      <c r="W710" s="112"/>
      <c r="X710" s="112"/>
      <c r="Y710" s="112"/>
      <c r="Z710" s="112"/>
      <c r="AB710" s="112"/>
      <c r="AC710" s="112"/>
      <c r="AD710" s="112"/>
      <c r="AE710" s="112"/>
    </row>
    <row r="711" spans="19:31">
      <c r="S711" s="112"/>
      <c r="T711" s="112"/>
      <c r="U711" s="112"/>
      <c r="V711" s="112"/>
      <c r="W711" s="112"/>
      <c r="X711" s="112"/>
      <c r="Y711" s="112"/>
      <c r="Z711" s="112"/>
      <c r="AB711" s="112"/>
      <c r="AC711" s="112"/>
      <c r="AD711" s="112"/>
      <c r="AE711" s="112"/>
    </row>
    <row r="712" spans="19:31">
      <c r="S712" s="112"/>
      <c r="T712" s="112"/>
      <c r="U712" s="112"/>
      <c r="V712" s="112"/>
      <c r="W712" s="112"/>
      <c r="X712" s="112"/>
      <c r="Y712" s="112"/>
      <c r="Z712" s="112"/>
      <c r="AB712" s="112"/>
      <c r="AC712" s="112"/>
      <c r="AD712" s="112"/>
      <c r="AE712" s="112"/>
    </row>
    <row r="713" spans="19:31">
      <c r="S713" s="112"/>
      <c r="T713" s="112"/>
      <c r="U713" s="112"/>
      <c r="V713" s="112"/>
      <c r="W713" s="112"/>
      <c r="X713" s="112"/>
      <c r="Y713" s="112"/>
      <c r="Z713" s="112"/>
      <c r="AB713" s="112"/>
      <c r="AC713" s="112"/>
      <c r="AD713" s="112"/>
      <c r="AE713" s="112"/>
    </row>
    <row r="714" spans="19:31">
      <c r="S714" s="112"/>
      <c r="T714" s="112"/>
      <c r="U714" s="112"/>
      <c r="V714" s="112"/>
      <c r="W714" s="112"/>
      <c r="X714" s="112"/>
      <c r="Y714" s="112"/>
      <c r="Z714" s="112"/>
      <c r="AB714" s="112"/>
      <c r="AC714" s="112"/>
      <c r="AD714" s="112"/>
      <c r="AE714" s="112"/>
    </row>
    <row r="715" spans="19:31">
      <c r="S715" s="112"/>
      <c r="T715" s="112"/>
      <c r="U715" s="112"/>
      <c r="V715" s="112"/>
      <c r="W715" s="112"/>
      <c r="X715" s="112"/>
      <c r="Y715" s="112"/>
      <c r="Z715" s="112"/>
      <c r="AB715" s="112"/>
      <c r="AC715" s="112"/>
      <c r="AD715" s="112"/>
      <c r="AE715" s="112"/>
    </row>
    <row r="716" spans="19:31">
      <c r="S716" s="112"/>
      <c r="T716" s="112"/>
      <c r="U716" s="112"/>
      <c r="V716" s="112"/>
      <c r="W716" s="112"/>
      <c r="X716" s="112"/>
      <c r="Y716" s="112"/>
      <c r="Z716" s="112"/>
      <c r="AB716" s="112"/>
      <c r="AC716" s="112"/>
      <c r="AD716" s="112"/>
      <c r="AE716" s="112"/>
    </row>
    <row r="717" spans="19:31">
      <c r="S717" s="112"/>
      <c r="T717" s="112"/>
      <c r="U717" s="112"/>
      <c r="V717" s="112"/>
      <c r="W717" s="112"/>
      <c r="X717" s="112"/>
      <c r="Y717" s="112"/>
      <c r="Z717" s="112"/>
      <c r="AB717" s="112"/>
      <c r="AC717" s="112"/>
      <c r="AD717" s="112"/>
      <c r="AE717" s="112"/>
    </row>
    <row r="718" spans="19:31">
      <c r="S718" s="112"/>
      <c r="T718" s="112"/>
      <c r="U718" s="112"/>
      <c r="V718" s="112"/>
      <c r="W718" s="112"/>
      <c r="X718" s="112"/>
      <c r="Y718" s="112"/>
      <c r="Z718" s="112"/>
      <c r="AB718" s="112"/>
      <c r="AC718" s="112"/>
      <c r="AD718" s="112"/>
      <c r="AE718" s="112"/>
    </row>
    <row r="719" spans="19:31">
      <c r="S719" s="112"/>
      <c r="T719" s="112"/>
      <c r="U719" s="112"/>
      <c r="V719" s="112"/>
      <c r="W719" s="112"/>
      <c r="X719" s="112"/>
      <c r="Y719" s="112"/>
      <c r="Z719" s="112"/>
      <c r="AB719" s="112"/>
      <c r="AC719" s="112"/>
      <c r="AD719" s="112"/>
      <c r="AE719" s="112"/>
    </row>
    <row r="720" spans="19:31">
      <c r="S720" s="112"/>
      <c r="T720" s="112"/>
      <c r="U720" s="112"/>
      <c r="V720" s="112"/>
      <c r="W720" s="112"/>
      <c r="X720" s="112"/>
      <c r="Y720" s="112"/>
      <c r="Z720" s="112"/>
      <c r="AB720" s="112"/>
      <c r="AC720" s="112"/>
      <c r="AD720" s="112"/>
      <c r="AE720" s="112"/>
    </row>
    <row r="721" spans="19:31">
      <c r="S721" s="112"/>
      <c r="T721" s="112"/>
      <c r="U721" s="112"/>
      <c r="V721" s="112"/>
      <c r="W721" s="112"/>
      <c r="X721" s="112"/>
      <c r="Y721" s="112"/>
      <c r="Z721" s="112"/>
      <c r="AB721" s="112"/>
      <c r="AC721" s="112"/>
      <c r="AD721" s="112"/>
      <c r="AE721" s="112"/>
    </row>
    <row r="722" spans="19:31">
      <c r="S722" s="112"/>
      <c r="T722" s="112"/>
      <c r="U722" s="112"/>
      <c r="V722" s="112"/>
      <c r="W722" s="112"/>
      <c r="X722" s="112"/>
      <c r="Y722" s="112"/>
      <c r="Z722" s="112"/>
      <c r="AB722" s="112"/>
      <c r="AC722" s="112"/>
      <c r="AD722" s="112"/>
      <c r="AE722" s="112"/>
    </row>
    <row r="723" spans="19:31">
      <c r="S723" s="112"/>
      <c r="T723" s="112"/>
      <c r="U723" s="112"/>
      <c r="V723" s="112"/>
      <c r="W723" s="112"/>
      <c r="X723" s="112"/>
      <c r="Y723" s="112"/>
      <c r="Z723" s="112"/>
      <c r="AB723" s="112"/>
      <c r="AC723" s="112"/>
      <c r="AD723" s="112"/>
      <c r="AE723" s="112"/>
    </row>
    <row r="724" spans="19:31">
      <c r="S724" s="112"/>
      <c r="T724" s="112"/>
      <c r="U724" s="112"/>
      <c r="V724" s="112"/>
      <c r="W724" s="112"/>
      <c r="X724" s="112"/>
      <c r="Y724" s="112"/>
      <c r="Z724" s="112"/>
      <c r="AB724" s="112"/>
      <c r="AC724" s="112"/>
      <c r="AD724" s="112"/>
      <c r="AE724" s="112"/>
    </row>
    <row r="725" spans="19:31">
      <c r="S725" s="112"/>
      <c r="T725" s="112"/>
      <c r="U725" s="112"/>
      <c r="V725" s="112"/>
      <c r="W725" s="112"/>
      <c r="X725" s="112"/>
      <c r="Y725" s="112"/>
      <c r="Z725" s="112"/>
      <c r="AB725" s="112"/>
      <c r="AC725" s="112"/>
      <c r="AD725" s="112"/>
      <c r="AE725" s="112"/>
    </row>
    <row r="726" spans="19:31">
      <c r="S726" s="112"/>
      <c r="T726" s="112"/>
      <c r="U726" s="112"/>
      <c r="V726" s="112"/>
      <c r="W726" s="112"/>
      <c r="X726" s="112"/>
      <c r="Y726" s="112"/>
      <c r="Z726" s="112"/>
      <c r="AB726" s="112"/>
      <c r="AC726" s="112"/>
      <c r="AD726" s="112"/>
      <c r="AE726" s="112"/>
    </row>
    <row r="727" spans="19:31">
      <c r="S727" s="112"/>
      <c r="T727" s="112"/>
      <c r="U727" s="112"/>
      <c r="V727" s="112"/>
      <c r="W727" s="112"/>
      <c r="X727" s="112"/>
      <c r="Y727" s="112"/>
      <c r="Z727" s="112"/>
      <c r="AB727" s="112"/>
      <c r="AC727" s="112"/>
      <c r="AD727" s="112"/>
      <c r="AE727" s="112"/>
    </row>
    <row r="728" spans="19:31">
      <c r="S728" s="112"/>
      <c r="T728" s="112"/>
      <c r="U728" s="112"/>
      <c r="V728" s="112"/>
      <c r="W728" s="112"/>
      <c r="X728" s="112"/>
      <c r="Y728" s="112"/>
      <c r="Z728" s="112"/>
      <c r="AB728" s="112"/>
      <c r="AC728" s="112"/>
      <c r="AD728" s="112"/>
      <c r="AE728" s="112"/>
    </row>
    <row r="729" spans="19:31">
      <c r="S729" s="112"/>
      <c r="T729" s="112"/>
      <c r="U729" s="112"/>
      <c r="V729" s="112"/>
      <c r="W729" s="112"/>
      <c r="X729" s="112"/>
      <c r="Y729" s="112"/>
      <c r="Z729" s="112"/>
      <c r="AB729" s="112"/>
      <c r="AC729" s="112"/>
      <c r="AD729" s="112"/>
      <c r="AE729" s="112"/>
    </row>
    <row r="730" spans="19:31">
      <c r="S730" s="112"/>
      <c r="T730" s="112"/>
      <c r="U730" s="112"/>
      <c r="V730" s="112"/>
      <c r="W730" s="112"/>
      <c r="X730" s="112"/>
      <c r="Y730" s="112"/>
      <c r="Z730" s="112"/>
      <c r="AB730" s="112"/>
      <c r="AC730" s="112"/>
      <c r="AD730" s="112"/>
      <c r="AE730" s="112"/>
    </row>
    <row r="731" spans="19:31">
      <c r="S731" s="112"/>
      <c r="T731" s="112"/>
      <c r="U731" s="112"/>
      <c r="V731" s="112"/>
      <c r="W731" s="112"/>
      <c r="X731" s="112"/>
      <c r="Y731" s="112"/>
      <c r="Z731" s="112"/>
      <c r="AB731" s="112"/>
      <c r="AC731" s="112"/>
      <c r="AD731" s="112"/>
      <c r="AE731" s="112"/>
    </row>
    <row r="732" spans="19:31">
      <c r="S732" s="112"/>
      <c r="T732" s="112"/>
      <c r="U732" s="112"/>
      <c r="V732" s="112"/>
      <c r="W732" s="112"/>
      <c r="X732" s="112"/>
      <c r="Y732" s="112"/>
      <c r="Z732" s="112"/>
      <c r="AB732" s="112"/>
      <c r="AC732" s="112"/>
      <c r="AD732" s="112"/>
      <c r="AE732" s="112"/>
    </row>
    <row r="733" spans="19:31">
      <c r="S733" s="112"/>
      <c r="T733" s="112"/>
      <c r="U733" s="112"/>
      <c r="V733" s="112"/>
      <c r="W733" s="112"/>
      <c r="X733" s="112"/>
      <c r="Y733" s="112"/>
      <c r="Z733" s="112"/>
      <c r="AB733" s="112"/>
      <c r="AC733" s="112"/>
      <c r="AD733" s="112"/>
      <c r="AE733" s="112"/>
    </row>
    <row r="734" spans="19:31">
      <c r="S734" s="112"/>
      <c r="T734" s="112"/>
      <c r="U734" s="112"/>
      <c r="V734" s="112"/>
      <c r="W734" s="112"/>
      <c r="X734" s="112"/>
      <c r="Y734" s="112"/>
      <c r="Z734" s="112"/>
      <c r="AB734" s="112"/>
      <c r="AC734" s="112"/>
      <c r="AD734" s="112"/>
      <c r="AE734" s="112"/>
    </row>
    <row r="735" spans="19:31">
      <c r="S735" s="112"/>
      <c r="T735" s="112"/>
      <c r="U735" s="112"/>
      <c r="V735" s="112"/>
      <c r="W735" s="112"/>
      <c r="X735" s="112"/>
      <c r="Y735" s="112"/>
      <c r="Z735" s="112"/>
      <c r="AB735" s="112"/>
      <c r="AC735" s="112"/>
      <c r="AD735" s="112"/>
      <c r="AE735" s="112"/>
    </row>
    <row r="736" spans="19:31">
      <c r="S736" s="112"/>
      <c r="T736" s="112"/>
      <c r="U736" s="112"/>
      <c r="V736" s="112"/>
      <c r="W736" s="112"/>
      <c r="X736" s="112"/>
      <c r="Y736" s="112"/>
      <c r="Z736" s="112"/>
      <c r="AB736" s="112"/>
      <c r="AC736" s="112"/>
      <c r="AD736" s="112"/>
      <c r="AE736" s="112"/>
    </row>
    <row r="737" spans="19:31">
      <c r="S737" s="112"/>
      <c r="T737" s="112"/>
      <c r="U737" s="112"/>
      <c r="V737" s="112"/>
      <c r="W737" s="112"/>
      <c r="X737" s="112"/>
      <c r="Y737" s="112"/>
      <c r="Z737" s="112"/>
      <c r="AB737" s="112"/>
      <c r="AC737" s="112"/>
      <c r="AD737" s="112"/>
      <c r="AE737" s="112"/>
    </row>
    <row r="738" spans="19:31">
      <c r="S738" s="112"/>
      <c r="T738" s="112"/>
      <c r="U738" s="112"/>
      <c r="V738" s="112"/>
      <c r="W738" s="112"/>
      <c r="X738" s="112"/>
      <c r="Y738" s="112"/>
      <c r="Z738" s="112"/>
      <c r="AB738" s="112"/>
      <c r="AC738" s="112"/>
      <c r="AD738" s="112"/>
      <c r="AE738" s="112"/>
    </row>
    <row r="739" spans="19:31">
      <c r="S739" s="112"/>
      <c r="T739" s="112"/>
      <c r="U739" s="112"/>
      <c r="V739" s="112"/>
      <c r="W739" s="112"/>
      <c r="X739" s="112"/>
      <c r="Y739" s="112"/>
      <c r="Z739" s="112"/>
      <c r="AB739" s="112"/>
      <c r="AC739" s="112"/>
      <c r="AD739" s="112"/>
      <c r="AE739" s="112"/>
    </row>
    <row r="740" spans="19:31">
      <c r="S740" s="112"/>
      <c r="T740" s="112"/>
      <c r="U740" s="112"/>
      <c r="V740" s="112"/>
      <c r="W740" s="112"/>
      <c r="X740" s="112"/>
      <c r="Y740" s="112"/>
      <c r="Z740" s="112"/>
      <c r="AB740" s="112"/>
      <c r="AC740" s="112"/>
      <c r="AD740" s="112"/>
      <c r="AE740" s="112"/>
    </row>
    <row r="741" spans="19:31">
      <c r="S741" s="112"/>
      <c r="T741" s="112"/>
      <c r="U741" s="112"/>
      <c r="V741" s="112"/>
      <c r="W741" s="112"/>
      <c r="X741" s="112"/>
      <c r="Y741" s="112"/>
      <c r="Z741" s="112"/>
      <c r="AB741" s="112"/>
      <c r="AC741" s="112"/>
      <c r="AD741" s="112"/>
      <c r="AE741" s="112"/>
    </row>
    <row r="742" spans="19:31">
      <c r="S742" s="112"/>
      <c r="T742" s="112"/>
      <c r="U742" s="112"/>
      <c r="V742" s="112"/>
      <c r="W742" s="112"/>
      <c r="X742" s="112"/>
      <c r="Y742" s="112"/>
      <c r="Z742" s="112"/>
      <c r="AB742" s="112"/>
      <c r="AC742" s="112"/>
      <c r="AD742" s="112"/>
      <c r="AE742" s="112"/>
    </row>
    <row r="743" spans="19:31">
      <c r="S743" s="112"/>
      <c r="T743" s="112"/>
      <c r="U743" s="112"/>
      <c r="V743" s="112"/>
      <c r="W743" s="112"/>
      <c r="X743" s="112"/>
      <c r="Y743" s="112"/>
      <c r="Z743" s="112"/>
      <c r="AB743" s="112"/>
      <c r="AC743" s="112"/>
      <c r="AD743" s="112"/>
      <c r="AE743" s="112"/>
    </row>
    <row r="744" spans="19:31">
      <c r="S744" s="112"/>
      <c r="T744" s="112"/>
      <c r="U744" s="112"/>
      <c r="V744" s="112"/>
      <c r="W744" s="112"/>
      <c r="X744" s="112"/>
      <c r="Y744" s="112"/>
      <c r="Z744" s="112"/>
      <c r="AB744" s="112"/>
      <c r="AC744" s="112"/>
      <c r="AD744" s="112"/>
      <c r="AE744" s="112"/>
    </row>
    <row r="745" spans="19:31">
      <c r="S745" s="112"/>
      <c r="T745" s="112"/>
      <c r="U745" s="112"/>
      <c r="V745" s="112"/>
      <c r="W745" s="112"/>
      <c r="X745" s="112"/>
      <c r="Y745" s="112"/>
      <c r="Z745" s="112"/>
      <c r="AB745" s="112"/>
      <c r="AC745" s="112"/>
      <c r="AD745" s="112"/>
      <c r="AE745" s="112"/>
    </row>
    <row r="746" spans="19:31">
      <c r="S746" s="112"/>
      <c r="T746" s="112"/>
      <c r="U746" s="112"/>
      <c r="V746" s="112"/>
      <c r="W746" s="112"/>
      <c r="X746" s="112"/>
      <c r="Y746" s="112"/>
      <c r="Z746" s="112"/>
      <c r="AB746" s="112"/>
      <c r="AC746" s="112"/>
      <c r="AD746" s="112"/>
      <c r="AE746" s="112"/>
    </row>
    <row r="747" spans="19:31">
      <c r="S747" s="112"/>
      <c r="T747" s="112"/>
      <c r="U747" s="112"/>
      <c r="V747" s="112"/>
      <c r="W747" s="112"/>
      <c r="X747" s="112"/>
      <c r="Y747" s="112"/>
      <c r="Z747" s="112"/>
      <c r="AB747" s="112"/>
      <c r="AC747" s="112"/>
      <c r="AD747" s="112"/>
      <c r="AE747" s="112"/>
    </row>
    <row r="748" spans="19:31">
      <c r="S748" s="112"/>
      <c r="T748" s="112"/>
      <c r="U748" s="112"/>
      <c r="V748" s="112"/>
      <c r="W748" s="112"/>
      <c r="X748" s="112"/>
      <c r="Y748" s="112"/>
      <c r="Z748" s="112"/>
      <c r="AB748" s="112"/>
      <c r="AC748" s="112"/>
      <c r="AD748" s="112"/>
      <c r="AE748" s="112"/>
    </row>
    <row r="749" spans="19:31">
      <c r="S749" s="112"/>
      <c r="T749" s="112"/>
      <c r="U749" s="112"/>
      <c r="V749" s="112"/>
      <c r="W749" s="112"/>
      <c r="X749" s="112"/>
      <c r="Y749" s="112"/>
      <c r="Z749" s="112"/>
      <c r="AB749" s="112"/>
      <c r="AC749" s="112"/>
      <c r="AD749" s="112"/>
      <c r="AE749" s="112"/>
    </row>
    <row r="750" spans="19:31">
      <c r="S750" s="112"/>
      <c r="T750" s="112"/>
      <c r="U750" s="112"/>
      <c r="V750" s="112"/>
      <c r="W750" s="112"/>
      <c r="X750" s="112"/>
      <c r="Y750" s="112"/>
      <c r="Z750" s="112"/>
      <c r="AB750" s="112"/>
      <c r="AC750" s="112"/>
      <c r="AD750" s="112"/>
      <c r="AE750" s="112"/>
    </row>
    <row r="751" spans="19:31">
      <c r="S751" s="112"/>
      <c r="T751" s="112"/>
      <c r="U751" s="112"/>
      <c r="V751" s="112"/>
      <c r="W751" s="112"/>
      <c r="X751" s="112"/>
      <c r="Y751" s="112"/>
      <c r="Z751" s="112"/>
      <c r="AB751" s="112"/>
      <c r="AC751" s="112"/>
      <c r="AD751" s="112"/>
      <c r="AE751" s="112"/>
    </row>
    <row r="752" spans="19:31">
      <c r="S752" s="112"/>
      <c r="T752" s="112"/>
      <c r="U752" s="112"/>
      <c r="V752" s="112"/>
      <c r="W752" s="112"/>
      <c r="X752" s="112"/>
      <c r="Y752" s="112"/>
      <c r="Z752" s="112"/>
      <c r="AB752" s="112"/>
      <c r="AC752" s="112"/>
      <c r="AD752" s="112"/>
      <c r="AE752" s="112"/>
    </row>
    <row r="753" spans="19:31">
      <c r="S753" s="112"/>
      <c r="T753" s="112"/>
      <c r="U753" s="112"/>
      <c r="V753" s="112"/>
      <c r="W753" s="112"/>
      <c r="X753" s="112"/>
      <c r="Y753" s="112"/>
      <c r="Z753" s="112"/>
      <c r="AB753" s="112"/>
      <c r="AC753" s="112"/>
      <c r="AD753" s="112"/>
      <c r="AE753" s="112"/>
    </row>
    <row r="754" spans="19:31">
      <c r="S754" s="112"/>
      <c r="T754" s="112"/>
      <c r="U754" s="112"/>
      <c r="V754" s="112"/>
      <c r="W754" s="112"/>
      <c r="X754" s="112"/>
      <c r="Y754" s="112"/>
      <c r="Z754" s="112"/>
      <c r="AB754" s="112"/>
      <c r="AC754" s="112"/>
      <c r="AD754" s="112"/>
      <c r="AE754" s="112"/>
    </row>
    <row r="755" spans="19:31">
      <c r="S755" s="112"/>
      <c r="T755" s="112"/>
      <c r="U755" s="112"/>
      <c r="V755" s="112"/>
      <c r="W755" s="112"/>
      <c r="X755" s="112"/>
      <c r="Y755" s="112"/>
      <c r="Z755" s="112"/>
      <c r="AB755" s="112"/>
      <c r="AC755" s="112"/>
      <c r="AD755" s="112"/>
      <c r="AE755" s="112"/>
    </row>
    <row r="756" spans="19:31">
      <c r="S756" s="112"/>
      <c r="T756" s="112"/>
      <c r="U756" s="112"/>
      <c r="V756" s="112"/>
      <c r="W756" s="112"/>
      <c r="X756" s="112"/>
      <c r="Y756" s="112"/>
      <c r="Z756" s="112"/>
      <c r="AB756" s="112"/>
      <c r="AC756" s="112"/>
      <c r="AD756" s="112"/>
      <c r="AE756" s="112"/>
    </row>
    <row r="757" spans="19:31">
      <c r="S757" s="112"/>
      <c r="T757" s="112"/>
      <c r="U757" s="112"/>
      <c r="V757" s="112"/>
      <c r="W757" s="112"/>
      <c r="X757" s="112"/>
      <c r="Y757" s="112"/>
      <c r="Z757" s="112"/>
      <c r="AB757" s="112"/>
      <c r="AC757" s="112"/>
      <c r="AD757" s="112"/>
      <c r="AE757" s="112"/>
    </row>
    <row r="758" spans="19:31">
      <c r="S758" s="112"/>
      <c r="T758" s="112"/>
      <c r="U758" s="112"/>
      <c r="V758" s="112"/>
      <c r="W758" s="112"/>
      <c r="X758" s="112"/>
      <c r="Y758" s="112"/>
      <c r="Z758" s="112"/>
      <c r="AB758" s="112"/>
      <c r="AC758" s="112"/>
      <c r="AD758" s="112"/>
      <c r="AE758" s="112"/>
    </row>
    <row r="759" spans="19:31">
      <c r="S759" s="112"/>
      <c r="T759" s="112"/>
      <c r="U759" s="112"/>
      <c r="V759" s="112"/>
      <c r="W759" s="112"/>
      <c r="X759" s="112"/>
      <c r="Y759" s="112"/>
      <c r="Z759" s="112"/>
      <c r="AB759" s="112"/>
      <c r="AC759" s="112"/>
      <c r="AD759" s="112"/>
      <c r="AE759" s="112"/>
    </row>
    <row r="760" spans="19:31">
      <c r="S760" s="112"/>
      <c r="T760" s="112"/>
      <c r="U760" s="112"/>
      <c r="V760" s="112"/>
      <c r="W760" s="112"/>
      <c r="X760" s="112"/>
      <c r="Y760" s="112"/>
      <c r="Z760" s="112"/>
      <c r="AB760" s="112"/>
      <c r="AC760" s="112"/>
      <c r="AD760" s="112"/>
      <c r="AE760" s="112"/>
    </row>
    <row r="761" spans="19:31">
      <c r="S761" s="112"/>
      <c r="T761" s="112"/>
      <c r="U761" s="112"/>
      <c r="V761" s="112"/>
      <c r="W761" s="112"/>
      <c r="X761" s="112"/>
      <c r="Y761" s="112"/>
      <c r="Z761" s="112"/>
      <c r="AB761" s="112"/>
      <c r="AC761" s="112"/>
      <c r="AD761" s="112"/>
      <c r="AE761" s="112"/>
    </row>
    <row r="762" spans="19:31">
      <c r="S762" s="112"/>
      <c r="T762" s="112"/>
      <c r="U762" s="112"/>
      <c r="V762" s="112"/>
      <c r="W762" s="112"/>
      <c r="X762" s="112"/>
      <c r="Y762" s="112"/>
      <c r="Z762" s="112"/>
      <c r="AB762" s="112"/>
      <c r="AC762" s="112"/>
      <c r="AD762" s="112"/>
      <c r="AE762" s="112"/>
    </row>
    <row r="763" spans="19:31">
      <c r="S763" s="112"/>
      <c r="T763" s="112"/>
      <c r="U763" s="112"/>
      <c r="V763" s="112"/>
      <c r="W763" s="112"/>
      <c r="X763" s="112"/>
      <c r="Y763" s="112"/>
      <c r="Z763" s="112"/>
      <c r="AB763" s="112"/>
      <c r="AC763" s="112"/>
      <c r="AD763" s="112"/>
      <c r="AE763" s="112"/>
    </row>
    <row r="764" spans="19:31">
      <c r="S764" s="112"/>
      <c r="T764" s="112"/>
      <c r="U764" s="112"/>
      <c r="V764" s="112"/>
      <c r="W764" s="112"/>
      <c r="X764" s="112"/>
      <c r="Y764" s="112"/>
      <c r="Z764" s="112"/>
      <c r="AB764" s="112"/>
      <c r="AC764" s="112"/>
      <c r="AD764" s="112"/>
      <c r="AE764" s="112"/>
    </row>
    <row r="765" spans="19:31">
      <c r="S765" s="112"/>
      <c r="T765" s="112"/>
      <c r="U765" s="112"/>
      <c r="V765" s="112"/>
      <c r="W765" s="112"/>
      <c r="X765" s="112"/>
      <c r="Y765" s="112"/>
      <c r="Z765" s="112"/>
      <c r="AB765" s="112"/>
      <c r="AC765" s="112"/>
      <c r="AD765" s="112"/>
      <c r="AE765" s="112"/>
    </row>
    <row r="766" spans="19:31">
      <c r="S766" s="112"/>
      <c r="T766" s="112"/>
      <c r="U766" s="112"/>
      <c r="V766" s="112"/>
      <c r="W766" s="112"/>
      <c r="X766" s="112"/>
      <c r="Y766" s="112"/>
      <c r="Z766" s="112"/>
      <c r="AB766" s="112"/>
      <c r="AC766" s="112"/>
      <c r="AD766" s="112"/>
      <c r="AE766" s="112"/>
    </row>
    <row r="767" spans="19:31">
      <c r="S767" s="112"/>
      <c r="T767" s="112"/>
      <c r="U767" s="112"/>
      <c r="V767" s="112"/>
      <c r="W767" s="112"/>
      <c r="X767" s="112"/>
      <c r="Y767" s="112"/>
      <c r="Z767" s="112"/>
      <c r="AB767" s="112"/>
      <c r="AC767" s="112"/>
      <c r="AD767" s="112"/>
      <c r="AE767" s="112"/>
    </row>
    <row r="768" spans="19:31">
      <c r="S768" s="112"/>
      <c r="T768" s="112"/>
      <c r="U768" s="112"/>
      <c r="V768" s="112"/>
      <c r="W768" s="112"/>
      <c r="X768" s="112"/>
      <c r="Y768" s="112"/>
      <c r="Z768" s="112"/>
      <c r="AB768" s="112"/>
      <c r="AC768" s="112"/>
      <c r="AD768" s="112"/>
      <c r="AE768" s="112"/>
    </row>
    <row r="769" spans="19:31">
      <c r="S769" s="112"/>
      <c r="T769" s="112"/>
      <c r="U769" s="112"/>
      <c r="V769" s="112"/>
      <c r="W769" s="112"/>
      <c r="X769" s="112"/>
      <c r="Y769" s="112"/>
      <c r="Z769" s="112"/>
      <c r="AB769" s="112"/>
      <c r="AC769" s="112"/>
      <c r="AD769" s="112"/>
      <c r="AE769" s="112"/>
    </row>
    <row r="770" spans="19:31">
      <c r="S770" s="112"/>
      <c r="T770" s="112"/>
      <c r="U770" s="112"/>
      <c r="V770" s="112"/>
      <c r="W770" s="112"/>
      <c r="X770" s="112"/>
      <c r="Y770" s="112"/>
      <c r="Z770" s="112"/>
      <c r="AB770" s="112"/>
      <c r="AC770" s="112"/>
      <c r="AD770" s="112"/>
      <c r="AE770" s="112"/>
    </row>
    <row r="771" spans="19:31">
      <c r="S771" s="112"/>
      <c r="T771" s="112"/>
      <c r="U771" s="112"/>
      <c r="V771" s="112"/>
      <c r="W771" s="112"/>
      <c r="X771" s="112"/>
      <c r="Y771" s="112"/>
      <c r="Z771" s="112"/>
      <c r="AB771" s="112"/>
      <c r="AC771" s="112"/>
      <c r="AD771" s="112"/>
      <c r="AE771" s="112"/>
    </row>
    <row r="772" spans="19:31">
      <c r="S772" s="112"/>
      <c r="T772" s="112"/>
      <c r="U772" s="112"/>
      <c r="V772" s="112"/>
      <c r="W772" s="112"/>
      <c r="X772" s="112"/>
      <c r="Y772" s="112"/>
      <c r="Z772" s="112"/>
      <c r="AB772" s="112"/>
      <c r="AC772" s="112"/>
      <c r="AD772" s="112"/>
      <c r="AE772" s="112"/>
    </row>
    <row r="773" spans="19:31">
      <c r="S773" s="112"/>
      <c r="T773" s="112"/>
      <c r="U773" s="112"/>
      <c r="V773" s="112"/>
      <c r="W773" s="112"/>
      <c r="X773" s="112"/>
      <c r="Y773" s="112"/>
      <c r="Z773" s="112"/>
      <c r="AB773" s="112"/>
      <c r="AC773" s="112"/>
      <c r="AD773" s="112"/>
      <c r="AE773" s="112"/>
    </row>
    <row r="774" spans="19:31">
      <c r="S774" s="112"/>
      <c r="T774" s="112"/>
      <c r="U774" s="112"/>
      <c r="V774" s="112"/>
      <c r="W774" s="112"/>
      <c r="X774" s="112"/>
      <c r="Y774" s="112"/>
      <c r="Z774" s="112"/>
      <c r="AB774" s="112"/>
      <c r="AC774" s="112"/>
      <c r="AD774" s="112"/>
      <c r="AE774" s="112"/>
    </row>
    <row r="775" spans="19:31">
      <c r="S775" s="112"/>
      <c r="T775" s="112"/>
      <c r="U775" s="112"/>
      <c r="V775" s="112"/>
      <c r="W775" s="112"/>
      <c r="X775" s="112"/>
      <c r="Y775" s="112"/>
      <c r="Z775" s="112"/>
      <c r="AB775" s="112"/>
      <c r="AC775" s="112"/>
      <c r="AD775" s="112"/>
      <c r="AE775" s="112"/>
    </row>
    <row r="776" spans="19:31">
      <c r="S776" s="112"/>
      <c r="T776" s="112"/>
      <c r="U776" s="112"/>
      <c r="V776" s="112"/>
      <c r="W776" s="112"/>
      <c r="X776" s="112"/>
      <c r="Y776" s="112"/>
      <c r="Z776" s="112"/>
      <c r="AB776" s="112"/>
      <c r="AC776" s="112"/>
      <c r="AD776" s="112"/>
      <c r="AE776" s="112"/>
    </row>
    <row r="777" spans="19:31">
      <c r="S777" s="112"/>
      <c r="T777" s="112"/>
      <c r="U777" s="112"/>
      <c r="V777" s="112"/>
      <c r="W777" s="112"/>
      <c r="X777" s="112"/>
      <c r="Y777" s="112"/>
      <c r="Z777" s="112"/>
      <c r="AB777" s="112"/>
      <c r="AC777" s="112"/>
      <c r="AD777" s="112"/>
      <c r="AE777" s="112"/>
    </row>
    <row r="778" spans="19:31">
      <c r="S778" s="112"/>
      <c r="T778" s="112"/>
      <c r="U778" s="112"/>
      <c r="V778" s="112"/>
      <c r="W778" s="112"/>
      <c r="X778" s="112"/>
      <c r="Y778" s="112"/>
      <c r="Z778" s="112"/>
      <c r="AB778" s="112"/>
      <c r="AC778" s="112"/>
      <c r="AD778" s="112"/>
      <c r="AE778" s="112"/>
    </row>
    <row r="779" spans="19:31">
      <c r="S779" s="112"/>
      <c r="T779" s="112"/>
      <c r="U779" s="112"/>
      <c r="V779" s="112"/>
      <c r="W779" s="112"/>
      <c r="X779" s="112"/>
      <c r="Y779" s="112"/>
      <c r="Z779" s="112"/>
      <c r="AB779" s="112"/>
      <c r="AC779" s="112"/>
      <c r="AD779" s="112"/>
      <c r="AE779" s="112"/>
    </row>
    <row r="780" spans="19:31">
      <c r="S780" s="112"/>
      <c r="T780" s="112"/>
      <c r="U780" s="112"/>
      <c r="V780" s="112"/>
      <c r="W780" s="112"/>
      <c r="X780" s="112"/>
      <c r="Y780" s="112"/>
      <c r="Z780" s="112"/>
      <c r="AB780" s="112"/>
      <c r="AC780" s="112"/>
      <c r="AD780" s="112"/>
      <c r="AE780" s="112"/>
    </row>
    <row r="781" spans="19:31">
      <c r="S781" s="112"/>
      <c r="T781" s="112"/>
      <c r="U781" s="112"/>
      <c r="V781" s="112"/>
      <c r="W781" s="112"/>
      <c r="X781" s="112"/>
      <c r="Y781" s="112"/>
      <c r="Z781" s="112"/>
      <c r="AB781" s="112"/>
      <c r="AC781" s="112"/>
      <c r="AD781" s="112"/>
      <c r="AE781" s="112"/>
    </row>
    <row r="782" spans="19:31">
      <c r="S782" s="112"/>
      <c r="T782" s="112"/>
      <c r="U782" s="112"/>
      <c r="V782" s="112"/>
      <c r="W782" s="112"/>
      <c r="X782" s="112"/>
      <c r="Y782" s="112"/>
      <c r="Z782" s="112"/>
      <c r="AB782" s="112"/>
      <c r="AC782" s="112"/>
      <c r="AD782" s="112"/>
      <c r="AE782" s="112"/>
    </row>
    <row r="783" spans="19:31">
      <c r="S783" s="112"/>
      <c r="T783" s="112"/>
      <c r="U783" s="112"/>
      <c r="V783" s="112"/>
      <c r="W783" s="112"/>
      <c r="X783" s="112"/>
      <c r="Y783" s="112"/>
      <c r="Z783" s="112"/>
      <c r="AB783" s="112"/>
      <c r="AC783" s="112"/>
      <c r="AD783" s="112"/>
      <c r="AE783" s="112"/>
    </row>
    <row r="784" spans="19:31">
      <c r="S784" s="112"/>
      <c r="T784" s="112"/>
      <c r="U784" s="112"/>
      <c r="V784" s="112"/>
      <c r="W784" s="112"/>
      <c r="X784" s="112"/>
      <c r="Y784" s="112"/>
      <c r="Z784" s="112"/>
      <c r="AB784" s="112"/>
      <c r="AC784" s="112"/>
      <c r="AD784" s="112"/>
      <c r="AE784" s="112"/>
    </row>
    <row r="785" spans="19:31">
      <c r="S785" s="112"/>
      <c r="T785" s="112"/>
      <c r="U785" s="112"/>
      <c r="V785" s="112"/>
      <c r="W785" s="112"/>
      <c r="X785" s="112"/>
      <c r="Y785" s="112"/>
      <c r="Z785" s="112"/>
      <c r="AB785" s="112"/>
      <c r="AC785" s="112"/>
      <c r="AD785" s="112"/>
      <c r="AE785" s="112"/>
    </row>
    <row r="786" spans="19:31">
      <c r="S786" s="112"/>
      <c r="T786" s="112"/>
      <c r="U786" s="112"/>
      <c r="V786" s="112"/>
      <c r="W786" s="112"/>
      <c r="X786" s="112"/>
      <c r="Y786" s="112"/>
      <c r="Z786" s="112"/>
      <c r="AB786" s="112"/>
      <c r="AC786" s="112"/>
      <c r="AD786" s="112"/>
      <c r="AE786" s="112"/>
    </row>
    <row r="787" spans="19:31">
      <c r="S787" s="112"/>
      <c r="T787" s="112"/>
      <c r="U787" s="112"/>
      <c r="V787" s="112"/>
      <c r="W787" s="112"/>
      <c r="X787" s="112"/>
      <c r="Y787" s="112"/>
      <c r="Z787" s="112"/>
      <c r="AB787" s="112"/>
      <c r="AC787" s="112"/>
      <c r="AD787" s="112"/>
      <c r="AE787" s="112"/>
    </row>
    <row r="788" spans="19:31">
      <c r="S788" s="112"/>
      <c r="T788" s="112"/>
      <c r="U788" s="112"/>
      <c r="V788" s="112"/>
      <c r="W788" s="112"/>
      <c r="X788" s="112"/>
      <c r="Y788" s="112"/>
      <c r="Z788" s="112"/>
      <c r="AB788" s="112"/>
      <c r="AC788" s="112"/>
      <c r="AD788" s="112"/>
      <c r="AE788" s="112"/>
    </row>
    <row r="789" spans="19:31">
      <c r="S789" s="112"/>
      <c r="T789" s="112"/>
      <c r="U789" s="112"/>
      <c r="V789" s="112"/>
      <c r="W789" s="112"/>
      <c r="X789" s="112"/>
      <c r="Y789" s="112"/>
      <c r="Z789" s="112"/>
      <c r="AB789" s="112"/>
      <c r="AC789" s="112"/>
      <c r="AD789" s="112"/>
      <c r="AE789" s="112"/>
    </row>
    <row r="790" spans="19:31">
      <c r="S790" s="112"/>
      <c r="T790" s="112"/>
      <c r="U790" s="112"/>
      <c r="V790" s="112"/>
      <c r="W790" s="112"/>
      <c r="X790" s="112"/>
      <c r="Y790" s="112"/>
      <c r="Z790" s="112"/>
      <c r="AB790" s="112"/>
      <c r="AC790" s="112"/>
      <c r="AD790" s="112"/>
      <c r="AE790" s="112"/>
    </row>
    <row r="791" spans="19:31">
      <c r="S791" s="112"/>
      <c r="T791" s="112"/>
      <c r="U791" s="112"/>
      <c r="V791" s="112"/>
      <c r="W791" s="112"/>
      <c r="X791" s="112"/>
      <c r="Y791" s="112"/>
      <c r="Z791" s="112"/>
      <c r="AB791" s="112"/>
      <c r="AC791" s="112"/>
      <c r="AD791" s="112"/>
      <c r="AE791" s="112"/>
    </row>
    <row r="792" spans="19:31">
      <c r="S792" s="112"/>
      <c r="T792" s="112"/>
      <c r="U792" s="112"/>
      <c r="V792" s="112"/>
      <c r="W792" s="112"/>
      <c r="X792" s="112"/>
      <c r="Y792" s="112"/>
      <c r="Z792" s="112"/>
      <c r="AB792" s="112"/>
      <c r="AC792" s="112"/>
      <c r="AD792" s="112"/>
      <c r="AE792" s="112"/>
    </row>
    <row r="793" spans="19:31">
      <c r="S793" s="112"/>
      <c r="T793" s="112"/>
      <c r="U793" s="112"/>
      <c r="V793" s="112"/>
      <c r="W793" s="112"/>
      <c r="X793" s="112"/>
      <c r="Y793" s="112"/>
      <c r="Z793" s="112"/>
      <c r="AB793" s="112"/>
      <c r="AC793" s="112"/>
      <c r="AD793" s="112"/>
      <c r="AE793" s="112"/>
    </row>
    <row r="794" spans="19:31">
      <c r="S794" s="112"/>
      <c r="T794" s="112"/>
      <c r="U794" s="112"/>
      <c r="V794" s="112"/>
      <c r="W794" s="112"/>
      <c r="X794" s="112"/>
      <c r="Y794" s="112"/>
      <c r="Z794" s="112"/>
      <c r="AB794" s="112"/>
      <c r="AC794" s="112"/>
      <c r="AD794" s="112"/>
      <c r="AE794" s="112"/>
    </row>
    <row r="795" spans="19:31">
      <c r="S795" s="112"/>
      <c r="T795" s="112"/>
      <c r="U795" s="112"/>
      <c r="V795" s="112"/>
      <c r="W795" s="112"/>
      <c r="X795" s="112"/>
      <c r="Y795" s="112"/>
      <c r="Z795" s="112"/>
      <c r="AB795" s="112"/>
      <c r="AC795" s="112"/>
      <c r="AD795" s="112"/>
      <c r="AE795" s="112"/>
    </row>
    <row r="796" spans="19:31">
      <c r="S796" s="112"/>
      <c r="T796" s="112"/>
      <c r="U796" s="112"/>
      <c r="V796" s="112"/>
      <c r="W796" s="112"/>
      <c r="X796" s="112"/>
      <c r="Y796" s="112"/>
      <c r="Z796" s="112"/>
      <c r="AB796" s="112"/>
      <c r="AC796" s="112"/>
      <c r="AD796" s="112"/>
      <c r="AE796" s="112"/>
    </row>
    <row r="797" spans="19:31">
      <c r="S797" s="112"/>
      <c r="T797" s="112"/>
      <c r="U797" s="112"/>
      <c r="V797" s="112"/>
      <c r="W797" s="112"/>
      <c r="X797" s="112"/>
      <c r="Y797" s="112"/>
      <c r="Z797" s="112"/>
      <c r="AB797" s="112"/>
      <c r="AC797" s="112"/>
      <c r="AD797" s="112"/>
      <c r="AE797" s="112"/>
    </row>
    <row r="798" spans="19:31">
      <c r="S798" s="112"/>
      <c r="T798" s="112"/>
      <c r="U798" s="112"/>
      <c r="V798" s="112"/>
      <c r="W798" s="112"/>
      <c r="X798" s="112"/>
      <c r="Y798" s="112"/>
      <c r="Z798" s="112"/>
      <c r="AB798" s="112"/>
      <c r="AC798" s="112"/>
      <c r="AD798" s="112"/>
      <c r="AE798" s="112"/>
    </row>
    <row r="799" spans="19:31">
      <c r="S799" s="112"/>
      <c r="T799" s="112"/>
      <c r="U799" s="112"/>
      <c r="V799" s="112"/>
      <c r="W799" s="112"/>
      <c r="X799" s="112"/>
      <c r="Y799" s="112"/>
      <c r="Z799" s="112"/>
      <c r="AB799" s="112"/>
      <c r="AC799" s="112"/>
      <c r="AD799" s="112"/>
      <c r="AE799" s="112"/>
    </row>
    <row r="800" spans="19:31">
      <c r="S800" s="112"/>
      <c r="T800" s="112"/>
      <c r="U800" s="112"/>
      <c r="V800" s="112"/>
      <c r="W800" s="112"/>
      <c r="X800" s="112"/>
      <c r="Y800" s="112"/>
      <c r="Z800" s="112"/>
      <c r="AB800" s="112"/>
      <c r="AC800" s="112"/>
      <c r="AD800" s="112"/>
      <c r="AE800" s="112"/>
    </row>
    <row r="801" spans="19:31">
      <c r="S801" s="112"/>
      <c r="T801" s="112"/>
      <c r="U801" s="112"/>
      <c r="V801" s="112"/>
      <c r="W801" s="112"/>
      <c r="X801" s="112"/>
      <c r="Y801" s="112"/>
      <c r="Z801" s="112"/>
      <c r="AB801" s="112"/>
      <c r="AC801" s="112"/>
      <c r="AD801" s="112"/>
      <c r="AE801" s="112"/>
    </row>
    <row r="802" spans="19:31">
      <c r="S802" s="112"/>
      <c r="T802" s="112"/>
      <c r="U802" s="112"/>
      <c r="V802" s="112"/>
      <c r="W802" s="112"/>
      <c r="X802" s="112"/>
      <c r="Y802" s="112"/>
      <c r="Z802" s="112"/>
      <c r="AB802" s="112"/>
      <c r="AC802" s="112"/>
      <c r="AD802" s="112"/>
      <c r="AE802" s="112"/>
    </row>
    <row r="803" spans="19:31">
      <c r="S803" s="112"/>
      <c r="T803" s="112"/>
      <c r="U803" s="112"/>
      <c r="V803" s="112"/>
      <c r="W803" s="112"/>
      <c r="X803" s="112"/>
      <c r="Y803" s="112"/>
      <c r="Z803" s="112"/>
      <c r="AB803" s="112"/>
      <c r="AC803" s="112"/>
      <c r="AD803" s="112"/>
      <c r="AE803" s="112"/>
    </row>
    <row r="804" spans="19:31">
      <c r="S804" s="112"/>
      <c r="T804" s="112"/>
      <c r="U804" s="112"/>
      <c r="V804" s="112"/>
      <c r="W804" s="112"/>
      <c r="X804" s="112"/>
      <c r="Y804" s="112"/>
      <c r="Z804" s="112"/>
      <c r="AB804" s="112"/>
      <c r="AC804" s="112"/>
      <c r="AD804" s="112"/>
      <c r="AE804" s="112"/>
    </row>
    <row r="805" spans="19:31">
      <c r="S805" s="112"/>
      <c r="T805" s="112"/>
      <c r="U805" s="112"/>
      <c r="V805" s="112"/>
      <c r="W805" s="112"/>
      <c r="X805" s="112"/>
      <c r="Y805" s="112"/>
      <c r="Z805" s="112"/>
      <c r="AB805" s="112"/>
      <c r="AC805" s="112"/>
      <c r="AD805" s="112"/>
      <c r="AE805" s="112"/>
    </row>
    <row r="806" spans="19:31">
      <c r="S806" s="112"/>
      <c r="T806" s="112"/>
      <c r="U806" s="112"/>
      <c r="V806" s="112"/>
      <c r="W806" s="112"/>
      <c r="X806" s="112"/>
      <c r="Y806" s="112"/>
      <c r="Z806" s="112"/>
      <c r="AB806" s="112"/>
      <c r="AC806" s="112"/>
      <c r="AD806" s="112"/>
      <c r="AE806" s="112"/>
    </row>
    <row r="807" spans="19:31">
      <c r="S807" s="112"/>
      <c r="T807" s="112"/>
      <c r="U807" s="112"/>
      <c r="V807" s="112"/>
      <c r="W807" s="112"/>
      <c r="X807" s="112"/>
      <c r="Y807" s="112"/>
      <c r="Z807" s="112"/>
      <c r="AB807" s="112"/>
      <c r="AC807" s="112"/>
      <c r="AD807" s="112"/>
      <c r="AE807" s="112"/>
    </row>
    <row r="808" spans="19:31">
      <c r="S808" s="112"/>
      <c r="T808" s="112"/>
      <c r="U808" s="112"/>
      <c r="V808" s="112"/>
      <c r="W808" s="112"/>
      <c r="X808" s="112"/>
      <c r="Y808" s="112"/>
      <c r="Z808" s="112"/>
      <c r="AB808" s="112"/>
      <c r="AC808" s="112"/>
      <c r="AD808" s="112"/>
      <c r="AE808" s="112"/>
    </row>
    <row r="809" spans="19:31">
      <c r="S809" s="112"/>
      <c r="T809" s="112"/>
      <c r="U809" s="112"/>
      <c r="V809" s="112"/>
      <c r="W809" s="112"/>
      <c r="X809" s="112"/>
      <c r="Y809" s="112"/>
      <c r="Z809" s="112"/>
      <c r="AB809" s="112"/>
      <c r="AC809" s="112"/>
      <c r="AD809" s="112"/>
      <c r="AE809" s="112"/>
    </row>
    <row r="810" spans="19:31">
      <c r="S810" s="112"/>
      <c r="T810" s="112"/>
      <c r="U810" s="112"/>
      <c r="V810" s="112"/>
      <c r="W810" s="112"/>
      <c r="X810" s="112"/>
      <c r="Y810" s="112"/>
      <c r="Z810" s="112"/>
      <c r="AB810" s="112"/>
      <c r="AC810" s="112"/>
      <c r="AD810" s="112"/>
      <c r="AE810" s="112"/>
    </row>
    <row r="811" spans="19:31">
      <c r="S811" s="112"/>
      <c r="T811" s="112"/>
      <c r="U811" s="112"/>
      <c r="V811" s="112"/>
      <c r="W811" s="112"/>
      <c r="X811" s="112"/>
      <c r="Y811" s="112"/>
      <c r="Z811" s="112"/>
      <c r="AB811" s="112"/>
      <c r="AC811" s="112"/>
      <c r="AD811" s="112"/>
      <c r="AE811" s="112"/>
    </row>
    <row r="812" spans="19:31">
      <c r="S812" s="112"/>
      <c r="T812" s="112"/>
      <c r="U812" s="112"/>
      <c r="V812" s="112"/>
      <c r="W812" s="112"/>
      <c r="X812" s="112"/>
      <c r="Y812" s="112"/>
      <c r="Z812" s="112"/>
      <c r="AB812" s="112"/>
      <c r="AC812" s="112"/>
      <c r="AD812" s="112"/>
      <c r="AE812" s="112"/>
    </row>
    <row r="813" spans="19:31">
      <c r="S813" s="112"/>
      <c r="T813" s="112"/>
      <c r="U813" s="112"/>
      <c r="V813" s="112"/>
      <c r="W813" s="112"/>
      <c r="X813" s="112"/>
      <c r="Y813" s="112"/>
      <c r="Z813" s="112"/>
      <c r="AB813" s="112"/>
      <c r="AC813" s="112"/>
      <c r="AD813" s="112"/>
      <c r="AE813" s="112"/>
    </row>
    <row r="814" spans="19:31">
      <c r="S814" s="112"/>
      <c r="T814" s="112"/>
      <c r="U814" s="112"/>
      <c r="V814" s="112"/>
      <c r="W814" s="112"/>
      <c r="X814" s="112"/>
      <c r="Y814" s="112"/>
      <c r="Z814" s="112"/>
      <c r="AB814" s="112"/>
      <c r="AC814" s="112"/>
      <c r="AD814" s="112"/>
      <c r="AE814" s="112"/>
    </row>
    <row r="815" spans="19:31">
      <c r="S815" s="112"/>
      <c r="T815" s="112"/>
      <c r="U815" s="112"/>
      <c r="V815" s="112"/>
      <c r="W815" s="112"/>
      <c r="X815" s="112"/>
      <c r="Y815" s="112"/>
      <c r="Z815" s="112"/>
      <c r="AB815" s="112"/>
      <c r="AC815" s="112"/>
      <c r="AD815" s="112"/>
      <c r="AE815" s="112"/>
    </row>
    <row r="816" spans="19:31">
      <c r="S816" s="112"/>
      <c r="T816" s="112"/>
      <c r="U816" s="112"/>
      <c r="V816" s="112"/>
      <c r="W816" s="112"/>
      <c r="X816" s="112"/>
      <c r="Y816" s="112"/>
      <c r="Z816" s="112"/>
      <c r="AB816" s="112"/>
      <c r="AC816" s="112"/>
      <c r="AD816" s="112"/>
      <c r="AE816" s="112"/>
    </row>
    <row r="817" spans="19:31">
      <c r="S817" s="112"/>
      <c r="T817" s="112"/>
      <c r="U817" s="112"/>
      <c r="V817" s="112"/>
      <c r="W817" s="112"/>
      <c r="X817" s="112"/>
      <c r="Y817" s="112"/>
      <c r="Z817" s="112"/>
      <c r="AB817" s="112"/>
      <c r="AC817" s="112"/>
      <c r="AD817" s="112"/>
      <c r="AE817" s="112"/>
    </row>
    <row r="818" spans="19:31">
      <c r="S818" s="112"/>
      <c r="T818" s="112"/>
      <c r="U818" s="112"/>
      <c r="V818" s="112"/>
      <c r="W818" s="112"/>
      <c r="X818" s="112"/>
      <c r="Y818" s="112"/>
      <c r="Z818" s="112"/>
      <c r="AB818" s="112"/>
      <c r="AC818" s="112"/>
      <c r="AD818" s="112"/>
      <c r="AE818" s="112"/>
    </row>
    <row r="819" spans="19:31">
      <c r="S819" s="112"/>
      <c r="T819" s="112"/>
      <c r="U819" s="112"/>
      <c r="V819" s="112"/>
      <c r="W819" s="112"/>
      <c r="X819" s="112"/>
      <c r="Y819" s="112"/>
      <c r="Z819" s="112"/>
      <c r="AB819" s="112"/>
      <c r="AC819" s="112"/>
      <c r="AD819" s="112"/>
      <c r="AE819" s="112"/>
    </row>
    <row r="820" spans="19:31">
      <c r="S820" s="112"/>
      <c r="T820" s="112"/>
      <c r="U820" s="112"/>
      <c r="V820" s="112"/>
      <c r="W820" s="112"/>
      <c r="X820" s="112"/>
      <c r="Y820" s="112"/>
      <c r="Z820" s="112"/>
      <c r="AB820" s="112"/>
      <c r="AC820" s="112"/>
      <c r="AD820" s="112"/>
      <c r="AE820" s="112"/>
    </row>
    <row r="821" spans="19:31">
      <c r="S821" s="112"/>
      <c r="T821" s="112"/>
      <c r="U821" s="112"/>
      <c r="V821" s="112"/>
      <c r="W821" s="112"/>
      <c r="X821" s="112"/>
      <c r="Y821" s="112"/>
      <c r="Z821" s="112"/>
      <c r="AB821" s="112"/>
      <c r="AC821" s="112"/>
      <c r="AD821" s="112"/>
      <c r="AE821" s="112"/>
    </row>
    <row r="822" spans="19:31">
      <c r="S822" s="112"/>
      <c r="T822" s="112"/>
      <c r="U822" s="112"/>
      <c r="V822" s="112"/>
      <c r="W822" s="112"/>
      <c r="X822" s="112"/>
      <c r="Y822" s="112"/>
      <c r="Z822" s="112"/>
      <c r="AB822" s="112"/>
      <c r="AC822" s="112"/>
      <c r="AD822" s="112"/>
      <c r="AE822" s="112"/>
    </row>
    <row r="823" spans="19:31">
      <c r="S823" s="112"/>
      <c r="T823" s="112"/>
      <c r="U823" s="112"/>
      <c r="V823" s="112"/>
      <c r="W823" s="112"/>
      <c r="X823" s="112"/>
      <c r="Y823" s="112"/>
      <c r="Z823" s="112"/>
      <c r="AB823" s="112"/>
      <c r="AC823" s="112"/>
      <c r="AD823" s="112"/>
      <c r="AE823" s="112"/>
    </row>
    <row r="824" spans="19:31">
      <c r="S824" s="112"/>
      <c r="T824" s="112"/>
      <c r="U824" s="112"/>
      <c r="V824" s="112"/>
      <c r="W824" s="112"/>
      <c r="X824" s="112"/>
      <c r="Y824" s="112"/>
      <c r="Z824" s="112"/>
      <c r="AB824" s="112"/>
      <c r="AC824" s="112"/>
      <c r="AD824" s="112"/>
      <c r="AE824" s="112"/>
    </row>
    <row r="825" spans="19:31">
      <c r="S825" s="112"/>
      <c r="T825" s="112"/>
      <c r="U825" s="112"/>
      <c r="V825" s="112"/>
      <c r="W825" s="112"/>
      <c r="X825" s="112"/>
      <c r="Y825" s="112"/>
      <c r="Z825" s="112"/>
      <c r="AB825" s="112"/>
      <c r="AC825" s="112"/>
      <c r="AD825" s="112"/>
      <c r="AE825" s="112"/>
    </row>
    <row r="826" spans="19:31">
      <c r="S826" s="112"/>
      <c r="T826" s="112"/>
      <c r="U826" s="112"/>
      <c r="V826" s="112"/>
      <c r="W826" s="112"/>
      <c r="X826" s="112"/>
      <c r="Y826" s="112"/>
      <c r="Z826" s="112"/>
      <c r="AB826" s="112"/>
      <c r="AC826" s="112"/>
      <c r="AD826" s="112"/>
      <c r="AE826" s="112"/>
    </row>
    <row r="827" spans="19:31">
      <c r="S827" s="112"/>
      <c r="T827" s="112"/>
      <c r="U827" s="112"/>
      <c r="V827" s="112"/>
      <c r="W827" s="112"/>
      <c r="X827" s="112"/>
      <c r="Y827" s="112"/>
      <c r="Z827" s="112"/>
      <c r="AB827" s="112"/>
      <c r="AC827" s="112"/>
      <c r="AD827" s="112"/>
      <c r="AE827" s="112"/>
    </row>
    <row r="828" spans="19:31">
      <c r="S828" s="112"/>
      <c r="T828" s="112"/>
      <c r="U828" s="112"/>
      <c r="V828" s="112"/>
      <c r="W828" s="112"/>
      <c r="X828" s="112"/>
      <c r="Y828" s="112"/>
      <c r="Z828" s="112"/>
      <c r="AB828" s="112"/>
      <c r="AC828" s="112"/>
      <c r="AD828" s="112"/>
      <c r="AE828" s="112"/>
    </row>
    <row r="829" spans="19:31">
      <c r="S829" s="112"/>
      <c r="T829" s="112"/>
      <c r="U829" s="112"/>
      <c r="V829" s="112"/>
      <c r="W829" s="112"/>
      <c r="X829" s="112"/>
      <c r="Y829" s="112"/>
      <c r="Z829" s="112"/>
      <c r="AB829" s="112"/>
      <c r="AC829" s="112"/>
      <c r="AD829" s="112"/>
      <c r="AE829" s="112"/>
    </row>
    <row r="830" spans="19:31">
      <c r="S830" s="112"/>
      <c r="T830" s="112"/>
      <c r="U830" s="112"/>
      <c r="V830" s="112"/>
      <c r="W830" s="112"/>
      <c r="X830" s="112"/>
      <c r="Y830" s="112"/>
      <c r="Z830" s="112"/>
      <c r="AB830" s="112"/>
      <c r="AC830" s="112"/>
      <c r="AD830" s="112"/>
      <c r="AE830" s="112"/>
    </row>
    <row r="831" spans="19:31">
      <c r="S831" s="112"/>
      <c r="T831" s="112"/>
      <c r="U831" s="112"/>
      <c r="V831" s="112"/>
      <c r="W831" s="112"/>
      <c r="X831" s="112"/>
      <c r="Y831" s="112"/>
      <c r="Z831" s="112"/>
      <c r="AB831" s="112"/>
      <c r="AC831" s="112"/>
      <c r="AD831" s="112"/>
      <c r="AE831" s="112"/>
    </row>
    <row r="832" spans="19:31">
      <c r="S832" s="112"/>
      <c r="T832" s="112"/>
      <c r="U832" s="112"/>
      <c r="V832" s="112"/>
      <c r="W832" s="112"/>
      <c r="X832" s="112"/>
      <c r="Y832" s="112"/>
      <c r="Z832" s="112"/>
      <c r="AB832" s="112"/>
      <c r="AC832" s="112"/>
      <c r="AD832" s="112"/>
      <c r="AE832" s="112"/>
    </row>
    <row r="833" spans="19:31">
      <c r="S833" s="112"/>
      <c r="T833" s="112"/>
      <c r="U833" s="112"/>
      <c r="V833" s="112"/>
      <c r="W833" s="112"/>
      <c r="X833" s="112"/>
      <c r="Y833" s="112"/>
      <c r="Z833" s="112"/>
      <c r="AB833" s="112"/>
      <c r="AC833" s="112"/>
      <c r="AD833" s="112"/>
      <c r="AE833" s="112"/>
    </row>
    <row r="834" spans="19:31">
      <c r="S834" s="112"/>
      <c r="T834" s="112"/>
      <c r="U834" s="112"/>
      <c r="V834" s="112"/>
      <c r="W834" s="112"/>
      <c r="X834" s="112"/>
      <c r="Y834" s="112"/>
      <c r="Z834" s="112"/>
      <c r="AB834" s="112"/>
      <c r="AC834" s="112"/>
      <c r="AD834" s="112"/>
      <c r="AE834" s="112"/>
    </row>
    <row r="835" spans="19:31">
      <c r="S835" s="112"/>
      <c r="T835" s="112"/>
      <c r="U835" s="112"/>
      <c r="V835" s="112"/>
      <c r="W835" s="112"/>
      <c r="X835" s="112"/>
      <c r="Y835" s="112"/>
      <c r="Z835" s="112"/>
      <c r="AB835" s="112"/>
      <c r="AC835" s="112"/>
      <c r="AD835" s="112"/>
      <c r="AE835" s="112"/>
    </row>
    <row r="836" spans="19:31">
      <c r="S836" s="112"/>
      <c r="T836" s="112"/>
      <c r="U836" s="112"/>
      <c r="V836" s="112"/>
      <c r="W836" s="112"/>
      <c r="X836" s="112"/>
      <c r="Y836" s="112"/>
      <c r="Z836" s="112"/>
      <c r="AB836" s="112"/>
      <c r="AC836" s="112"/>
      <c r="AD836" s="112"/>
      <c r="AE836" s="112"/>
    </row>
    <row r="837" spans="19:31">
      <c r="S837" s="112"/>
      <c r="T837" s="112"/>
      <c r="U837" s="112"/>
      <c r="V837" s="112"/>
      <c r="W837" s="112"/>
      <c r="X837" s="112"/>
      <c r="Y837" s="112"/>
      <c r="Z837" s="112"/>
      <c r="AB837" s="112"/>
      <c r="AC837" s="112"/>
      <c r="AD837" s="112"/>
      <c r="AE837" s="112"/>
    </row>
    <row r="838" spans="19:31">
      <c r="S838" s="112"/>
      <c r="T838" s="112"/>
      <c r="U838" s="112"/>
      <c r="V838" s="112"/>
      <c r="W838" s="112"/>
      <c r="X838" s="112"/>
      <c r="Y838" s="112"/>
      <c r="Z838" s="112"/>
      <c r="AB838" s="112"/>
      <c r="AC838" s="112"/>
      <c r="AD838" s="112"/>
      <c r="AE838" s="112"/>
    </row>
    <row r="839" spans="19:31">
      <c r="S839" s="112"/>
      <c r="T839" s="112"/>
      <c r="U839" s="112"/>
      <c r="V839" s="112"/>
      <c r="W839" s="112"/>
      <c r="X839" s="112"/>
      <c r="Y839" s="112"/>
      <c r="Z839" s="112"/>
      <c r="AB839" s="112"/>
      <c r="AC839" s="112"/>
      <c r="AD839" s="112"/>
      <c r="AE839" s="112"/>
    </row>
    <row r="840" spans="19:31">
      <c r="S840" s="112"/>
      <c r="T840" s="112"/>
      <c r="U840" s="112"/>
      <c r="V840" s="112"/>
      <c r="W840" s="112"/>
      <c r="X840" s="112"/>
      <c r="Y840" s="112"/>
      <c r="Z840" s="112"/>
      <c r="AB840" s="112"/>
      <c r="AC840" s="112"/>
      <c r="AD840" s="112"/>
      <c r="AE840" s="112"/>
    </row>
    <row r="841" spans="19:31">
      <c r="S841" s="112"/>
      <c r="T841" s="112"/>
      <c r="U841" s="112"/>
      <c r="V841" s="112"/>
      <c r="W841" s="112"/>
      <c r="X841" s="112"/>
      <c r="Y841" s="112"/>
      <c r="Z841" s="112"/>
      <c r="AB841" s="112"/>
      <c r="AC841" s="112"/>
      <c r="AD841" s="112"/>
      <c r="AE841" s="112"/>
    </row>
    <row r="842" spans="19:31">
      <c r="S842" s="112"/>
      <c r="T842" s="112"/>
      <c r="U842" s="112"/>
      <c r="V842" s="112"/>
      <c r="W842" s="112"/>
      <c r="X842" s="112"/>
      <c r="Y842" s="112"/>
      <c r="Z842" s="112"/>
      <c r="AB842" s="112"/>
      <c r="AC842" s="112"/>
      <c r="AD842" s="112"/>
      <c r="AE842" s="112"/>
    </row>
    <row r="843" spans="19:31">
      <c r="S843" s="112"/>
      <c r="T843" s="112"/>
      <c r="U843" s="112"/>
      <c r="V843" s="112"/>
      <c r="W843" s="112"/>
      <c r="X843" s="112"/>
      <c r="Y843" s="112"/>
      <c r="Z843" s="112"/>
      <c r="AB843" s="112"/>
      <c r="AC843" s="112"/>
      <c r="AD843" s="112"/>
      <c r="AE843" s="112"/>
    </row>
    <row r="844" spans="19:31">
      <c r="S844" s="112"/>
      <c r="T844" s="112"/>
      <c r="U844" s="112"/>
      <c r="V844" s="112"/>
      <c r="W844" s="112"/>
      <c r="X844" s="112"/>
      <c r="Y844" s="112"/>
      <c r="Z844" s="112"/>
      <c r="AB844" s="112"/>
      <c r="AC844" s="112"/>
      <c r="AD844" s="112"/>
      <c r="AE844" s="112"/>
    </row>
    <row r="845" spans="19:31">
      <c r="S845" s="112"/>
      <c r="T845" s="112"/>
      <c r="U845" s="112"/>
      <c r="V845" s="112"/>
      <c r="W845" s="112"/>
      <c r="X845" s="112"/>
      <c r="Y845" s="112"/>
      <c r="Z845" s="112"/>
      <c r="AB845" s="112"/>
      <c r="AC845" s="112"/>
      <c r="AD845" s="112"/>
      <c r="AE845" s="112"/>
    </row>
    <row r="846" spans="19:31">
      <c r="S846" s="112"/>
      <c r="T846" s="112"/>
      <c r="U846" s="112"/>
      <c r="V846" s="112"/>
      <c r="W846" s="112"/>
      <c r="X846" s="112"/>
      <c r="Y846" s="112"/>
      <c r="Z846" s="112"/>
      <c r="AB846" s="112"/>
      <c r="AC846" s="112"/>
      <c r="AD846" s="112"/>
      <c r="AE846" s="112"/>
    </row>
    <row r="847" spans="19:31">
      <c r="S847" s="112"/>
      <c r="T847" s="112"/>
      <c r="U847" s="112"/>
      <c r="V847" s="112"/>
      <c r="W847" s="112"/>
      <c r="X847" s="112"/>
      <c r="Y847" s="112"/>
      <c r="Z847" s="112"/>
      <c r="AB847" s="112"/>
      <c r="AC847" s="112"/>
      <c r="AD847" s="112"/>
      <c r="AE847" s="112"/>
    </row>
    <row r="848" spans="19:31">
      <c r="S848" s="112"/>
      <c r="T848" s="112"/>
      <c r="U848" s="112"/>
      <c r="V848" s="112"/>
      <c r="W848" s="112"/>
      <c r="X848" s="112"/>
      <c r="Y848" s="112"/>
      <c r="Z848" s="112"/>
      <c r="AB848" s="112"/>
      <c r="AC848" s="112"/>
      <c r="AD848" s="112"/>
      <c r="AE848" s="112"/>
    </row>
    <row r="849" spans="19:31">
      <c r="S849" s="112"/>
      <c r="T849" s="112"/>
      <c r="U849" s="112"/>
      <c r="V849" s="112"/>
      <c r="W849" s="112"/>
      <c r="X849" s="112"/>
      <c r="Y849" s="112"/>
      <c r="Z849" s="112"/>
      <c r="AB849" s="112"/>
      <c r="AC849" s="112"/>
      <c r="AD849" s="112"/>
      <c r="AE849" s="112"/>
    </row>
    <row r="850" spans="19:31">
      <c r="S850" s="112"/>
      <c r="T850" s="112"/>
      <c r="U850" s="112"/>
      <c r="V850" s="112"/>
      <c r="W850" s="112"/>
      <c r="X850" s="112"/>
      <c r="Y850" s="112"/>
      <c r="Z850" s="112"/>
      <c r="AB850" s="112"/>
      <c r="AC850" s="112"/>
      <c r="AD850" s="112"/>
      <c r="AE850" s="112"/>
    </row>
    <row r="851" spans="19:31">
      <c r="S851" s="112"/>
      <c r="T851" s="112"/>
      <c r="U851" s="112"/>
      <c r="V851" s="112"/>
      <c r="W851" s="112"/>
      <c r="X851" s="112"/>
      <c r="Y851" s="112"/>
      <c r="Z851" s="112"/>
      <c r="AB851" s="112"/>
      <c r="AC851" s="112"/>
      <c r="AD851" s="112"/>
      <c r="AE851" s="112"/>
    </row>
    <row r="852" spans="19:31">
      <c r="S852" s="112"/>
      <c r="T852" s="112"/>
      <c r="U852" s="112"/>
      <c r="V852" s="112"/>
      <c r="W852" s="112"/>
      <c r="X852" s="112"/>
      <c r="Y852" s="112"/>
      <c r="Z852" s="112"/>
      <c r="AB852" s="112"/>
      <c r="AC852" s="112"/>
      <c r="AD852" s="112"/>
      <c r="AE852" s="112"/>
    </row>
    <row r="853" spans="19:31">
      <c r="S853" s="112"/>
      <c r="T853" s="112"/>
      <c r="U853" s="112"/>
      <c r="V853" s="112"/>
      <c r="W853" s="112"/>
      <c r="X853" s="112"/>
      <c r="Y853" s="112"/>
      <c r="Z853" s="112"/>
      <c r="AB853" s="112"/>
      <c r="AC853" s="112"/>
      <c r="AD853" s="112"/>
      <c r="AE853" s="112"/>
    </row>
    <row r="854" spans="19:31">
      <c r="S854" s="112"/>
      <c r="T854" s="112"/>
      <c r="U854" s="112"/>
      <c r="V854" s="112"/>
      <c r="W854" s="112"/>
      <c r="X854" s="112"/>
      <c r="Y854" s="112"/>
      <c r="Z854" s="112"/>
      <c r="AB854" s="112"/>
      <c r="AC854" s="112"/>
      <c r="AD854" s="112"/>
      <c r="AE854" s="112"/>
    </row>
    <row r="855" spans="19:31">
      <c r="S855" s="112"/>
      <c r="T855" s="112"/>
      <c r="U855" s="112"/>
      <c r="V855" s="112"/>
      <c r="W855" s="112"/>
      <c r="X855" s="112"/>
      <c r="Y855" s="112"/>
      <c r="Z855" s="112"/>
      <c r="AB855" s="112"/>
      <c r="AC855" s="112"/>
      <c r="AD855" s="112"/>
      <c r="AE855" s="112"/>
    </row>
    <row r="856" spans="19:31">
      <c r="S856" s="112"/>
      <c r="T856" s="112"/>
      <c r="U856" s="112"/>
      <c r="V856" s="112"/>
      <c r="W856" s="112"/>
      <c r="X856" s="112"/>
      <c r="Y856" s="112"/>
      <c r="Z856" s="112"/>
      <c r="AB856" s="112"/>
      <c r="AC856" s="112"/>
      <c r="AD856" s="112"/>
      <c r="AE856" s="112"/>
    </row>
    <row r="857" spans="19:31">
      <c r="S857" s="112"/>
      <c r="T857" s="112"/>
      <c r="U857" s="112"/>
      <c r="V857" s="112"/>
      <c r="W857" s="112"/>
      <c r="X857" s="112"/>
      <c r="Y857" s="112"/>
      <c r="Z857" s="112"/>
      <c r="AB857" s="112"/>
      <c r="AC857" s="112"/>
      <c r="AD857" s="112"/>
      <c r="AE857" s="112"/>
    </row>
    <row r="858" spans="19:31">
      <c r="S858" s="112"/>
      <c r="T858" s="112"/>
      <c r="U858" s="112"/>
      <c r="V858" s="112"/>
      <c r="W858" s="112"/>
      <c r="X858" s="112"/>
      <c r="Y858" s="112"/>
      <c r="Z858" s="112"/>
      <c r="AB858" s="112"/>
      <c r="AC858" s="112"/>
      <c r="AD858" s="112"/>
      <c r="AE858" s="112"/>
    </row>
    <row r="859" spans="19:31">
      <c r="S859" s="112"/>
      <c r="T859" s="112"/>
      <c r="U859" s="112"/>
      <c r="V859" s="112"/>
      <c r="W859" s="112"/>
      <c r="X859" s="112"/>
      <c r="Y859" s="112"/>
      <c r="Z859" s="112"/>
      <c r="AB859" s="112"/>
      <c r="AC859" s="112"/>
      <c r="AD859" s="112"/>
      <c r="AE859" s="112"/>
    </row>
    <row r="860" spans="19:31">
      <c r="S860" s="112"/>
      <c r="T860" s="112"/>
      <c r="U860" s="112"/>
      <c r="V860" s="112"/>
      <c r="W860" s="112"/>
      <c r="X860" s="112"/>
      <c r="Y860" s="112"/>
      <c r="Z860" s="112"/>
      <c r="AB860" s="112"/>
      <c r="AC860" s="112"/>
      <c r="AD860" s="112"/>
      <c r="AE860" s="112"/>
    </row>
    <row r="861" spans="19:31">
      <c r="S861" s="112"/>
      <c r="T861" s="112"/>
      <c r="U861" s="112"/>
      <c r="V861" s="112"/>
      <c r="W861" s="112"/>
      <c r="X861" s="112"/>
      <c r="Y861" s="112"/>
      <c r="Z861" s="112"/>
      <c r="AB861" s="112"/>
      <c r="AC861" s="112"/>
      <c r="AD861" s="112"/>
      <c r="AE861" s="112"/>
    </row>
    <row r="862" spans="19:31">
      <c r="S862" s="112"/>
      <c r="T862" s="112"/>
      <c r="U862" s="112"/>
      <c r="V862" s="112"/>
      <c r="W862" s="112"/>
      <c r="X862" s="112"/>
      <c r="Y862" s="112"/>
      <c r="Z862" s="112"/>
      <c r="AB862" s="112"/>
      <c r="AC862" s="112"/>
      <c r="AD862" s="112"/>
      <c r="AE862" s="112"/>
    </row>
    <row r="863" spans="19:31">
      <c r="S863" s="112"/>
      <c r="T863" s="112"/>
      <c r="U863" s="112"/>
      <c r="V863" s="112"/>
      <c r="W863" s="112"/>
      <c r="X863" s="112"/>
      <c r="Y863" s="112"/>
      <c r="Z863" s="112"/>
      <c r="AB863" s="112"/>
      <c r="AC863" s="112"/>
      <c r="AD863" s="112"/>
      <c r="AE863" s="112"/>
    </row>
    <row r="864" spans="19:31">
      <c r="S864" s="112"/>
      <c r="T864" s="112"/>
      <c r="U864" s="112"/>
      <c r="V864" s="112"/>
      <c r="W864" s="112"/>
      <c r="X864" s="112"/>
      <c r="Y864" s="112"/>
      <c r="Z864" s="112"/>
      <c r="AB864" s="112"/>
      <c r="AC864" s="112"/>
      <c r="AD864" s="112"/>
      <c r="AE864" s="112"/>
    </row>
    <row r="865" spans="19:31">
      <c r="S865" s="112"/>
      <c r="T865" s="112"/>
      <c r="U865" s="112"/>
      <c r="V865" s="112"/>
      <c r="W865" s="112"/>
      <c r="X865" s="112"/>
      <c r="Y865" s="112"/>
      <c r="Z865" s="112"/>
      <c r="AB865" s="112"/>
      <c r="AC865" s="112"/>
      <c r="AD865" s="112"/>
      <c r="AE865" s="112"/>
    </row>
    <row r="866" spans="19:31">
      <c r="S866" s="112"/>
      <c r="T866" s="112"/>
      <c r="U866" s="112"/>
      <c r="V866" s="112"/>
      <c r="W866" s="112"/>
      <c r="X866" s="112"/>
      <c r="Y866" s="112"/>
      <c r="Z866" s="112"/>
      <c r="AB866" s="112"/>
      <c r="AC866" s="112"/>
      <c r="AD866" s="112"/>
      <c r="AE866" s="112"/>
    </row>
    <row r="867" spans="19:31">
      <c r="S867" s="112"/>
      <c r="T867" s="112"/>
      <c r="U867" s="112"/>
      <c r="V867" s="112"/>
      <c r="W867" s="112"/>
      <c r="X867" s="112"/>
      <c r="Y867" s="112"/>
      <c r="Z867" s="112"/>
      <c r="AB867" s="112"/>
      <c r="AC867" s="112"/>
      <c r="AD867" s="112"/>
      <c r="AE867" s="112"/>
    </row>
    <row r="868" spans="19:31">
      <c r="S868" s="112"/>
      <c r="T868" s="112"/>
      <c r="U868" s="112"/>
      <c r="V868" s="112"/>
      <c r="W868" s="112"/>
      <c r="X868" s="112"/>
      <c r="Y868" s="112"/>
      <c r="Z868" s="112"/>
      <c r="AB868" s="112"/>
      <c r="AC868" s="112"/>
      <c r="AD868" s="112"/>
      <c r="AE868" s="112"/>
    </row>
    <row r="869" spans="19:31">
      <c r="S869" s="112"/>
      <c r="T869" s="112"/>
      <c r="U869" s="112"/>
      <c r="V869" s="112"/>
      <c r="W869" s="112"/>
      <c r="X869" s="112"/>
      <c r="Y869" s="112"/>
      <c r="Z869" s="112"/>
      <c r="AB869" s="112"/>
      <c r="AC869" s="112"/>
      <c r="AD869" s="112"/>
      <c r="AE869" s="112"/>
    </row>
    <row r="870" spans="19:31">
      <c r="S870" s="112"/>
      <c r="T870" s="112"/>
      <c r="U870" s="112"/>
      <c r="V870" s="112"/>
      <c r="W870" s="112"/>
      <c r="X870" s="112"/>
      <c r="Y870" s="112"/>
      <c r="Z870" s="112"/>
      <c r="AB870" s="112"/>
      <c r="AC870" s="112"/>
      <c r="AD870" s="112"/>
      <c r="AE870" s="112"/>
    </row>
    <row r="871" spans="19:31">
      <c r="S871" s="112"/>
      <c r="T871" s="112"/>
      <c r="U871" s="112"/>
      <c r="V871" s="112"/>
      <c r="W871" s="112"/>
      <c r="X871" s="112"/>
      <c r="Y871" s="112"/>
      <c r="Z871" s="112"/>
      <c r="AB871" s="112"/>
      <c r="AC871" s="112"/>
      <c r="AD871" s="112"/>
      <c r="AE871" s="112"/>
    </row>
    <row r="872" spans="19:31">
      <c r="S872" s="112"/>
      <c r="T872" s="112"/>
      <c r="U872" s="112"/>
      <c r="V872" s="112"/>
      <c r="W872" s="112"/>
      <c r="X872" s="112"/>
      <c r="Y872" s="112"/>
      <c r="Z872" s="112"/>
      <c r="AB872" s="112"/>
      <c r="AC872" s="112"/>
      <c r="AD872" s="112"/>
      <c r="AE872" s="112"/>
    </row>
    <row r="873" spans="19:31">
      <c r="S873" s="112"/>
      <c r="T873" s="112"/>
      <c r="U873" s="112"/>
      <c r="V873" s="112"/>
      <c r="W873" s="112"/>
      <c r="X873" s="112"/>
      <c r="Y873" s="112"/>
      <c r="Z873" s="112"/>
      <c r="AB873" s="112"/>
      <c r="AC873" s="112"/>
      <c r="AD873" s="112"/>
      <c r="AE873" s="112"/>
    </row>
    <row r="874" spans="19:31">
      <c r="S874" s="112"/>
      <c r="T874" s="112"/>
      <c r="U874" s="112"/>
      <c r="V874" s="112"/>
      <c r="W874" s="112"/>
      <c r="X874" s="112"/>
      <c r="Y874" s="112"/>
      <c r="Z874" s="112"/>
      <c r="AB874" s="112"/>
      <c r="AC874" s="112"/>
      <c r="AD874" s="112"/>
      <c r="AE874" s="112"/>
    </row>
    <row r="875" spans="19:31">
      <c r="S875" s="112"/>
      <c r="T875" s="112"/>
      <c r="U875" s="112"/>
      <c r="V875" s="112"/>
      <c r="W875" s="112"/>
      <c r="X875" s="112"/>
      <c r="Y875" s="112"/>
      <c r="Z875" s="112"/>
      <c r="AB875" s="112"/>
      <c r="AC875" s="112"/>
      <c r="AD875" s="112"/>
      <c r="AE875" s="112"/>
    </row>
    <row r="876" spans="19:31">
      <c r="S876" s="112"/>
      <c r="T876" s="112"/>
      <c r="U876" s="112"/>
      <c r="V876" s="112"/>
      <c r="W876" s="112"/>
      <c r="X876" s="112"/>
      <c r="Y876" s="112"/>
      <c r="Z876" s="112"/>
      <c r="AB876" s="112"/>
      <c r="AC876" s="112"/>
      <c r="AD876" s="112"/>
      <c r="AE876" s="112"/>
    </row>
    <row r="877" spans="19:31">
      <c r="S877" s="112"/>
      <c r="T877" s="112"/>
      <c r="U877" s="112"/>
      <c r="V877" s="112"/>
      <c r="W877" s="112"/>
      <c r="X877" s="112"/>
      <c r="Y877" s="112"/>
      <c r="Z877" s="112"/>
      <c r="AB877" s="112"/>
      <c r="AC877" s="112"/>
      <c r="AD877" s="112"/>
      <c r="AE877" s="112"/>
    </row>
    <row r="878" spans="19:31">
      <c r="S878" s="112"/>
      <c r="T878" s="112"/>
      <c r="U878" s="112"/>
      <c r="V878" s="112"/>
      <c r="W878" s="112"/>
      <c r="X878" s="112"/>
      <c r="Y878" s="112"/>
      <c r="Z878" s="112"/>
      <c r="AB878" s="112"/>
      <c r="AC878" s="112"/>
      <c r="AD878" s="112"/>
      <c r="AE878" s="112"/>
    </row>
    <row r="879" spans="19:31">
      <c r="S879" s="112"/>
      <c r="T879" s="112"/>
      <c r="U879" s="112"/>
      <c r="V879" s="112"/>
      <c r="W879" s="112"/>
      <c r="X879" s="112"/>
      <c r="Y879" s="112"/>
      <c r="Z879" s="112"/>
      <c r="AB879" s="112"/>
      <c r="AC879" s="112"/>
      <c r="AD879" s="112"/>
      <c r="AE879" s="112"/>
    </row>
    <row r="880" spans="19:31">
      <c r="S880" s="112"/>
      <c r="T880" s="112"/>
      <c r="U880" s="112"/>
      <c r="V880" s="112"/>
      <c r="W880" s="112"/>
      <c r="X880" s="112"/>
      <c r="Y880" s="112"/>
      <c r="Z880" s="112"/>
      <c r="AB880" s="112"/>
      <c r="AC880" s="112"/>
      <c r="AD880" s="112"/>
      <c r="AE880" s="112"/>
    </row>
    <row r="881" spans="19:31">
      <c r="S881" s="112"/>
      <c r="T881" s="112"/>
      <c r="U881" s="112"/>
      <c r="V881" s="112"/>
      <c r="W881" s="112"/>
      <c r="X881" s="112"/>
      <c r="Y881" s="112"/>
      <c r="Z881" s="112"/>
      <c r="AB881" s="112"/>
      <c r="AC881" s="112"/>
      <c r="AD881" s="112"/>
      <c r="AE881" s="112"/>
    </row>
    <row r="882" spans="19:31">
      <c r="S882" s="112"/>
      <c r="T882" s="112"/>
      <c r="U882" s="112"/>
      <c r="V882" s="112"/>
      <c r="W882" s="112"/>
      <c r="X882" s="112"/>
      <c r="Y882" s="112"/>
      <c r="Z882" s="112"/>
      <c r="AB882" s="112"/>
      <c r="AC882" s="112"/>
      <c r="AD882" s="112"/>
      <c r="AE882" s="112"/>
    </row>
    <row r="883" spans="19:31">
      <c r="S883" s="112"/>
      <c r="T883" s="112"/>
      <c r="U883" s="112"/>
      <c r="V883" s="112"/>
      <c r="W883" s="112"/>
      <c r="X883" s="112"/>
      <c r="Y883" s="112"/>
      <c r="Z883" s="112"/>
      <c r="AB883" s="112"/>
      <c r="AC883" s="112"/>
      <c r="AD883" s="112"/>
      <c r="AE883" s="112"/>
    </row>
    <row r="884" spans="19:31">
      <c r="S884" s="112"/>
      <c r="T884" s="112"/>
      <c r="U884" s="112"/>
      <c r="V884" s="112"/>
      <c r="W884" s="112"/>
      <c r="X884" s="112"/>
      <c r="Y884" s="112"/>
      <c r="Z884" s="112"/>
      <c r="AB884" s="112"/>
      <c r="AC884" s="112"/>
      <c r="AD884" s="112"/>
      <c r="AE884" s="112"/>
    </row>
    <row r="885" spans="19:31">
      <c r="S885" s="112"/>
      <c r="T885" s="112"/>
      <c r="U885" s="112"/>
      <c r="V885" s="112"/>
      <c r="W885" s="112"/>
      <c r="X885" s="112"/>
      <c r="Y885" s="112"/>
      <c r="Z885" s="112"/>
      <c r="AB885" s="112"/>
      <c r="AC885" s="112"/>
      <c r="AD885" s="112"/>
      <c r="AE885" s="112"/>
    </row>
    <row r="886" spans="19:31">
      <c r="S886" s="112"/>
      <c r="T886" s="112"/>
      <c r="U886" s="112"/>
      <c r="V886" s="112"/>
      <c r="W886" s="112"/>
      <c r="X886" s="112"/>
      <c r="Y886" s="112"/>
      <c r="Z886" s="112"/>
      <c r="AB886" s="112"/>
      <c r="AC886" s="112"/>
      <c r="AD886" s="112"/>
      <c r="AE886" s="112"/>
    </row>
    <row r="887" spans="19:31">
      <c r="S887" s="112"/>
      <c r="T887" s="112"/>
      <c r="U887" s="112"/>
      <c r="V887" s="112"/>
      <c r="W887" s="112"/>
      <c r="X887" s="112"/>
      <c r="Y887" s="112"/>
      <c r="Z887" s="112"/>
      <c r="AB887" s="112"/>
      <c r="AC887" s="112"/>
      <c r="AD887" s="112"/>
      <c r="AE887" s="112"/>
    </row>
    <row r="888" spans="19:31">
      <c r="S888" s="112"/>
      <c r="T888" s="112"/>
      <c r="U888" s="112"/>
      <c r="V888" s="112"/>
      <c r="W888" s="112"/>
      <c r="X888" s="112"/>
      <c r="Y888" s="112"/>
      <c r="Z888" s="112"/>
      <c r="AB888" s="112"/>
      <c r="AC888" s="112"/>
      <c r="AD888" s="112"/>
      <c r="AE888" s="112"/>
    </row>
    <row r="889" spans="19:31">
      <c r="S889" s="112"/>
      <c r="T889" s="112"/>
      <c r="U889" s="112"/>
      <c r="V889" s="112"/>
      <c r="W889" s="112"/>
      <c r="X889" s="112"/>
      <c r="Y889" s="112"/>
      <c r="Z889" s="112"/>
      <c r="AB889" s="112"/>
      <c r="AC889" s="112"/>
      <c r="AD889" s="112"/>
      <c r="AE889" s="112"/>
    </row>
    <row r="890" spans="19:31">
      <c r="S890" s="112"/>
      <c r="T890" s="112"/>
      <c r="U890" s="112"/>
      <c r="V890" s="112"/>
      <c r="W890" s="112"/>
      <c r="X890" s="112"/>
      <c r="Y890" s="112"/>
      <c r="Z890" s="112"/>
      <c r="AB890" s="112"/>
      <c r="AC890" s="112"/>
      <c r="AD890" s="112"/>
      <c r="AE890" s="112"/>
    </row>
    <row r="891" spans="19:31">
      <c r="S891" s="112"/>
      <c r="T891" s="112"/>
      <c r="U891" s="112"/>
      <c r="V891" s="112"/>
      <c r="W891" s="112"/>
      <c r="X891" s="112"/>
      <c r="Y891" s="112"/>
      <c r="Z891" s="112"/>
      <c r="AB891" s="112"/>
      <c r="AC891" s="112"/>
      <c r="AD891" s="112"/>
      <c r="AE891" s="112"/>
    </row>
    <row r="892" spans="19:31">
      <c r="S892" s="112"/>
      <c r="T892" s="112"/>
      <c r="U892" s="112"/>
      <c r="V892" s="112"/>
      <c r="W892" s="112"/>
      <c r="X892" s="112"/>
      <c r="Y892" s="112"/>
      <c r="Z892" s="112"/>
      <c r="AB892" s="112"/>
      <c r="AC892" s="112"/>
      <c r="AD892" s="112"/>
      <c r="AE892" s="112"/>
    </row>
    <row r="893" spans="19:31">
      <c r="S893" s="112"/>
      <c r="T893" s="112"/>
      <c r="U893" s="112"/>
      <c r="V893" s="112"/>
      <c r="W893" s="112"/>
      <c r="X893" s="112"/>
      <c r="Y893" s="112"/>
      <c r="Z893" s="112"/>
      <c r="AB893" s="112"/>
      <c r="AC893" s="112"/>
      <c r="AD893" s="112"/>
      <c r="AE893" s="112"/>
    </row>
    <row r="894" spans="19:31">
      <c r="S894" s="112"/>
      <c r="T894" s="112"/>
      <c r="U894" s="112"/>
      <c r="V894" s="112"/>
      <c r="W894" s="112"/>
      <c r="X894" s="112"/>
      <c r="Y894" s="112"/>
      <c r="Z894" s="112"/>
      <c r="AB894" s="112"/>
      <c r="AC894" s="112"/>
      <c r="AD894" s="112"/>
      <c r="AE894" s="112"/>
    </row>
    <row r="895" spans="19:31">
      <c r="S895" s="112"/>
      <c r="T895" s="112"/>
      <c r="U895" s="112"/>
      <c r="V895" s="112"/>
      <c r="W895" s="112"/>
      <c r="X895" s="112"/>
      <c r="Y895" s="112"/>
      <c r="Z895" s="112"/>
      <c r="AB895" s="112"/>
      <c r="AC895" s="112"/>
      <c r="AD895" s="112"/>
      <c r="AE895" s="112"/>
    </row>
    <row r="896" spans="19:31">
      <c r="S896" s="112"/>
      <c r="T896" s="112"/>
      <c r="U896" s="112"/>
      <c r="V896" s="112"/>
      <c r="W896" s="112"/>
      <c r="X896" s="112"/>
      <c r="Y896" s="112"/>
      <c r="Z896" s="112"/>
      <c r="AB896" s="112"/>
      <c r="AC896" s="112"/>
      <c r="AD896" s="112"/>
      <c r="AE896" s="112"/>
    </row>
    <row r="897" spans="19:31">
      <c r="S897" s="112"/>
      <c r="T897" s="112"/>
      <c r="U897" s="112"/>
      <c r="V897" s="112"/>
      <c r="W897" s="112"/>
      <c r="X897" s="112"/>
      <c r="Y897" s="112"/>
      <c r="Z897" s="112"/>
      <c r="AB897" s="112"/>
      <c r="AC897" s="112"/>
      <c r="AD897" s="112"/>
      <c r="AE897" s="112"/>
    </row>
    <row r="898" spans="19:31">
      <c r="S898" s="112"/>
      <c r="T898" s="112"/>
      <c r="U898" s="112"/>
      <c r="V898" s="112"/>
      <c r="W898" s="112"/>
      <c r="X898" s="112"/>
      <c r="Y898" s="112"/>
      <c r="Z898" s="112"/>
      <c r="AB898" s="112"/>
      <c r="AC898" s="112"/>
      <c r="AD898" s="112"/>
      <c r="AE898" s="112"/>
    </row>
    <row r="899" spans="19:31">
      <c r="S899" s="112"/>
      <c r="T899" s="112"/>
      <c r="U899" s="112"/>
      <c r="V899" s="112"/>
      <c r="W899" s="112"/>
      <c r="X899" s="112"/>
      <c r="Y899" s="112"/>
      <c r="Z899" s="112"/>
      <c r="AB899" s="112"/>
      <c r="AC899" s="112"/>
      <c r="AD899" s="112"/>
      <c r="AE899" s="112"/>
    </row>
    <row r="900" spans="19:31">
      <c r="S900" s="112"/>
      <c r="T900" s="112"/>
      <c r="U900" s="112"/>
      <c r="V900" s="112"/>
      <c r="W900" s="112"/>
      <c r="X900" s="112"/>
      <c r="Y900" s="112"/>
      <c r="Z900" s="112"/>
      <c r="AB900" s="112"/>
      <c r="AC900" s="112"/>
      <c r="AD900" s="112"/>
      <c r="AE900" s="112"/>
    </row>
    <row r="901" spans="19:31">
      <c r="S901" s="112"/>
      <c r="T901" s="112"/>
      <c r="U901" s="112"/>
      <c r="V901" s="112"/>
      <c r="W901" s="112"/>
      <c r="X901" s="112"/>
      <c r="Y901" s="112"/>
      <c r="Z901" s="112"/>
      <c r="AB901" s="112"/>
      <c r="AC901" s="112"/>
      <c r="AD901" s="112"/>
      <c r="AE901" s="112"/>
    </row>
    <row r="902" spans="19:31">
      <c r="S902" s="112"/>
      <c r="T902" s="112"/>
      <c r="U902" s="112"/>
      <c r="V902" s="112"/>
      <c r="W902" s="112"/>
      <c r="X902" s="112"/>
      <c r="Y902" s="112"/>
      <c r="Z902" s="112"/>
      <c r="AB902" s="112"/>
      <c r="AC902" s="112"/>
      <c r="AD902" s="112"/>
      <c r="AE902" s="112"/>
    </row>
    <row r="903" spans="19:31">
      <c r="S903" s="112"/>
      <c r="T903" s="112"/>
      <c r="U903" s="112"/>
      <c r="V903" s="112"/>
      <c r="W903" s="112"/>
      <c r="X903" s="112"/>
      <c r="Y903" s="112"/>
      <c r="Z903" s="112"/>
      <c r="AB903" s="112"/>
      <c r="AC903" s="112"/>
      <c r="AD903" s="112"/>
      <c r="AE903" s="112"/>
    </row>
    <row r="904" spans="19:31">
      <c r="S904" s="112"/>
      <c r="T904" s="112"/>
      <c r="U904" s="112"/>
      <c r="V904" s="112"/>
      <c r="W904" s="112"/>
      <c r="X904" s="112"/>
      <c r="Y904" s="112"/>
      <c r="Z904" s="112"/>
      <c r="AB904" s="112"/>
      <c r="AC904" s="112"/>
      <c r="AD904" s="112"/>
      <c r="AE904" s="112"/>
    </row>
    <row r="905" spans="19:31">
      <c r="S905" s="112"/>
      <c r="T905" s="112"/>
      <c r="U905" s="112"/>
      <c r="V905" s="112"/>
      <c r="W905" s="112"/>
      <c r="X905" s="112"/>
      <c r="Y905" s="112"/>
      <c r="Z905" s="112"/>
      <c r="AB905" s="112"/>
      <c r="AC905" s="112"/>
      <c r="AD905" s="112"/>
      <c r="AE905" s="112"/>
    </row>
    <row r="906" spans="19:31">
      <c r="S906" s="112"/>
      <c r="T906" s="112"/>
      <c r="U906" s="112"/>
      <c r="V906" s="112"/>
      <c r="W906" s="112"/>
      <c r="X906" s="112"/>
      <c r="Y906" s="112"/>
      <c r="Z906" s="112"/>
      <c r="AB906" s="112"/>
      <c r="AC906" s="112"/>
      <c r="AD906" s="112"/>
      <c r="AE906" s="112"/>
    </row>
    <row r="907" spans="19:31">
      <c r="S907" s="112"/>
      <c r="T907" s="112"/>
      <c r="U907" s="112"/>
      <c r="V907" s="112"/>
      <c r="W907" s="112"/>
      <c r="X907" s="112"/>
      <c r="Y907" s="112"/>
      <c r="Z907" s="112"/>
      <c r="AB907" s="112"/>
      <c r="AC907" s="112"/>
      <c r="AD907" s="112"/>
      <c r="AE907" s="112"/>
    </row>
    <row r="908" spans="19:31">
      <c r="S908" s="112"/>
      <c r="T908" s="112"/>
      <c r="U908" s="112"/>
      <c r="V908" s="112"/>
      <c r="W908" s="112"/>
      <c r="X908" s="112"/>
      <c r="Y908" s="112"/>
      <c r="Z908" s="112"/>
      <c r="AB908" s="112"/>
      <c r="AC908" s="112"/>
      <c r="AD908" s="112"/>
      <c r="AE908" s="112"/>
    </row>
    <row r="909" spans="19:31">
      <c r="S909" s="112"/>
      <c r="T909" s="112"/>
      <c r="U909" s="112"/>
      <c r="V909" s="112"/>
      <c r="W909" s="112"/>
      <c r="X909" s="112"/>
      <c r="Y909" s="112"/>
      <c r="Z909" s="112"/>
      <c r="AB909" s="112"/>
      <c r="AC909" s="112"/>
      <c r="AD909" s="112"/>
      <c r="AE909" s="112"/>
    </row>
    <row r="910" spans="19:31">
      <c r="S910" s="112"/>
      <c r="T910" s="112"/>
      <c r="U910" s="112"/>
      <c r="V910" s="112"/>
      <c r="W910" s="112"/>
      <c r="X910" s="112"/>
      <c r="Y910" s="112"/>
      <c r="Z910" s="112"/>
      <c r="AB910" s="112"/>
      <c r="AC910" s="112"/>
      <c r="AD910" s="112"/>
      <c r="AE910" s="112"/>
    </row>
    <row r="911" spans="19:31">
      <c r="S911" s="112"/>
      <c r="T911" s="112"/>
      <c r="U911" s="112"/>
      <c r="V911" s="112"/>
      <c r="W911" s="112"/>
      <c r="X911" s="112"/>
      <c r="Y911" s="112"/>
      <c r="Z911" s="112"/>
      <c r="AB911" s="112"/>
      <c r="AC911" s="112"/>
      <c r="AD911" s="112"/>
      <c r="AE911" s="112"/>
    </row>
    <row r="912" spans="19:31">
      <c r="S912" s="112"/>
      <c r="T912" s="112"/>
      <c r="U912" s="112"/>
      <c r="V912" s="112"/>
      <c r="W912" s="112"/>
      <c r="X912" s="112"/>
      <c r="Y912" s="112"/>
      <c r="Z912" s="112"/>
      <c r="AB912" s="112"/>
      <c r="AC912" s="112"/>
      <c r="AD912" s="112"/>
      <c r="AE912" s="112"/>
    </row>
    <row r="913" spans="19:31">
      <c r="S913" s="112"/>
      <c r="T913" s="112"/>
      <c r="U913" s="112"/>
      <c r="V913" s="112"/>
      <c r="W913" s="112"/>
      <c r="X913" s="112"/>
      <c r="Y913" s="112"/>
      <c r="Z913" s="112"/>
      <c r="AB913" s="112"/>
      <c r="AC913" s="112"/>
      <c r="AD913" s="112"/>
      <c r="AE913" s="112"/>
    </row>
    <row r="914" spans="19:31">
      <c r="S914" s="112"/>
      <c r="T914" s="112"/>
      <c r="U914" s="112"/>
      <c r="V914" s="112"/>
      <c r="W914" s="112"/>
      <c r="X914" s="112"/>
      <c r="Y914" s="112"/>
      <c r="Z914" s="112"/>
      <c r="AB914" s="112"/>
      <c r="AC914" s="112"/>
      <c r="AD914" s="112"/>
      <c r="AE914" s="112"/>
    </row>
    <row r="915" spans="19:31">
      <c r="S915" s="112"/>
      <c r="T915" s="112"/>
      <c r="U915" s="112"/>
      <c r="V915" s="112"/>
      <c r="W915" s="112"/>
      <c r="X915" s="112"/>
      <c r="Y915" s="112"/>
      <c r="Z915" s="112"/>
      <c r="AB915" s="112"/>
      <c r="AC915" s="112"/>
      <c r="AD915" s="112"/>
      <c r="AE915" s="112"/>
    </row>
    <row r="916" spans="19:31">
      <c r="S916" s="112"/>
      <c r="T916" s="112"/>
      <c r="U916" s="112"/>
      <c r="V916" s="112"/>
      <c r="W916" s="112"/>
      <c r="X916" s="112"/>
      <c r="Y916" s="112"/>
      <c r="Z916" s="112"/>
      <c r="AB916" s="112"/>
      <c r="AC916" s="112"/>
      <c r="AD916" s="112"/>
      <c r="AE916" s="112"/>
    </row>
    <row r="917" spans="19:31">
      <c r="S917" s="112"/>
      <c r="T917" s="112"/>
      <c r="U917" s="112"/>
      <c r="V917" s="112"/>
      <c r="W917" s="112"/>
      <c r="X917" s="112"/>
      <c r="Y917" s="112"/>
      <c r="Z917" s="112"/>
      <c r="AB917" s="112"/>
      <c r="AC917" s="112"/>
      <c r="AD917" s="112"/>
      <c r="AE917" s="112"/>
    </row>
    <row r="918" spans="19:31">
      <c r="S918" s="112"/>
      <c r="T918" s="112"/>
      <c r="U918" s="112"/>
      <c r="V918" s="112"/>
      <c r="W918" s="112"/>
      <c r="X918" s="112"/>
      <c r="Y918" s="112"/>
      <c r="Z918" s="112"/>
      <c r="AB918" s="112"/>
      <c r="AC918" s="112"/>
      <c r="AD918" s="112"/>
      <c r="AE918" s="112"/>
    </row>
    <row r="919" spans="19:31">
      <c r="S919" s="112"/>
      <c r="T919" s="112"/>
      <c r="U919" s="112"/>
      <c r="V919" s="112"/>
      <c r="W919" s="112"/>
      <c r="X919" s="112"/>
      <c r="Y919" s="112"/>
      <c r="Z919" s="112"/>
      <c r="AB919" s="112"/>
      <c r="AC919" s="112"/>
      <c r="AD919" s="112"/>
      <c r="AE919" s="112"/>
    </row>
    <row r="920" spans="19:31">
      <c r="S920" s="112"/>
      <c r="T920" s="112"/>
      <c r="U920" s="112"/>
      <c r="V920" s="112"/>
      <c r="W920" s="112"/>
      <c r="X920" s="112"/>
      <c r="Y920" s="112"/>
      <c r="Z920" s="112"/>
      <c r="AB920" s="112"/>
      <c r="AC920" s="112"/>
      <c r="AD920" s="112"/>
      <c r="AE920" s="112"/>
    </row>
    <row r="921" spans="19:31">
      <c r="S921" s="112"/>
      <c r="T921" s="112"/>
      <c r="U921" s="112"/>
      <c r="V921" s="112"/>
      <c r="W921" s="112"/>
      <c r="X921" s="112"/>
      <c r="Y921" s="112"/>
      <c r="Z921" s="112"/>
      <c r="AB921" s="112"/>
      <c r="AC921" s="112"/>
      <c r="AD921" s="112"/>
      <c r="AE921" s="112"/>
    </row>
    <row r="922" spans="19:31">
      <c r="S922" s="112"/>
      <c r="T922" s="112"/>
      <c r="U922" s="112"/>
      <c r="V922" s="112"/>
      <c r="W922" s="112"/>
      <c r="X922" s="112"/>
      <c r="Y922" s="112"/>
      <c r="Z922" s="112"/>
      <c r="AB922" s="112"/>
      <c r="AC922" s="112"/>
      <c r="AD922" s="112"/>
      <c r="AE922" s="112"/>
    </row>
    <row r="923" spans="19:31">
      <c r="S923" s="112"/>
      <c r="T923" s="112"/>
      <c r="U923" s="112"/>
      <c r="V923" s="112"/>
      <c r="W923" s="112"/>
      <c r="X923" s="112"/>
      <c r="Y923" s="112"/>
      <c r="Z923" s="112"/>
      <c r="AB923" s="112"/>
      <c r="AC923" s="112"/>
      <c r="AD923" s="112"/>
      <c r="AE923" s="112"/>
    </row>
    <row r="924" spans="19:31">
      <c r="S924" s="112"/>
      <c r="T924" s="112"/>
      <c r="U924" s="112"/>
      <c r="V924" s="112"/>
      <c r="W924" s="112"/>
      <c r="X924" s="112"/>
      <c r="Y924" s="112"/>
      <c r="Z924" s="112"/>
      <c r="AB924" s="112"/>
      <c r="AC924" s="112"/>
      <c r="AD924" s="112"/>
      <c r="AE924" s="112"/>
    </row>
    <row r="925" spans="19:31">
      <c r="S925" s="112"/>
      <c r="T925" s="112"/>
      <c r="U925" s="112"/>
      <c r="V925" s="112"/>
      <c r="W925" s="112"/>
      <c r="X925" s="112"/>
      <c r="Y925" s="112"/>
      <c r="Z925" s="112"/>
      <c r="AB925" s="112"/>
      <c r="AC925" s="112"/>
      <c r="AD925" s="112"/>
      <c r="AE925" s="112"/>
    </row>
    <row r="926" spans="19:31">
      <c r="S926" s="112"/>
      <c r="T926" s="112"/>
      <c r="U926" s="112"/>
      <c r="V926" s="112"/>
      <c r="W926" s="112"/>
      <c r="X926" s="112"/>
      <c r="Y926" s="112"/>
      <c r="Z926" s="112"/>
      <c r="AB926" s="112"/>
      <c r="AC926" s="112"/>
      <c r="AD926" s="112"/>
      <c r="AE926" s="112"/>
    </row>
    <row r="927" spans="19:31">
      <c r="S927" s="112"/>
      <c r="T927" s="112"/>
      <c r="U927" s="112"/>
      <c r="V927" s="112"/>
      <c r="W927" s="112"/>
      <c r="X927" s="112"/>
      <c r="Y927" s="112"/>
      <c r="Z927" s="112"/>
      <c r="AB927" s="112"/>
      <c r="AC927" s="112"/>
      <c r="AD927" s="112"/>
      <c r="AE927" s="112"/>
    </row>
    <row r="928" spans="19:31">
      <c r="S928" s="112"/>
      <c r="T928" s="112"/>
      <c r="U928" s="112"/>
      <c r="V928" s="112"/>
      <c r="W928" s="112"/>
      <c r="X928" s="112"/>
      <c r="Y928" s="112"/>
      <c r="Z928" s="112"/>
      <c r="AB928" s="112"/>
      <c r="AC928" s="112"/>
      <c r="AD928" s="112"/>
      <c r="AE928" s="112"/>
    </row>
    <row r="929" spans="19:31">
      <c r="S929" s="112"/>
      <c r="T929" s="112"/>
      <c r="U929" s="112"/>
      <c r="V929" s="112"/>
      <c r="W929" s="112"/>
      <c r="X929" s="112"/>
      <c r="Y929" s="112"/>
      <c r="Z929" s="112"/>
      <c r="AB929" s="112"/>
      <c r="AC929" s="112"/>
      <c r="AD929" s="112"/>
      <c r="AE929" s="112"/>
    </row>
    <row r="930" spans="19:31">
      <c r="S930" s="112"/>
      <c r="T930" s="112"/>
      <c r="U930" s="112"/>
      <c r="V930" s="112"/>
      <c r="W930" s="112"/>
      <c r="X930" s="112"/>
      <c r="Y930" s="112"/>
      <c r="Z930" s="112"/>
      <c r="AB930" s="112"/>
      <c r="AC930" s="112"/>
      <c r="AD930" s="112"/>
      <c r="AE930" s="112"/>
    </row>
    <row r="931" spans="19:31">
      <c r="S931" s="112"/>
      <c r="T931" s="112"/>
      <c r="U931" s="112"/>
      <c r="V931" s="112"/>
      <c r="W931" s="112"/>
      <c r="X931" s="112"/>
      <c r="Y931" s="112"/>
      <c r="Z931" s="112"/>
      <c r="AB931" s="112"/>
      <c r="AC931" s="112"/>
      <c r="AD931" s="112"/>
      <c r="AE931" s="112"/>
    </row>
    <row r="932" spans="19:31">
      <c r="S932" s="112"/>
      <c r="T932" s="112"/>
      <c r="U932" s="112"/>
      <c r="V932" s="112"/>
      <c r="W932" s="112"/>
      <c r="X932" s="112"/>
      <c r="Y932" s="112"/>
      <c r="Z932" s="112"/>
      <c r="AB932" s="112"/>
      <c r="AC932" s="112"/>
      <c r="AD932" s="112"/>
      <c r="AE932" s="112"/>
    </row>
    <row r="933" spans="19:31">
      <c r="S933" s="112"/>
      <c r="T933" s="112"/>
      <c r="U933" s="112"/>
      <c r="V933" s="112"/>
      <c r="W933" s="112"/>
      <c r="X933" s="112"/>
      <c r="Y933" s="112"/>
      <c r="Z933" s="112"/>
      <c r="AB933" s="112"/>
      <c r="AC933" s="112"/>
      <c r="AD933" s="112"/>
      <c r="AE933" s="112"/>
    </row>
    <row r="934" spans="19:31">
      <c r="S934" s="112"/>
      <c r="T934" s="112"/>
      <c r="U934" s="112"/>
      <c r="V934" s="112"/>
      <c r="W934" s="112"/>
      <c r="X934" s="112"/>
      <c r="Y934" s="112"/>
      <c r="Z934" s="112"/>
      <c r="AB934" s="112"/>
      <c r="AC934" s="112"/>
      <c r="AD934" s="112"/>
      <c r="AE934" s="112"/>
    </row>
    <row r="935" spans="19:31">
      <c r="S935" s="112"/>
      <c r="T935" s="112"/>
      <c r="U935" s="112"/>
      <c r="V935" s="112"/>
      <c r="W935" s="112"/>
      <c r="X935" s="112"/>
      <c r="Y935" s="112"/>
      <c r="Z935" s="112"/>
      <c r="AB935" s="112"/>
      <c r="AC935" s="112"/>
      <c r="AD935" s="112"/>
      <c r="AE935" s="112"/>
    </row>
    <row r="936" spans="19:31">
      <c r="S936" s="112"/>
      <c r="T936" s="112"/>
      <c r="U936" s="112"/>
      <c r="V936" s="112"/>
      <c r="W936" s="112"/>
      <c r="X936" s="112"/>
      <c r="Y936" s="112"/>
      <c r="Z936" s="112"/>
      <c r="AB936" s="112"/>
      <c r="AC936" s="112"/>
      <c r="AD936" s="112"/>
      <c r="AE936" s="112"/>
    </row>
    <row r="937" spans="19:31">
      <c r="S937" s="112"/>
      <c r="T937" s="112"/>
      <c r="U937" s="112"/>
      <c r="V937" s="112"/>
      <c r="W937" s="112"/>
      <c r="X937" s="112"/>
      <c r="Y937" s="112"/>
      <c r="Z937" s="112"/>
      <c r="AB937" s="112"/>
      <c r="AC937" s="112"/>
      <c r="AD937" s="112"/>
      <c r="AE937" s="112"/>
    </row>
    <row r="938" spans="19:31">
      <c r="S938" s="112"/>
      <c r="T938" s="112"/>
      <c r="U938" s="112"/>
      <c r="V938" s="112"/>
      <c r="W938" s="112"/>
      <c r="X938" s="112"/>
      <c r="Y938" s="112"/>
      <c r="Z938" s="112"/>
      <c r="AB938" s="112"/>
      <c r="AC938" s="112"/>
      <c r="AD938" s="112"/>
      <c r="AE938" s="112"/>
    </row>
    <row r="939" spans="19:31">
      <c r="S939" s="112"/>
      <c r="T939" s="112"/>
      <c r="U939" s="112"/>
      <c r="V939" s="112"/>
      <c r="W939" s="112"/>
      <c r="X939" s="112"/>
      <c r="Y939" s="112"/>
      <c r="Z939" s="112"/>
      <c r="AB939" s="112"/>
      <c r="AC939" s="112"/>
      <c r="AD939" s="112"/>
      <c r="AE939" s="112"/>
    </row>
    <row r="940" spans="19:31">
      <c r="S940" s="112"/>
      <c r="T940" s="112"/>
      <c r="U940" s="112"/>
      <c r="V940" s="112"/>
      <c r="W940" s="112"/>
      <c r="X940" s="112"/>
      <c r="Y940" s="112"/>
      <c r="Z940" s="112"/>
      <c r="AB940" s="112"/>
      <c r="AC940" s="112"/>
      <c r="AD940" s="112"/>
      <c r="AE940" s="112"/>
    </row>
    <row r="941" spans="19:31">
      <c r="S941" s="112"/>
      <c r="T941" s="112"/>
      <c r="U941" s="112"/>
      <c r="V941" s="112"/>
      <c r="W941" s="112"/>
      <c r="X941" s="112"/>
      <c r="Y941" s="112"/>
      <c r="Z941" s="112"/>
      <c r="AB941" s="112"/>
      <c r="AC941" s="112"/>
      <c r="AD941" s="112"/>
      <c r="AE941" s="112"/>
    </row>
    <row r="942" spans="19:31">
      <c r="S942" s="112"/>
      <c r="T942" s="112"/>
      <c r="U942" s="112"/>
      <c r="V942" s="112"/>
      <c r="W942" s="112"/>
      <c r="X942" s="112"/>
      <c r="Y942" s="112"/>
      <c r="Z942" s="112"/>
      <c r="AB942" s="112"/>
      <c r="AC942" s="112"/>
      <c r="AD942" s="112"/>
      <c r="AE942" s="112"/>
    </row>
    <row r="943" spans="19:31">
      <c r="S943" s="112"/>
      <c r="T943" s="112"/>
      <c r="U943" s="112"/>
      <c r="V943" s="112"/>
      <c r="W943" s="112"/>
      <c r="X943" s="112"/>
      <c r="Y943" s="112"/>
      <c r="Z943" s="112"/>
      <c r="AB943" s="112"/>
      <c r="AC943" s="112"/>
      <c r="AD943" s="112"/>
      <c r="AE943" s="112"/>
    </row>
    <row r="944" spans="19:31">
      <c r="S944" s="112"/>
      <c r="T944" s="112"/>
      <c r="U944" s="112"/>
      <c r="V944" s="112"/>
      <c r="W944" s="112"/>
      <c r="X944" s="112"/>
      <c r="Y944" s="112"/>
      <c r="Z944" s="112"/>
      <c r="AB944" s="112"/>
      <c r="AC944" s="112"/>
      <c r="AD944" s="112"/>
      <c r="AE944" s="112"/>
    </row>
    <row r="945" spans="19:31">
      <c r="S945" s="112"/>
      <c r="T945" s="112"/>
      <c r="U945" s="112"/>
      <c r="V945" s="112"/>
      <c r="W945" s="112"/>
      <c r="X945" s="112"/>
      <c r="Y945" s="112"/>
      <c r="Z945" s="112"/>
      <c r="AB945" s="112"/>
      <c r="AC945" s="112"/>
      <c r="AD945" s="112"/>
      <c r="AE945" s="112"/>
    </row>
    <row r="946" spans="19:31">
      <c r="S946" s="112"/>
      <c r="T946" s="112"/>
      <c r="U946" s="112"/>
      <c r="V946" s="112"/>
      <c r="W946" s="112"/>
      <c r="X946" s="112"/>
      <c r="Y946" s="112"/>
      <c r="Z946" s="112"/>
      <c r="AB946" s="112"/>
      <c r="AC946" s="112"/>
      <c r="AD946" s="112"/>
      <c r="AE946" s="112"/>
    </row>
    <row r="947" spans="19:31">
      <c r="S947" s="112"/>
      <c r="T947" s="112"/>
      <c r="U947" s="112"/>
      <c r="V947" s="112"/>
      <c r="W947" s="112"/>
      <c r="X947" s="112"/>
      <c r="Y947" s="112"/>
      <c r="Z947" s="112"/>
      <c r="AB947" s="112"/>
      <c r="AC947" s="112"/>
      <c r="AD947" s="112"/>
      <c r="AE947" s="112"/>
    </row>
    <row r="948" spans="19:31">
      <c r="S948" s="112"/>
      <c r="T948" s="112"/>
      <c r="U948" s="112"/>
      <c r="V948" s="112"/>
      <c r="W948" s="112"/>
      <c r="X948" s="112"/>
      <c r="Y948" s="112"/>
      <c r="Z948" s="112"/>
      <c r="AB948" s="112"/>
      <c r="AC948" s="112"/>
      <c r="AD948" s="112"/>
      <c r="AE948" s="112"/>
    </row>
    <row r="949" spans="19:31">
      <c r="S949" s="112"/>
      <c r="T949" s="112"/>
      <c r="U949" s="112"/>
      <c r="V949" s="112"/>
      <c r="W949" s="112"/>
      <c r="X949" s="112"/>
      <c r="Y949" s="112"/>
      <c r="Z949" s="112"/>
      <c r="AB949" s="112"/>
      <c r="AC949" s="112"/>
      <c r="AD949" s="112"/>
      <c r="AE949" s="112"/>
    </row>
    <row r="950" spans="19:31">
      <c r="S950" s="112"/>
      <c r="T950" s="112"/>
      <c r="U950" s="112"/>
      <c r="V950" s="112"/>
      <c r="W950" s="112"/>
      <c r="X950" s="112"/>
      <c r="Y950" s="112"/>
      <c r="Z950" s="112"/>
      <c r="AB950" s="112"/>
      <c r="AC950" s="112"/>
      <c r="AD950" s="112"/>
      <c r="AE950" s="112"/>
    </row>
    <row r="951" spans="19:31">
      <c r="S951" s="112"/>
      <c r="T951" s="112"/>
      <c r="U951" s="112"/>
      <c r="V951" s="112"/>
      <c r="W951" s="112"/>
      <c r="X951" s="112"/>
      <c r="Y951" s="112"/>
      <c r="Z951" s="112"/>
      <c r="AB951" s="112"/>
      <c r="AC951" s="112"/>
      <c r="AD951" s="112"/>
      <c r="AE951" s="112"/>
    </row>
    <row r="952" spans="19:31">
      <c r="S952" s="112"/>
      <c r="T952" s="112"/>
      <c r="U952" s="112"/>
      <c r="V952" s="112"/>
      <c r="W952" s="112"/>
      <c r="X952" s="112"/>
      <c r="Y952" s="112"/>
      <c r="Z952" s="112"/>
      <c r="AB952" s="112"/>
      <c r="AC952" s="112"/>
      <c r="AD952" s="112"/>
      <c r="AE952" s="112"/>
    </row>
    <row r="953" spans="19:31">
      <c r="S953" s="112"/>
      <c r="T953" s="112"/>
      <c r="U953" s="112"/>
      <c r="V953" s="112"/>
      <c r="W953" s="112"/>
      <c r="X953" s="112"/>
      <c r="Y953" s="112"/>
      <c r="Z953" s="112"/>
      <c r="AB953" s="112"/>
      <c r="AC953" s="112"/>
      <c r="AD953" s="112"/>
      <c r="AE953" s="112"/>
    </row>
    <row r="954" spans="19:31">
      <c r="S954" s="112"/>
      <c r="T954" s="112"/>
      <c r="U954" s="112"/>
      <c r="V954" s="112"/>
      <c r="W954" s="112"/>
      <c r="X954" s="112"/>
      <c r="Y954" s="112"/>
      <c r="Z954" s="112"/>
      <c r="AB954" s="112"/>
      <c r="AC954" s="112"/>
      <c r="AD954" s="112"/>
      <c r="AE954" s="112"/>
    </row>
    <row r="955" spans="19:31">
      <c r="S955" s="112"/>
      <c r="T955" s="112"/>
      <c r="U955" s="112"/>
      <c r="V955" s="112"/>
      <c r="W955" s="112"/>
      <c r="X955" s="112"/>
      <c r="Y955" s="112"/>
      <c r="Z955" s="112"/>
      <c r="AB955" s="112"/>
      <c r="AC955" s="112"/>
      <c r="AD955" s="112"/>
      <c r="AE955" s="112"/>
    </row>
    <row r="956" spans="19:31">
      <c r="S956" s="112"/>
      <c r="T956" s="112"/>
      <c r="U956" s="112"/>
      <c r="V956" s="112"/>
      <c r="W956" s="112"/>
      <c r="X956" s="112"/>
      <c r="Y956" s="112"/>
      <c r="Z956" s="112"/>
      <c r="AB956" s="112"/>
      <c r="AC956" s="112"/>
      <c r="AD956" s="112"/>
      <c r="AE956" s="112"/>
    </row>
    <row r="957" spans="19:31">
      <c r="S957" s="112"/>
      <c r="T957" s="112"/>
      <c r="U957" s="112"/>
      <c r="V957" s="112"/>
      <c r="W957" s="112"/>
      <c r="X957" s="112"/>
      <c r="Y957" s="112"/>
      <c r="Z957" s="112"/>
      <c r="AB957" s="112"/>
      <c r="AC957" s="112"/>
      <c r="AD957" s="112"/>
      <c r="AE957" s="112"/>
    </row>
    <row r="958" spans="19:31">
      <c r="S958" s="112"/>
      <c r="T958" s="112"/>
      <c r="U958" s="112"/>
      <c r="V958" s="112"/>
      <c r="W958" s="112"/>
      <c r="X958" s="112"/>
      <c r="Y958" s="112"/>
      <c r="Z958" s="112"/>
      <c r="AB958" s="112"/>
      <c r="AC958" s="112"/>
      <c r="AD958" s="112"/>
      <c r="AE958" s="112"/>
    </row>
    <row r="959" spans="19:31">
      <c r="S959" s="112"/>
      <c r="T959" s="112"/>
      <c r="U959" s="112"/>
      <c r="V959" s="112"/>
      <c r="W959" s="112"/>
      <c r="X959" s="112"/>
      <c r="Y959" s="112"/>
      <c r="Z959" s="112"/>
      <c r="AB959" s="112"/>
      <c r="AC959" s="112"/>
      <c r="AD959" s="112"/>
      <c r="AE959" s="112"/>
    </row>
    <row r="960" spans="19:31">
      <c r="S960" s="112"/>
      <c r="T960" s="112"/>
      <c r="U960" s="112"/>
      <c r="V960" s="112"/>
      <c r="W960" s="112"/>
      <c r="X960" s="112"/>
      <c r="Y960" s="112"/>
      <c r="Z960" s="112"/>
      <c r="AB960" s="112"/>
      <c r="AC960" s="112"/>
      <c r="AD960" s="112"/>
      <c r="AE960" s="112"/>
    </row>
    <row r="961" spans="19:31">
      <c r="S961" s="112"/>
      <c r="T961" s="112"/>
      <c r="U961" s="112"/>
      <c r="V961" s="112"/>
      <c r="W961" s="112"/>
      <c r="X961" s="112"/>
      <c r="Y961" s="112"/>
      <c r="Z961" s="112"/>
      <c r="AB961" s="112"/>
      <c r="AC961" s="112"/>
      <c r="AD961" s="112"/>
      <c r="AE961" s="112"/>
    </row>
    <row r="962" spans="19:31">
      <c r="S962" s="112"/>
      <c r="T962" s="112"/>
      <c r="U962" s="112"/>
      <c r="V962" s="112"/>
      <c r="W962" s="112"/>
      <c r="X962" s="112"/>
      <c r="Y962" s="112"/>
      <c r="Z962" s="112"/>
      <c r="AB962" s="112"/>
      <c r="AC962" s="112"/>
      <c r="AD962" s="112"/>
      <c r="AE962" s="112"/>
    </row>
    <row r="963" spans="19:31">
      <c r="S963" s="112"/>
      <c r="T963" s="112"/>
      <c r="U963" s="112"/>
      <c r="V963" s="112"/>
      <c r="W963" s="112"/>
      <c r="X963" s="112"/>
      <c r="Y963" s="112"/>
      <c r="Z963" s="112"/>
      <c r="AB963" s="112"/>
      <c r="AC963" s="112"/>
      <c r="AD963" s="112"/>
      <c r="AE963" s="112"/>
    </row>
    <row r="964" spans="19:31">
      <c r="S964" s="112"/>
      <c r="T964" s="112"/>
      <c r="U964" s="112"/>
      <c r="V964" s="112"/>
      <c r="W964" s="112"/>
      <c r="X964" s="112"/>
      <c r="Y964" s="112"/>
      <c r="Z964" s="112"/>
      <c r="AB964" s="112"/>
      <c r="AC964" s="112"/>
      <c r="AD964" s="112"/>
      <c r="AE964" s="112"/>
    </row>
    <row r="965" spans="19:31">
      <c r="S965" s="112"/>
      <c r="T965" s="112"/>
      <c r="U965" s="112"/>
      <c r="V965" s="112"/>
      <c r="W965" s="112"/>
      <c r="X965" s="112"/>
      <c r="Y965" s="112"/>
      <c r="Z965" s="112"/>
      <c r="AB965" s="112"/>
      <c r="AC965" s="112"/>
      <c r="AD965" s="112"/>
      <c r="AE965" s="112"/>
    </row>
    <row r="966" spans="19:31">
      <c r="S966" s="112"/>
      <c r="T966" s="112"/>
      <c r="U966" s="112"/>
      <c r="V966" s="112"/>
      <c r="W966" s="112"/>
      <c r="X966" s="112"/>
      <c r="Y966" s="112"/>
      <c r="Z966" s="112"/>
      <c r="AB966" s="112"/>
      <c r="AC966" s="112"/>
      <c r="AD966" s="112"/>
      <c r="AE966" s="112"/>
    </row>
    <row r="967" spans="19:31">
      <c r="S967" s="112"/>
      <c r="T967" s="112"/>
      <c r="U967" s="112"/>
      <c r="V967" s="112"/>
      <c r="W967" s="112"/>
      <c r="X967" s="112"/>
      <c r="Y967" s="112"/>
      <c r="Z967" s="112"/>
      <c r="AB967" s="112"/>
      <c r="AC967" s="112"/>
      <c r="AD967" s="112"/>
      <c r="AE967" s="112"/>
    </row>
    <row r="968" spans="19:31">
      <c r="S968" s="112"/>
      <c r="T968" s="112"/>
      <c r="U968" s="112"/>
      <c r="V968" s="112"/>
      <c r="W968" s="112"/>
      <c r="X968" s="112"/>
      <c r="Y968" s="112"/>
      <c r="Z968" s="112"/>
      <c r="AB968" s="112"/>
      <c r="AC968" s="112"/>
      <c r="AD968" s="112"/>
      <c r="AE968" s="112"/>
    </row>
    <row r="969" spans="19:31">
      <c r="S969" s="112"/>
      <c r="T969" s="112"/>
      <c r="U969" s="112"/>
      <c r="V969" s="112"/>
      <c r="W969" s="112"/>
      <c r="X969" s="112"/>
      <c r="Y969" s="112"/>
      <c r="Z969" s="112"/>
      <c r="AB969" s="112"/>
      <c r="AC969" s="112"/>
      <c r="AD969" s="112"/>
      <c r="AE969" s="112"/>
    </row>
    <row r="970" spans="19:31">
      <c r="S970" s="112"/>
      <c r="T970" s="112"/>
      <c r="U970" s="112"/>
      <c r="V970" s="112"/>
      <c r="W970" s="112"/>
      <c r="X970" s="112"/>
      <c r="Y970" s="112"/>
      <c r="Z970" s="112"/>
      <c r="AB970" s="112"/>
      <c r="AC970" s="112"/>
      <c r="AD970" s="112"/>
      <c r="AE970" s="112"/>
    </row>
    <row r="971" spans="19:31">
      <c r="S971" s="112"/>
      <c r="T971" s="112"/>
      <c r="U971" s="112"/>
      <c r="V971" s="112"/>
      <c r="W971" s="112"/>
      <c r="X971" s="112"/>
      <c r="Y971" s="112"/>
      <c r="Z971" s="112"/>
      <c r="AB971" s="112"/>
      <c r="AC971" s="112"/>
      <c r="AD971" s="112"/>
      <c r="AE971" s="112"/>
    </row>
    <row r="972" spans="19:31">
      <c r="S972" s="112"/>
      <c r="T972" s="112"/>
      <c r="U972" s="112"/>
      <c r="V972" s="112"/>
      <c r="W972" s="112"/>
      <c r="X972" s="112"/>
      <c r="Y972" s="112"/>
      <c r="Z972" s="112"/>
      <c r="AB972" s="112"/>
      <c r="AC972" s="112"/>
      <c r="AD972" s="112"/>
      <c r="AE972" s="112"/>
    </row>
    <row r="973" spans="19:31">
      <c r="S973" s="112"/>
      <c r="T973" s="112"/>
      <c r="U973" s="112"/>
      <c r="V973" s="112"/>
      <c r="W973" s="112"/>
      <c r="X973" s="112"/>
      <c r="Y973" s="112"/>
      <c r="Z973" s="112"/>
      <c r="AB973" s="112"/>
      <c r="AC973" s="112"/>
      <c r="AD973" s="112"/>
      <c r="AE973" s="112"/>
    </row>
    <row r="974" spans="19:31">
      <c r="S974" s="112"/>
      <c r="T974" s="112"/>
      <c r="U974" s="112"/>
      <c r="V974" s="112"/>
      <c r="W974" s="112"/>
      <c r="X974" s="112"/>
      <c r="Y974" s="112"/>
      <c r="Z974" s="112"/>
      <c r="AB974" s="112"/>
      <c r="AC974" s="112"/>
      <c r="AD974" s="112"/>
      <c r="AE974" s="112"/>
    </row>
    <row r="975" spans="19:31">
      <c r="S975" s="112"/>
      <c r="T975" s="112"/>
      <c r="U975" s="112"/>
      <c r="V975" s="112"/>
      <c r="W975" s="112"/>
      <c r="X975" s="112"/>
      <c r="Y975" s="112"/>
      <c r="Z975" s="112"/>
      <c r="AB975" s="112"/>
      <c r="AC975" s="112"/>
      <c r="AD975" s="112"/>
      <c r="AE975" s="112"/>
    </row>
    <row r="976" spans="19:31">
      <c r="S976" s="112"/>
      <c r="T976" s="112"/>
      <c r="U976" s="112"/>
      <c r="V976" s="112"/>
      <c r="W976" s="112"/>
      <c r="X976" s="112"/>
      <c r="Y976" s="112"/>
      <c r="Z976" s="112"/>
      <c r="AB976" s="112"/>
      <c r="AC976" s="112"/>
      <c r="AD976" s="112"/>
      <c r="AE976" s="112"/>
    </row>
    <row r="977" spans="19:31">
      <c r="S977" s="112"/>
      <c r="T977" s="112"/>
      <c r="U977" s="112"/>
      <c r="V977" s="112"/>
      <c r="W977" s="112"/>
      <c r="X977" s="112"/>
      <c r="Y977" s="112"/>
      <c r="Z977" s="112"/>
      <c r="AB977" s="112"/>
      <c r="AC977" s="112"/>
      <c r="AD977" s="112"/>
      <c r="AE977" s="112"/>
    </row>
    <row r="978" spans="19:31">
      <c r="S978" s="112"/>
      <c r="T978" s="112"/>
      <c r="U978" s="112"/>
      <c r="V978" s="112"/>
      <c r="W978" s="112"/>
      <c r="X978" s="112"/>
      <c r="Y978" s="112"/>
      <c r="Z978" s="112"/>
      <c r="AB978" s="112"/>
      <c r="AC978" s="112"/>
      <c r="AD978" s="112"/>
      <c r="AE978" s="112"/>
    </row>
    <row r="979" spans="19:31">
      <c r="S979" s="112"/>
      <c r="T979" s="112"/>
      <c r="U979" s="112"/>
      <c r="V979" s="112"/>
      <c r="W979" s="112"/>
      <c r="X979" s="112"/>
      <c r="Y979" s="112"/>
      <c r="Z979" s="112"/>
      <c r="AB979" s="112"/>
      <c r="AC979" s="112"/>
      <c r="AD979" s="112"/>
      <c r="AE979" s="112"/>
    </row>
    <row r="980" spans="19:31">
      <c r="S980" s="112"/>
      <c r="T980" s="112"/>
      <c r="U980" s="112"/>
      <c r="V980" s="112"/>
      <c r="W980" s="112"/>
      <c r="X980" s="112"/>
      <c r="Y980" s="112"/>
      <c r="Z980" s="112"/>
      <c r="AB980" s="112"/>
      <c r="AC980" s="112"/>
      <c r="AD980" s="112"/>
      <c r="AE980" s="112"/>
    </row>
    <row r="981" spans="19:31">
      <c r="S981" s="112"/>
      <c r="T981" s="112"/>
      <c r="U981" s="112"/>
      <c r="V981" s="112"/>
      <c r="W981" s="112"/>
      <c r="X981" s="112"/>
      <c r="Y981" s="112"/>
      <c r="Z981" s="112"/>
      <c r="AB981" s="112"/>
      <c r="AC981" s="112"/>
      <c r="AD981" s="112"/>
      <c r="AE981" s="112"/>
    </row>
    <row r="982" spans="19:31">
      <c r="S982" s="112"/>
      <c r="T982" s="112"/>
      <c r="U982" s="112"/>
      <c r="V982" s="112"/>
      <c r="W982" s="112"/>
      <c r="X982" s="112"/>
      <c r="Y982" s="112"/>
      <c r="Z982" s="112"/>
      <c r="AB982" s="112"/>
      <c r="AC982" s="112"/>
      <c r="AD982" s="112"/>
      <c r="AE982" s="112"/>
    </row>
    <row r="983" spans="19:31">
      <c r="S983" s="112"/>
      <c r="T983" s="112"/>
      <c r="U983" s="112"/>
      <c r="V983" s="112"/>
      <c r="W983" s="112"/>
      <c r="X983" s="112"/>
      <c r="Y983" s="112"/>
      <c r="Z983" s="112"/>
      <c r="AB983" s="112"/>
      <c r="AC983" s="112"/>
      <c r="AD983" s="112"/>
      <c r="AE983" s="112"/>
    </row>
    <row r="984" spans="19:31">
      <c r="S984" s="112"/>
      <c r="T984" s="112"/>
      <c r="U984" s="112"/>
      <c r="V984" s="112"/>
      <c r="W984" s="112"/>
      <c r="X984" s="112"/>
      <c r="Y984" s="112"/>
      <c r="Z984" s="112"/>
      <c r="AB984" s="112"/>
      <c r="AC984" s="112"/>
      <c r="AD984" s="112"/>
      <c r="AE984" s="112"/>
    </row>
    <row r="985" spans="19:31">
      <c r="S985" s="112"/>
      <c r="T985" s="112"/>
      <c r="U985" s="112"/>
      <c r="V985" s="112"/>
      <c r="W985" s="112"/>
      <c r="X985" s="112"/>
      <c r="Y985" s="112"/>
      <c r="Z985" s="112"/>
      <c r="AB985" s="112"/>
      <c r="AC985" s="112"/>
      <c r="AD985" s="112"/>
      <c r="AE985" s="112"/>
    </row>
    <row r="986" spans="19:31">
      <c r="S986" s="112"/>
      <c r="T986" s="112"/>
      <c r="U986" s="112"/>
      <c r="V986" s="112"/>
      <c r="W986" s="112"/>
      <c r="X986" s="112"/>
      <c r="Y986" s="112"/>
      <c r="Z986" s="112"/>
      <c r="AB986" s="112"/>
      <c r="AC986" s="112"/>
      <c r="AD986" s="112"/>
      <c r="AE986" s="112"/>
    </row>
    <row r="987" spans="19:31">
      <c r="S987" s="112"/>
      <c r="T987" s="112"/>
      <c r="U987" s="112"/>
      <c r="V987" s="112"/>
      <c r="W987" s="112"/>
      <c r="X987" s="112"/>
      <c r="Y987" s="112"/>
      <c r="Z987" s="112"/>
      <c r="AB987" s="112"/>
      <c r="AC987" s="112"/>
      <c r="AD987" s="112"/>
      <c r="AE987" s="112"/>
    </row>
    <row r="988" spans="19:31">
      <c r="S988" s="112"/>
      <c r="T988" s="112"/>
      <c r="U988" s="112"/>
      <c r="V988" s="112"/>
      <c r="W988" s="112"/>
      <c r="X988" s="112"/>
      <c r="Y988" s="112"/>
      <c r="Z988" s="112"/>
      <c r="AB988" s="112"/>
      <c r="AC988" s="112"/>
      <c r="AD988" s="112"/>
      <c r="AE988" s="112"/>
    </row>
    <row r="989" spans="19:31">
      <c r="S989" s="112"/>
      <c r="T989" s="112"/>
      <c r="U989" s="112"/>
      <c r="V989" s="112"/>
      <c r="W989" s="112"/>
      <c r="X989" s="112"/>
      <c r="Y989" s="112"/>
      <c r="Z989" s="112"/>
      <c r="AB989" s="112"/>
      <c r="AC989" s="112"/>
      <c r="AD989" s="112"/>
      <c r="AE989" s="112"/>
    </row>
    <row r="990" spans="19:31">
      <c r="S990" s="112"/>
      <c r="T990" s="112"/>
      <c r="U990" s="112"/>
      <c r="V990" s="112"/>
      <c r="W990" s="112"/>
      <c r="X990" s="112"/>
      <c r="Y990" s="112"/>
      <c r="Z990" s="112"/>
      <c r="AB990" s="112"/>
      <c r="AC990" s="112"/>
      <c r="AD990" s="112"/>
      <c r="AE990" s="112"/>
    </row>
    <row r="991" spans="19:31">
      <c r="S991" s="112"/>
      <c r="T991" s="112"/>
      <c r="U991" s="112"/>
      <c r="V991" s="112"/>
      <c r="W991" s="112"/>
      <c r="X991" s="112"/>
      <c r="Y991" s="112"/>
      <c r="Z991" s="112"/>
      <c r="AB991" s="112"/>
      <c r="AC991" s="112"/>
      <c r="AD991" s="112"/>
      <c r="AE991" s="112"/>
    </row>
    <row r="992" spans="19:31">
      <c r="S992" s="112"/>
      <c r="T992" s="112"/>
      <c r="U992" s="112"/>
      <c r="V992" s="112"/>
      <c r="W992" s="112"/>
      <c r="X992" s="112"/>
      <c r="Y992" s="112"/>
      <c r="Z992" s="112"/>
      <c r="AB992" s="112"/>
      <c r="AC992" s="112"/>
      <c r="AD992" s="112"/>
      <c r="AE992" s="112"/>
    </row>
    <row r="993" spans="19:31">
      <c r="S993" s="112"/>
      <c r="T993" s="112"/>
      <c r="U993" s="112"/>
      <c r="V993" s="112"/>
      <c r="W993" s="112"/>
      <c r="X993" s="112"/>
      <c r="Y993" s="112"/>
      <c r="Z993" s="112"/>
      <c r="AB993" s="112"/>
      <c r="AC993" s="112"/>
      <c r="AD993" s="112"/>
      <c r="AE993" s="112"/>
    </row>
    <row r="994" spans="19:31">
      <c r="S994" s="112"/>
      <c r="T994" s="112"/>
      <c r="U994" s="112"/>
      <c r="V994" s="112"/>
      <c r="W994" s="112"/>
      <c r="X994" s="112"/>
      <c r="Y994" s="112"/>
      <c r="Z994" s="112"/>
      <c r="AB994" s="112"/>
      <c r="AC994" s="112"/>
      <c r="AD994" s="112"/>
      <c r="AE994" s="112"/>
    </row>
    <row r="995" spans="19:31">
      <c r="S995" s="112"/>
      <c r="T995" s="112"/>
      <c r="U995" s="112"/>
      <c r="V995" s="112"/>
      <c r="W995" s="112"/>
      <c r="X995" s="112"/>
      <c r="Y995" s="112"/>
      <c r="Z995" s="112"/>
      <c r="AB995" s="112"/>
      <c r="AC995" s="112"/>
      <c r="AD995" s="112"/>
      <c r="AE995" s="112"/>
    </row>
    <row r="996" spans="19:31">
      <c r="S996" s="112"/>
      <c r="T996" s="112"/>
      <c r="U996" s="112"/>
      <c r="V996" s="112"/>
      <c r="W996" s="112"/>
      <c r="X996" s="112"/>
      <c r="Y996" s="112"/>
      <c r="Z996" s="112"/>
      <c r="AB996" s="112"/>
      <c r="AC996" s="112"/>
      <c r="AD996" s="112"/>
      <c r="AE996" s="112"/>
    </row>
    <row r="997" spans="19:31">
      <c r="S997" s="112"/>
      <c r="T997" s="112"/>
      <c r="U997" s="112"/>
      <c r="V997" s="112"/>
      <c r="W997" s="112"/>
      <c r="X997" s="112"/>
      <c r="Y997" s="112"/>
      <c r="Z997" s="112"/>
      <c r="AB997" s="112"/>
      <c r="AC997" s="112"/>
      <c r="AD997" s="112"/>
      <c r="AE997" s="112"/>
    </row>
    <row r="998" spans="19:31">
      <c r="S998" s="112"/>
      <c r="T998" s="112"/>
      <c r="U998" s="112"/>
      <c r="V998" s="112"/>
      <c r="W998" s="112"/>
      <c r="X998" s="112"/>
      <c r="Y998" s="112"/>
      <c r="Z998" s="112"/>
      <c r="AB998" s="112"/>
      <c r="AC998" s="112"/>
      <c r="AD998" s="112"/>
      <c r="AE998" s="112"/>
    </row>
    <row r="999" spans="19:31">
      <c r="S999" s="112"/>
      <c r="T999" s="112"/>
      <c r="U999" s="112"/>
      <c r="V999" s="112"/>
      <c r="W999" s="112"/>
      <c r="X999" s="112"/>
      <c r="Y999" s="112"/>
      <c r="Z999" s="112"/>
      <c r="AB999" s="112"/>
      <c r="AC999" s="112"/>
      <c r="AD999" s="112"/>
      <c r="AE999" s="112"/>
    </row>
    <row r="1000" spans="19:31">
      <c r="S1000" s="112"/>
      <c r="T1000" s="112"/>
      <c r="U1000" s="112"/>
      <c r="V1000" s="112"/>
      <c r="W1000" s="112"/>
      <c r="X1000" s="112"/>
      <c r="Y1000" s="112"/>
      <c r="Z1000" s="112"/>
      <c r="AB1000" s="112"/>
      <c r="AC1000" s="112"/>
      <c r="AD1000" s="112"/>
      <c r="AE1000" s="112"/>
    </row>
    <row r="1001" spans="19:31">
      <c r="S1001" s="112"/>
      <c r="T1001" s="112"/>
      <c r="U1001" s="112"/>
      <c r="V1001" s="112"/>
      <c r="W1001" s="112"/>
      <c r="X1001" s="112"/>
      <c r="Y1001" s="112"/>
      <c r="Z1001" s="112"/>
      <c r="AB1001" s="112"/>
      <c r="AC1001" s="112"/>
      <c r="AD1001" s="112"/>
      <c r="AE1001" s="112"/>
    </row>
    <row r="1002" spans="19:31">
      <c r="S1002" s="112"/>
      <c r="T1002" s="112"/>
      <c r="U1002" s="112"/>
      <c r="V1002" s="112"/>
      <c r="W1002" s="112"/>
      <c r="X1002" s="112"/>
      <c r="Y1002" s="112"/>
      <c r="Z1002" s="112"/>
      <c r="AB1002" s="112"/>
      <c r="AC1002" s="112"/>
      <c r="AD1002" s="112"/>
      <c r="AE1002" s="112"/>
    </row>
    <row r="1003" spans="19:31">
      <c r="S1003" s="112"/>
      <c r="T1003" s="112"/>
      <c r="U1003" s="112"/>
      <c r="V1003" s="112"/>
      <c r="W1003" s="112"/>
      <c r="X1003" s="112"/>
      <c r="Y1003" s="112"/>
      <c r="Z1003" s="112"/>
      <c r="AB1003" s="112"/>
      <c r="AC1003" s="112"/>
      <c r="AD1003" s="112"/>
      <c r="AE1003" s="112"/>
    </row>
    <row r="1004" spans="19:31">
      <c r="S1004" s="112"/>
      <c r="T1004" s="112"/>
      <c r="U1004" s="112"/>
      <c r="V1004" s="112"/>
      <c r="W1004" s="112"/>
      <c r="X1004" s="112"/>
      <c r="Y1004" s="112"/>
      <c r="Z1004" s="112"/>
      <c r="AB1004" s="112"/>
      <c r="AC1004" s="112"/>
      <c r="AD1004" s="112"/>
      <c r="AE1004" s="112"/>
    </row>
    <row r="1005" spans="19:31">
      <c r="S1005" s="112"/>
      <c r="T1005" s="112"/>
      <c r="U1005" s="112"/>
      <c r="V1005" s="112"/>
      <c r="W1005" s="112"/>
      <c r="X1005" s="112"/>
      <c r="Y1005" s="112"/>
      <c r="Z1005" s="112"/>
      <c r="AB1005" s="112"/>
      <c r="AC1005" s="112"/>
      <c r="AD1005" s="112"/>
      <c r="AE1005" s="112"/>
    </row>
    <row r="1006" spans="19:31">
      <c r="S1006" s="112"/>
      <c r="T1006" s="112"/>
      <c r="U1006" s="112"/>
      <c r="V1006" s="112"/>
      <c r="W1006" s="112"/>
      <c r="X1006" s="112"/>
      <c r="Y1006" s="112"/>
      <c r="Z1006" s="112"/>
      <c r="AB1006" s="112"/>
      <c r="AC1006" s="112"/>
      <c r="AD1006" s="112"/>
      <c r="AE1006" s="112"/>
    </row>
    <row r="1007" spans="19:31">
      <c r="S1007" s="112"/>
      <c r="T1007" s="112"/>
      <c r="U1007" s="112"/>
      <c r="V1007" s="112"/>
      <c r="W1007" s="112"/>
      <c r="X1007" s="112"/>
      <c r="Y1007" s="112"/>
      <c r="Z1007" s="112"/>
      <c r="AB1007" s="112"/>
      <c r="AC1007" s="112"/>
      <c r="AD1007" s="112"/>
      <c r="AE1007" s="112"/>
    </row>
    <row r="1008" spans="19:31">
      <c r="S1008" s="112"/>
      <c r="T1008" s="112"/>
      <c r="U1008" s="112"/>
      <c r="V1008" s="112"/>
      <c r="W1008" s="112"/>
      <c r="X1008" s="112"/>
      <c r="Y1008" s="112"/>
      <c r="Z1008" s="112"/>
      <c r="AB1008" s="112"/>
      <c r="AC1008" s="112"/>
      <c r="AD1008" s="112"/>
      <c r="AE1008" s="112"/>
    </row>
    <row r="1009" spans="19:31">
      <c r="S1009" s="112"/>
      <c r="T1009" s="112"/>
      <c r="U1009" s="112"/>
      <c r="V1009" s="112"/>
      <c r="W1009" s="112"/>
      <c r="X1009" s="112"/>
      <c r="Y1009" s="112"/>
      <c r="Z1009" s="112"/>
      <c r="AB1009" s="112"/>
      <c r="AC1009" s="112"/>
      <c r="AD1009" s="112"/>
      <c r="AE1009" s="112"/>
    </row>
    <row r="1010" spans="19:31">
      <c r="S1010" s="112"/>
      <c r="T1010" s="112"/>
      <c r="U1010" s="112"/>
      <c r="V1010" s="112"/>
      <c r="W1010" s="112"/>
      <c r="X1010" s="112"/>
      <c r="Y1010" s="112"/>
      <c r="Z1010" s="112"/>
      <c r="AB1010" s="112"/>
      <c r="AC1010" s="112"/>
      <c r="AD1010" s="112"/>
      <c r="AE1010" s="112"/>
    </row>
    <row r="1011" spans="19:31">
      <c r="S1011" s="112"/>
      <c r="T1011" s="112"/>
      <c r="U1011" s="112"/>
      <c r="V1011" s="112"/>
      <c r="W1011" s="112"/>
      <c r="X1011" s="112"/>
      <c r="Y1011" s="112"/>
      <c r="Z1011" s="112"/>
      <c r="AB1011" s="112"/>
      <c r="AC1011" s="112"/>
      <c r="AD1011" s="112"/>
      <c r="AE1011" s="112"/>
    </row>
    <row r="1012" spans="19:31">
      <c r="S1012" s="112"/>
      <c r="T1012" s="112"/>
      <c r="U1012" s="112"/>
      <c r="V1012" s="112"/>
      <c r="W1012" s="112"/>
      <c r="X1012" s="112"/>
      <c r="Y1012" s="112"/>
      <c r="Z1012" s="112"/>
      <c r="AB1012" s="112"/>
      <c r="AC1012" s="112"/>
      <c r="AD1012" s="112"/>
      <c r="AE1012" s="112"/>
    </row>
    <row r="1013" spans="19:31">
      <c r="S1013" s="112"/>
      <c r="T1013" s="112"/>
      <c r="U1013" s="112"/>
      <c r="V1013" s="112"/>
      <c r="W1013" s="112"/>
      <c r="X1013" s="112"/>
      <c r="Y1013" s="112"/>
      <c r="Z1013" s="112"/>
      <c r="AB1013" s="112"/>
      <c r="AC1013" s="112"/>
      <c r="AD1013" s="112"/>
      <c r="AE1013" s="112"/>
    </row>
    <row r="1014" spans="19:31">
      <c r="S1014" s="112"/>
      <c r="T1014" s="112"/>
      <c r="U1014" s="112"/>
      <c r="V1014" s="112"/>
      <c r="W1014" s="112"/>
      <c r="X1014" s="112"/>
      <c r="Y1014" s="112"/>
      <c r="Z1014" s="112"/>
      <c r="AB1014" s="112"/>
      <c r="AC1014" s="112"/>
      <c r="AD1014" s="112"/>
      <c r="AE1014" s="112"/>
    </row>
    <row r="1015" spans="19:31">
      <c r="S1015" s="112"/>
      <c r="T1015" s="112"/>
      <c r="U1015" s="112"/>
      <c r="V1015" s="112"/>
      <c r="W1015" s="112"/>
      <c r="X1015" s="112"/>
      <c r="Y1015" s="112"/>
      <c r="Z1015" s="112"/>
      <c r="AB1015" s="112"/>
      <c r="AC1015" s="112"/>
      <c r="AD1015" s="112"/>
      <c r="AE1015" s="112"/>
    </row>
    <row r="1016" spans="19:31">
      <c r="S1016" s="112"/>
      <c r="T1016" s="112"/>
      <c r="U1016" s="112"/>
      <c r="V1016" s="112"/>
      <c r="W1016" s="112"/>
      <c r="X1016" s="112"/>
      <c r="Y1016" s="112"/>
      <c r="Z1016" s="112"/>
      <c r="AB1016" s="112"/>
      <c r="AC1016" s="112"/>
      <c r="AD1016" s="112"/>
      <c r="AE1016" s="112"/>
    </row>
    <row r="1017" spans="19:31">
      <c r="S1017" s="112"/>
      <c r="T1017" s="112"/>
      <c r="U1017" s="112"/>
      <c r="V1017" s="112"/>
      <c r="W1017" s="112"/>
      <c r="X1017" s="112"/>
      <c r="Y1017" s="112"/>
      <c r="Z1017" s="112"/>
      <c r="AB1017" s="112"/>
      <c r="AC1017" s="112"/>
      <c r="AD1017" s="112"/>
      <c r="AE1017" s="112"/>
    </row>
    <row r="1018" spans="19:31">
      <c r="S1018" s="112"/>
      <c r="T1018" s="112"/>
      <c r="U1018" s="112"/>
      <c r="V1018" s="112"/>
      <c r="W1018" s="112"/>
      <c r="X1018" s="112"/>
      <c r="Y1018" s="112"/>
      <c r="Z1018" s="112"/>
      <c r="AB1018" s="112"/>
      <c r="AC1018" s="112"/>
      <c r="AD1018" s="112"/>
      <c r="AE1018" s="112"/>
    </row>
    <row r="1019" spans="19:31">
      <c r="S1019" s="112"/>
      <c r="T1019" s="112"/>
      <c r="U1019" s="112"/>
      <c r="V1019" s="112"/>
      <c r="W1019" s="112"/>
      <c r="X1019" s="112"/>
      <c r="Y1019" s="112"/>
      <c r="Z1019" s="112"/>
      <c r="AB1019" s="112"/>
      <c r="AC1019" s="112"/>
      <c r="AD1019" s="112"/>
      <c r="AE1019" s="112"/>
    </row>
    <row r="1020" spans="19:31">
      <c r="S1020" s="112"/>
      <c r="T1020" s="112"/>
      <c r="U1020" s="112"/>
      <c r="V1020" s="112"/>
      <c r="W1020" s="112"/>
      <c r="X1020" s="112"/>
      <c r="Y1020" s="112"/>
      <c r="Z1020" s="112"/>
      <c r="AB1020" s="112"/>
      <c r="AC1020" s="112"/>
      <c r="AD1020" s="112"/>
      <c r="AE1020" s="112"/>
    </row>
    <row r="1021" spans="19:31">
      <c r="S1021" s="112"/>
      <c r="T1021" s="112"/>
      <c r="U1021" s="112"/>
      <c r="V1021" s="112"/>
      <c r="W1021" s="112"/>
      <c r="X1021" s="112"/>
      <c r="Y1021" s="112"/>
      <c r="Z1021" s="112"/>
      <c r="AB1021" s="112"/>
      <c r="AC1021" s="112"/>
      <c r="AD1021" s="112"/>
      <c r="AE1021" s="112"/>
    </row>
    <row r="1022" spans="19:31">
      <c r="S1022" s="112"/>
      <c r="T1022" s="112"/>
      <c r="U1022" s="112"/>
      <c r="V1022" s="112"/>
      <c r="W1022" s="112"/>
      <c r="X1022" s="112"/>
      <c r="Y1022" s="112"/>
      <c r="Z1022" s="112"/>
      <c r="AB1022" s="112"/>
      <c r="AC1022" s="112"/>
      <c r="AD1022" s="112"/>
      <c r="AE1022" s="112"/>
    </row>
    <row r="1023" spans="19:31">
      <c r="S1023" s="112"/>
      <c r="T1023" s="112"/>
      <c r="U1023" s="112"/>
      <c r="V1023" s="112"/>
      <c r="W1023" s="112"/>
      <c r="X1023" s="112"/>
      <c r="Y1023" s="112"/>
      <c r="Z1023" s="112"/>
      <c r="AB1023" s="112"/>
      <c r="AC1023" s="112"/>
      <c r="AD1023" s="112"/>
      <c r="AE1023" s="112"/>
    </row>
    <row r="1024" spans="19:31">
      <c r="S1024" s="112"/>
      <c r="T1024" s="112"/>
      <c r="U1024" s="112"/>
      <c r="V1024" s="112"/>
      <c r="W1024" s="112"/>
      <c r="X1024" s="112"/>
      <c r="Y1024" s="112"/>
      <c r="Z1024" s="112"/>
      <c r="AB1024" s="112"/>
      <c r="AC1024" s="112"/>
      <c r="AD1024" s="112"/>
      <c r="AE1024" s="112"/>
    </row>
    <row r="1025" spans="19:31">
      <c r="S1025" s="112"/>
      <c r="T1025" s="112"/>
      <c r="U1025" s="112"/>
      <c r="V1025" s="112"/>
      <c r="W1025" s="112"/>
      <c r="X1025" s="112"/>
      <c r="Y1025" s="112"/>
      <c r="Z1025" s="112"/>
      <c r="AB1025" s="112"/>
      <c r="AC1025" s="112"/>
      <c r="AD1025" s="112"/>
      <c r="AE1025" s="112"/>
    </row>
    <row r="1026" spans="19:31">
      <c r="S1026" s="112"/>
      <c r="T1026" s="112"/>
      <c r="U1026" s="112"/>
      <c r="V1026" s="112"/>
      <c r="W1026" s="112"/>
      <c r="X1026" s="112"/>
      <c r="Y1026" s="112"/>
      <c r="Z1026" s="112"/>
      <c r="AB1026" s="112"/>
      <c r="AC1026" s="112"/>
      <c r="AD1026" s="112"/>
      <c r="AE1026" s="112"/>
    </row>
    <row r="1027" spans="19:31">
      <c r="S1027" s="112"/>
      <c r="T1027" s="112"/>
      <c r="U1027" s="112"/>
      <c r="V1027" s="112"/>
      <c r="W1027" s="112"/>
      <c r="X1027" s="112"/>
      <c r="Y1027" s="112"/>
      <c r="Z1027" s="112"/>
      <c r="AB1027" s="112"/>
      <c r="AC1027" s="112"/>
      <c r="AD1027" s="112"/>
      <c r="AE1027" s="112"/>
    </row>
    <row r="1028" spans="19:31">
      <c r="S1028" s="112"/>
      <c r="T1028" s="112"/>
      <c r="U1028" s="112"/>
      <c r="V1028" s="112"/>
      <c r="W1028" s="112"/>
      <c r="X1028" s="112"/>
      <c r="Y1028" s="112"/>
      <c r="Z1028" s="112"/>
      <c r="AB1028" s="112"/>
      <c r="AC1028" s="112"/>
      <c r="AD1028" s="112"/>
      <c r="AE1028" s="112"/>
    </row>
    <row r="1029" spans="19:31">
      <c r="S1029" s="112"/>
      <c r="T1029" s="112"/>
      <c r="U1029" s="112"/>
      <c r="V1029" s="112"/>
      <c r="W1029" s="112"/>
      <c r="X1029" s="112"/>
      <c r="Y1029" s="112"/>
      <c r="Z1029" s="112"/>
      <c r="AB1029" s="112"/>
      <c r="AC1029" s="112"/>
      <c r="AD1029" s="112"/>
      <c r="AE1029" s="112"/>
    </row>
    <row r="1030" spans="19:31">
      <c r="S1030" s="112"/>
      <c r="T1030" s="112"/>
      <c r="U1030" s="112"/>
      <c r="V1030" s="112"/>
      <c r="W1030" s="112"/>
      <c r="X1030" s="112"/>
      <c r="Y1030" s="112"/>
      <c r="Z1030" s="112"/>
      <c r="AB1030" s="112"/>
      <c r="AC1030" s="112"/>
      <c r="AD1030" s="112"/>
      <c r="AE1030" s="112"/>
    </row>
    <row r="1031" spans="19:31">
      <c r="S1031" s="112"/>
      <c r="T1031" s="112"/>
      <c r="U1031" s="112"/>
      <c r="V1031" s="112"/>
      <c r="W1031" s="112"/>
      <c r="X1031" s="112"/>
      <c r="Y1031" s="112"/>
      <c r="Z1031" s="112"/>
      <c r="AB1031" s="112"/>
      <c r="AC1031" s="112"/>
      <c r="AD1031" s="112"/>
      <c r="AE1031" s="112"/>
    </row>
    <row r="1032" spans="19:31">
      <c r="S1032" s="112"/>
      <c r="T1032" s="112"/>
      <c r="U1032" s="112"/>
      <c r="V1032" s="112"/>
      <c r="W1032" s="112"/>
      <c r="X1032" s="112"/>
      <c r="Y1032" s="112"/>
      <c r="Z1032" s="112"/>
      <c r="AB1032" s="112"/>
      <c r="AC1032" s="112"/>
      <c r="AD1032" s="112"/>
      <c r="AE1032" s="112"/>
    </row>
    <row r="1033" spans="19:31">
      <c r="S1033" s="112"/>
      <c r="T1033" s="112"/>
      <c r="U1033" s="112"/>
      <c r="V1033" s="112"/>
      <c r="W1033" s="112"/>
      <c r="X1033" s="112"/>
      <c r="Y1033" s="112"/>
      <c r="Z1033" s="112"/>
      <c r="AB1033" s="112"/>
      <c r="AC1033" s="112"/>
      <c r="AD1033" s="112"/>
      <c r="AE1033" s="112"/>
    </row>
    <row r="1034" spans="19:31">
      <c r="S1034" s="112"/>
      <c r="T1034" s="112"/>
      <c r="U1034" s="112"/>
      <c r="V1034" s="112"/>
      <c r="W1034" s="112"/>
      <c r="X1034" s="112"/>
      <c r="Y1034" s="112"/>
      <c r="Z1034" s="112"/>
      <c r="AB1034" s="112"/>
      <c r="AC1034" s="112"/>
      <c r="AD1034" s="112"/>
      <c r="AE1034" s="112"/>
    </row>
    <row r="1035" spans="19:31">
      <c r="S1035" s="112"/>
      <c r="T1035" s="112"/>
      <c r="U1035" s="112"/>
      <c r="V1035" s="112"/>
      <c r="W1035" s="112"/>
      <c r="X1035" s="112"/>
      <c r="Y1035" s="112"/>
      <c r="Z1035" s="112"/>
      <c r="AB1035" s="112"/>
      <c r="AC1035" s="112"/>
      <c r="AD1035" s="112"/>
      <c r="AE1035" s="112"/>
    </row>
    <row r="1036" spans="19:31">
      <c r="S1036" s="112"/>
      <c r="T1036" s="112"/>
      <c r="U1036" s="112"/>
      <c r="V1036" s="112"/>
      <c r="W1036" s="112"/>
      <c r="X1036" s="112"/>
      <c r="Y1036" s="112"/>
      <c r="Z1036" s="112"/>
      <c r="AB1036" s="112"/>
      <c r="AC1036" s="112"/>
      <c r="AD1036" s="112"/>
      <c r="AE1036" s="112"/>
    </row>
    <row r="1037" spans="19:31">
      <c r="S1037" s="112"/>
      <c r="T1037" s="112"/>
      <c r="U1037" s="112"/>
      <c r="V1037" s="112"/>
      <c r="W1037" s="112"/>
      <c r="X1037" s="112"/>
      <c r="Y1037" s="112"/>
      <c r="Z1037" s="112"/>
      <c r="AB1037" s="112"/>
      <c r="AC1037" s="112"/>
      <c r="AD1037" s="112"/>
      <c r="AE1037" s="112"/>
    </row>
    <row r="1038" spans="19:31">
      <c r="S1038" s="112"/>
      <c r="T1038" s="112"/>
      <c r="U1038" s="112"/>
      <c r="V1038" s="112"/>
      <c r="W1038" s="112"/>
      <c r="X1038" s="112"/>
      <c r="Y1038" s="112"/>
      <c r="Z1038" s="112"/>
      <c r="AB1038" s="112"/>
      <c r="AC1038" s="112"/>
      <c r="AD1038" s="112"/>
      <c r="AE1038" s="112"/>
    </row>
    <row r="1039" spans="19:31">
      <c r="S1039" s="112"/>
      <c r="T1039" s="112"/>
      <c r="U1039" s="112"/>
      <c r="V1039" s="112"/>
      <c r="W1039" s="112"/>
      <c r="X1039" s="112"/>
      <c r="Y1039" s="112"/>
      <c r="Z1039" s="112"/>
      <c r="AB1039" s="112"/>
      <c r="AC1039" s="112"/>
      <c r="AD1039" s="112"/>
      <c r="AE1039" s="112"/>
    </row>
    <row r="1040" spans="19:31">
      <c r="S1040" s="112"/>
      <c r="T1040" s="112"/>
      <c r="U1040" s="112"/>
      <c r="V1040" s="112"/>
      <c r="W1040" s="112"/>
      <c r="X1040" s="112"/>
      <c r="Y1040" s="112"/>
      <c r="Z1040" s="112"/>
      <c r="AB1040" s="112"/>
      <c r="AC1040" s="112"/>
      <c r="AD1040" s="112"/>
      <c r="AE1040" s="112"/>
    </row>
    <row r="1041" spans="19:31">
      <c r="S1041" s="112"/>
      <c r="T1041" s="112"/>
      <c r="U1041" s="112"/>
      <c r="V1041" s="112"/>
      <c r="W1041" s="112"/>
      <c r="X1041" s="112"/>
      <c r="Y1041" s="112"/>
      <c r="Z1041" s="112"/>
      <c r="AB1041" s="112"/>
      <c r="AC1041" s="112"/>
      <c r="AD1041" s="112"/>
      <c r="AE1041" s="112"/>
    </row>
    <row r="1042" spans="19:31">
      <c r="S1042" s="112"/>
      <c r="T1042" s="112"/>
      <c r="U1042" s="112"/>
      <c r="V1042" s="112"/>
      <c r="W1042" s="112"/>
      <c r="X1042" s="112"/>
      <c r="Y1042" s="112"/>
      <c r="Z1042" s="112"/>
      <c r="AB1042" s="112"/>
      <c r="AC1042" s="112"/>
      <c r="AD1042" s="112"/>
      <c r="AE1042" s="112"/>
    </row>
    <row r="1043" spans="19:31">
      <c r="S1043" s="112"/>
      <c r="T1043" s="112"/>
      <c r="U1043" s="112"/>
      <c r="V1043" s="112"/>
      <c r="W1043" s="112"/>
      <c r="X1043" s="112"/>
      <c r="Y1043" s="112"/>
      <c r="Z1043" s="112"/>
      <c r="AB1043" s="112"/>
      <c r="AC1043" s="112"/>
      <c r="AD1043" s="112"/>
      <c r="AE1043" s="112"/>
    </row>
    <row r="1044" spans="19:31">
      <c r="S1044" s="112"/>
      <c r="T1044" s="112"/>
      <c r="U1044" s="112"/>
      <c r="V1044" s="112"/>
      <c r="W1044" s="112"/>
      <c r="X1044" s="112"/>
      <c r="Y1044" s="112"/>
      <c r="Z1044" s="112"/>
      <c r="AB1044" s="112"/>
      <c r="AC1044" s="112"/>
      <c r="AD1044" s="112"/>
      <c r="AE1044" s="112"/>
    </row>
    <row r="1045" spans="19:31">
      <c r="S1045" s="112"/>
      <c r="T1045" s="112"/>
      <c r="U1045" s="112"/>
      <c r="V1045" s="112"/>
      <c r="W1045" s="112"/>
      <c r="X1045" s="112"/>
      <c r="Y1045" s="112"/>
      <c r="Z1045" s="112"/>
      <c r="AB1045" s="112"/>
      <c r="AC1045" s="112"/>
      <c r="AD1045" s="112"/>
      <c r="AE1045" s="112"/>
    </row>
    <row r="1046" spans="19:31">
      <c r="S1046" s="112"/>
      <c r="T1046" s="112"/>
      <c r="U1046" s="112"/>
      <c r="V1046" s="112"/>
      <c r="W1046" s="112"/>
      <c r="X1046" s="112"/>
      <c r="Y1046" s="112"/>
      <c r="Z1046" s="112"/>
      <c r="AB1046" s="112"/>
      <c r="AC1046" s="112"/>
      <c r="AD1046" s="112"/>
      <c r="AE1046" s="112"/>
    </row>
    <row r="1047" spans="19:31">
      <c r="S1047" s="112"/>
      <c r="T1047" s="112"/>
      <c r="U1047" s="112"/>
      <c r="V1047" s="112"/>
      <c r="W1047" s="112"/>
      <c r="X1047" s="112"/>
      <c r="Y1047" s="112"/>
      <c r="Z1047" s="112"/>
      <c r="AB1047" s="112"/>
      <c r="AC1047" s="112"/>
      <c r="AD1047" s="112"/>
      <c r="AE1047" s="112"/>
    </row>
    <row r="1048" spans="19:31">
      <c r="S1048" s="112"/>
      <c r="T1048" s="112"/>
      <c r="U1048" s="112"/>
      <c r="V1048" s="112"/>
      <c r="W1048" s="112"/>
      <c r="X1048" s="112"/>
      <c r="Y1048" s="112"/>
      <c r="Z1048" s="112"/>
      <c r="AB1048" s="112"/>
      <c r="AC1048" s="112"/>
      <c r="AD1048" s="112"/>
      <c r="AE1048" s="112"/>
    </row>
    <row r="1049" spans="19:31">
      <c r="S1049" s="112"/>
      <c r="T1049" s="112"/>
      <c r="U1049" s="112"/>
      <c r="V1049" s="112"/>
      <c r="W1049" s="112"/>
      <c r="X1049" s="112"/>
      <c r="Y1049" s="112"/>
      <c r="Z1049" s="112"/>
      <c r="AB1049" s="112"/>
      <c r="AC1049" s="112"/>
      <c r="AD1049" s="112"/>
      <c r="AE1049" s="112"/>
    </row>
    <row r="1050" spans="19:31">
      <c r="S1050" s="112"/>
      <c r="T1050" s="112"/>
      <c r="U1050" s="112"/>
      <c r="V1050" s="112"/>
      <c r="W1050" s="112"/>
      <c r="X1050" s="112"/>
      <c r="Y1050" s="112"/>
      <c r="Z1050" s="112"/>
      <c r="AB1050" s="112"/>
      <c r="AC1050" s="112"/>
      <c r="AD1050" s="112"/>
      <c r="AE1050" s="112"/>
    </row>
    <row r="1051" spans="19:31">
      <c r="S1051" s="112"/>
      <c r="T1051" s="112"/>
      <c r="U1051" s="112"/>
      <c r="V1051" s="112"/>
      <c r="W1051" s="112"/>
      <c r="X1051" s="112"/>
      <c r="Y1051" s="112"/>
      <c r="Z1051" s="112"/>
      <c r="AB1051" s="112"/>
      <c r="AC1051" s="112"/>
      <c r="AD1051" s="112"/>
      <c r="AE1051" s="112"/>
    </row>
    <row r="1052" spans="19:31">
      <c r="S1052" s="112"/>
      <c r="T1052" s="112"/>
      <c r="U1052" s="112"/>
      <c r="V1052" s="112"/>
      <c r="W1052" s="112"/>
      <c r="X1052" s="112"/>
      <c r="Y1052" s="112"/>
      <c r="Z1052" s="112"/>
      <c r="AB1052" s="112"/>
      <c r="AC1052" s="112"/>
      <c r="AD1052" s="112"/>
      <c r="AE1052" s="112"/>
    </row>
    <row r="1053" spans="19:31">
      <c r="S1053" s="112"/>
      <c r="T1053" s="112"/>
      <c r="U1053" s="112"/>
      <c r="V1053" s="112"/>
      <c r="W1053" s="112"/>
      <c r="X1053" s="112"/>
      <c r="Y1053" s="112"/>
      <c r="Z1053" s="112"/>
      <c r="AB1053" s="112"/>
      <c r="AC1053" s="112"/>
      <c r="AD1053" s="112"/>
      <c r="AE1053" s="112"/>
    </row>
    <row r="1054" spans="19:31">
      <c r="S1054" s="112"/>
      <c r="T1054" s="112"/>
      <c r="U1054" s="112"/>
      <c r="V1054" s="112"/>
      <c r="W1054" s="112"/>
      <c r="X1054" s="112"/>
      <c r="Y1054" s="112"/>
      <c r="Z1054" s="112"/>
      <c r="AB1054" s="112"/>
      <c r="AC1054" s="112"/>
      <c r="AD1054" s="112"/>
      <c r="AE1054" s="112"/>
    </row>
    <row r="1055" spans="19:31">
      <c r="S1055" s="112"/>
      <c r="T1055" s="112"/>
      <c r="U1055" s="112"/>
      <c r="V1055" s="112"/>
      <c r="W1055" s="112"/>
      <c r="X1055" s="112"/>
      <c r="Y1055" s="112"/>
      <c r="Z1055" s="112"/>
      <c r="AB1055" s="112"/>
      <c r="AC1055" s="112"/>
      <c r="AD1055" s="112"/>
      <c r="AE1055" s="112"/>
    </row>
    <row r="1056" spans="19:31">
      <c r="S1056" s="112"/>
      <c r="T1056" s="112"/>
      <c r="U1056" s="112"/>
      <c r="V1056" s="112"/>
      <c r="W1056" s="112"/>
      <c r="X1056" s="112"/>
      <c r="Y1056" s="112"/>
      <c r="Z1056" s="112"/>
      <c r="AB1056" s="112"/>
      <c r="AC1056" s="112"/>
      <c r="AD1056" s="112"/>
      <c r="AE1056" s="112"/>
    </row>
    <row r="1057" spans="19:31">
      <c r="S1057" s="112"/>
      <c r="T1057" s="112"/>
      <c r="U1057" s="112"/>
      <c r="V1057" s="112"/>
      <c r="W1057" s="112"/>
      <c r="X1057" s="112"/>
      <c r="Y1057" s="112"/>
      <c r="Z1057" s="112"/>
      <c r="AB1057" s="112"/>
      <c r="AC1057" s="112"/>
      <c r="AD1057" s="112"/>
      <c r="AE1057" s="112"/>
    </row>
    <row r="1058" spans="19:31">
      <c r="S1058" s="112"/>
      <c r="T1058" s="112"/>
      <c r="U1058" s="112"/>
      <c r="V1058" s="112"/>
      <c r="W1058" s="112"/>
      <c r="X1058" s="112"/>
      <c r="Y1058" s="112"/>
      <c r="Z1058" s="112"/>
      <c r="AB1058" s="112"/>
      <c r="AC1058" s="112"/>
      <c r="AD1058" s="112"/>
      <c r="AE1058" s="112"/>
    </row>
    <row r="1059" spans="19:31">
      <c r="S1059" s="112"/>
      <c r="T1059" s="112"/>
      <c r="U1059" s="112"/>
      <c r="V1059" s="112"/>
      <c r="W1059" s="112"/>
      <c r="X1059" s="112"/>
      <c r="Y1059" s="112"/>
      <c r="Z1059" s="112"/>
      <c r="AB1059" s="112"/>
      <c r="AC1059" s="112"/>
      <c r="AD1059" s="112"/>
      <c r="AE1059" s="112"/>
    </row>
    <row r="1060" spans="19:31">
      <c r="S1060" s="112"/>
      <c r="T1060" s="112"/>
      <c r="U1060" s="112"/>
      <c r="V1060" s="112"/>
      <c r="W1060" s="112"/>
      <c r="X1060" s="112"/>
      <c r="Y1060" s="112"/>
      <c r="Z1060" s="112"/>
      <c r="AB1060" s="112"/>
      <c r="AC1060" s="112"/>
      <c r="AD1060" s="112"/>
      <c r="AE1060" s="112"/>
    </row>
    <row r="1061" spans="19:31">
      <c r="S1061" s="112"/>
      <c r="T1061" s="112"/>
      <c r="U1061" s="112"/>
      <c r="V1061" s="112"/>
      <c r="W1061" s="112"/>
      <c r="X1061" s="112"/>
      <c r="Y1061" s="112"/>
      <c r="Z1061" s="112"/>
      <c r="AB1061" s="112"/>
      <c r="AC1061" s="112"/>
      <c r="AD1061" s="112"/>
      <c r="AE1061" s="112"/>
    </row>
    <row r="1062" spans="19:31">
      <c r="S1062" s="112"/>
      <c r="T1062" s="112"/>
      <c r="U1062" s="112"/>
      <c r="V1062" s="112"/>
      <c r="W1062" s="112"/>
      <c r="X1062" s="112"/>
      <c r="Y1062" s="112"/>
      <c r="Z1062" s="112"/>
      <c r="AB1062" s="112"/>
      <c r="AC1062" s="112"/>
      <c r="AD1062" s="112"/>
      <c r="AE1062" s="112"/>
    </row>
    <row r="1063" spans="19:31">
      <c r="S1063" s="112"/>
      <c r="T1063" s="112"/>
      <c r="U1063" s="112"/>
      <c r="V1063" s="112"/>
      <c r="W1063" s="112"/>
      <c r="X1063" s="112"/>
      <c r="Y1063" s="112"/>
      <c r="Z1063" s="112"/>
      <c r="AB1063" s="112"/>
      <c r="AC1063" s="112"/>
      <c r="AD1063" s="112"/>
      <c r="AE1063" s="112"/>
    </row>
    <row r="1064" spans="19:31">
      <c r="S1064" s="112"/>
      <c r="T1064" s="112"/>
      <c r="U1064" s="112"/>
      <c r="V1064" s="112"/>
      <c r="W1064" s="112"/>
      <c r="X1064" s="112"/>
      <c r="Y1064" s="112"/>
      <c r="Z1064" s="112"/>
      <c r="AB1064" s="112"/>
      <c r="AC1064" s="112"/>
      <c r="AD1064" s="112"/>
      <c r="AE1064" s="112"/>
    </row>
    <row r="1065" spans="19:31">
      <c r="S1065" s="112"/>
      <c r="T1065" s="112"/>
      <c r="U1065" s="112"/>
      <c r="V1065" s="112"/>
      <c r="W1065" s="112"/>
      <c r="X1065" s="112"/>
      <c r="Y1065" s="112"/>
      <c r="Z1065" s="112"/>
      <c r="AB1065" s="112"/>
      <c r="AC1065" s="112"/>
      <c r="AD1065" s="112"/>
      <c r="AE1065" s="112"/>
    </row>
    <row r="1066" spans="19:31">
      <c r="S1066" s="112"/>
      <c r="T1066" s="112"/>
      <c r="U1066" s="112"/>
      <c r="V1066" s="112"/>
      <c r="W1066" s="112"/>
      <c r="X1066" s="112"/>
      <c r="Y1066" s="112"/>
      <c r="Z1066" s="112"/>
      <c r="AB1066" s="112"/>
      <c r="AC1066" s="112"/>
      <c r="AD1066" s="112"/>
      <c r="AE1066" s="112"/>
    </row>
    <row r="1067" spans="19:31">
      <c r="S1067" s="112"/>
      <c r="T1067" s="112"/>
      <c r="U1067" s="112"/>
      <c r="V1067" s="112"/>
      <c r="W1067" s="112"/>
      <c r="X1067" s="112"/>
      <c r="Y1067" s="112"/>
      <c r="Z1067" s="112"/>
      <c r="AB1067" s="112"/>
      <c r="AC1067" s="112"/>
      <c r="AD1067" s="112"/>
      <c r="AE1067" s="112"/>
    </row>
    <row r="1068" spans="19:31">
      <c r="S1068" s="112"/>
      <c r="T1068" s="112"/>
      <c r="U1068" s="112"/>
      <c r="V1068" s="112"/>
      <c r="W1068" s="112"/>
      <c r="X1068" s="112"/>
      <c r="Y1068" s="112"/>
      <c r="Z1068" s="112"/>
      <c r="AB1068" s="112"/>
      <c r="AC1068" s="112"/>
      <c r="AD1068" s="112"/>
      <c r="AE1068" s="112"/>
    </row>
    <row r="1069" spans="19:31">
      <c r="S1069" s="112"/>
      <c r="T1069" s="112"/>
      <c r="U1069" s="112"/>
      <c r="V1069" s="112"/>
      <c r="W1069" s="112"/>
      <c r="X1069" s="112"/>
      <c r="Y1069" s="112"/>
      <c r="Z1069" s="112"/>
      <c r="AB1069" s="112"/>
      <c r="AC1069" s="112"/>
      <c r="AD1069" s="112"/>
      <c r="AE1069" s="112"/>
    </row>
    <row r="1070" spans="19:31">
      <c r="S1070" s="112"/>
      <c r="T1070" s="112"/>
      <c r="U1070" s="112"/>
      <c r="V1070" s="112"/>
      <c r="W1070" s="112"/>
      <c r="X1070" s="112"/>
      <c r="Y1070" s="112"/>
      <c r="Z1070" s="112"/>
      <c r="AB1070" s="112"/>
      <c r="AC1070" s="112"/>
      <c r="AD1070" s="112"/>
      <c r="AE1070" s="112"/>
    </row>
    <row r="1071" spans="19:31">
      <c r="S1071" s="112"/>
      <c r="T1071" s="112"/>
      <c r="U1071" s="112"/>
      <c r="V1071" s="112"/>
      <c r="W1071" s="112"/>
      <c r="X1071" s="112"/>
      <c r="Y1071" s="112"/>
      <c r="Z1071" s="112"/>
      <c r="AB1071" s="112"/>
      <c r="AC1071" s="112"/>
      <c r="AD1071" s="112"/>
      <c r="AE1071" s="112"/>
    </row>
    <row r="1072" spans="19:31">
      <c r="S1072" s="112"/>
      <c r="T1072" s="112"/>
      <c r="U1072" s="112"/>
      <c r="V1072" s="112"/>
      <c r="W1072" s="112"/>
      <c r="X1072" s="112"/>
      <c r="Y1072" s="112"/>
      <c r="Z1072" s="112"/>
      <c r="AB1072" s="112"/>
      <c r="AC1072" s="112"/>
      <c r="AD1072" s="112"/>
      <c r="AE1072" s="112"/>
    </row>
    <row r="1073" spans="19:31">
      <c r="S1073" s="112"/>
      <c r="T1073" s="112"/>
      <c r="U1073" s="112"/>
      <c r="V1073" s="112"/>
      <c r="W1073" s="112"/>
      <c r="X1073" s="112"/>
      <c r="Y1073" s="112"/>
      <c r="Z1073" s="112"/>
      <c r="AB1073" s="112"/>
      <c r="AC1073" s="112"/>
      <c r="AD1073" s="112"/>
      <c r="AE1073" s="112"/>
    </row>
    <row r="1074" spans="19:31">
      <c r="S1074" s="112"/>
      <c r="T1074" s="112"/>
      <c r="U1074" s="112"/>
      <c r="V1074" s="112"/>
      <c r="W1074" s="112"/>
      <c r="X1074" s="112"/>
      <c r="Y1074" s="112"/>
      <c r="Z1074" s="112"/>
      <c r="AB1074" s="112"/>
      <c r="AC1074" s="112"/>
      <c r="AD1074" s="112"/>
      <c r="AE1074" s="112"/>
    </row>
    <row r="1075" spans="19:31">
      <c r="S1075" s="112"/>
      <c r="T1075" s="112"/>
      <c r="U1075" s="112"/>
      <c r="V1075" s="112"/>
      <c r="W1075" s="112"/>
      <c r="X1075" s="112"/>
      <c r="Y1075" s="112"/>
      <c r="Z1075" s="112"/>
      <c r="AB1075" s="112"/>
      <c r="AC1075" s="112"/>
      <c r="AD1075" s="112"/>
      <c r="AE1075" s="112"/>
    </row>
    <row r="1076" spans="19:31">
      <c r="S1076" s="112"/>
      <c r="T1076" s="112"/>
      <c r="U1076" s="112"/>
      <c r="V1076" s="112"/>
      <c r="W1076" s="112"/>
      <c r="X1076" s="112"/>
      <c r="Y1076" s="112"/>
      <c r="Z1076" s="112"/>
      <c r="AB1076" s="112"/>
      <c r="AC1076" s="112"/>
      <c r="AD1076" s="112"/>
      <c r="AE1076" s="112"/>
    </row>
    <row r="1077" spans="19:31">
      <c r="S1077" s="112"/>
      <c r="T1077" s="112"/>
      <c r="U1077" s="112"/>
      <c r="V1077" s="112"/>
      <c r="W1077" s="112"/>
      <c r="X1077" s="112"/>
      <c r="Y1077" s="112"/>
      <c r="Z1077" s="112"/>
      <c r="AB1077" s="112"/>
      <c r="AC1077" s="112"/>
      <c r="AD1077" s="112"/>
      <c r="AE1077" s="112"/>
    </row>
    <row r="1078" spans="19:31">
      <c r="S1078" s="112"/>
      <c r="T1078" s="112"/>
      <c r="U1078" s="112"/>
      <c r="V1078" s="112"/>
      <c r="W1078" s="112"/>
      <c r="X1078" s="112"/>
      <c r="Y1078" s="112"/>
      <c r="Z1078" s="112"/>
      <c r="AB1078" s="112"/>
      <c r="AC1078" s="112"/>
      <c r="AD1078" s="112"/>
      <c r="AE1078" s="112"/>
    </row>
    <row r="1079" spans="19:31">
      <c r="S1079" s="112"/>
      <c r="T1079" s="112"/>
      <c r="U1079" s="112"/>
      <c r="V1079" s="112"/>
      <c r="W1079" s="112"/>
      <c r="X1079" s="112"/>
      <c r="Y1079" s="112"/>
      <c r="Z1079" s="112"/>
      <c r="AB1079" s="112"/>
      <c r="AC1079" s="112"/>
      <c r="AD1079" s="112"/>
      <c r="AE1079" s="112"/>
    </row>
    <row r="1080" spans="19:31">
      <c r="S1080" s="112"/>
      <c r="T1080" s="112"/>
      <c r="U1080" s="112"/>
      <c r="V1080" s="112"/>
      <c r="W1080" s="112"/>
      <c r="X1080" s="112"/>
      <c r="Y1080" s="112"/>
      <c r="Z1080" s="112"/>
      <c r="AB1080" s="112"/>
      <c r="AC1080" s="112"/>
      <c r="AD1080" s="112"/>
      <c r="AE1080" s="112"/>
    </row>
    <row r="1081" spans="19:31">
      <c r="S1081" s="112"/>
      <c r="T1081" s="112"/>
      <c r="U1081" s="112"/>
      <c r="V1081" s="112"/>
      <c r="W1081" s="112"/>
      <c r="X1081" s="112"/>
      <c r="Y1081" s="112"/>
      <c r="Z1081" s="112"/>
      <c r="AB1081" s="112"/>
      <c r="AC1081" s="112"/>
      <c r="AD1081" s="112"/>
      <c r="AE1081" s="112"/>
    </row>
    <row r="1082" spans="19:31">
      <c r="S1082" s="112"/>
      <c r="T1082" s="112"/>
      <c r="U1082" s="112"/>
      <c r="V1082" s="112"/>
      <c r="W1082" s="112"/>
      <c r="X1082" s="112"/>
      <c r="Y1082" s="112"/>
      <c r="Z1082" s="112"/>
      <c r="AB1082" s="112"/>
      <c r="AC1082" s="112"/>
      <c r="AD1082" s="112"/>
      <c r="AE1082" s="112"/>
    </row>
    <row r="1083" spans="19:31">
      <c r="S1083" s="112"/>
      <c r="T1083" s="112"/>
      <c r="U1083" s="112"/>
      <c r="V1083" s="112"/>
      <c r="W1083" s="112"/>
      <c r="X1083" s="112"/>
      <c r="Y1083" s="112"/>
      <c r="Z1083" s="112"/>
      <c r="AB1083" s="112"/>
      <c r="AC1083" s="112"/>
      <c r="AD1083" s="112"/>
      <c r="AE1083" s="112"/>
    </row>
    <row r="1084" spans="19:31">
      <c r="S1084" s="112"/>
      <c r="T1084" s="112"/>
      <c r="U1084" s="112"/>
      <c r="V1084" s="112"/>
      <c r="W1084" s="112"/>
      <c r="X1084" s="112"/>
      <c r="Y1084" s="112"/>
      <c r="Z1084" s="112"/>
      <c r="AB1084" s="112"/>
      <c r="AC1084" s="112"/>
      <c r="AD1084" s="112"/>
      <c r="AE1084" s="112"/>
    </row>
    <row r="1085" spans="19:31">
      <c r="S1085" s="112"/>
      <c r="T1085" s="112"/>
      <c r="U1085" s="112"/>
      <c r="V1085" s="112"/>
      <c r="W1085" s="112"/>
      <c r="X1085" s="112"/>
      <c r="Y1085" s="112"/>
      <c r="Z1085" s="112"/>
      <c r="AB1085" s="112"/>
      <c r="AC1085" s="112"/>
      <c r="AD1085" s="112"/>
      <c r="AE1085" s="112"/>
    </row>
    <row r="1086" spans="19:31">
      <c r="S1086" s="112"/>
      <c r="T1086" s="112"/>
      <c r="U1086" s="112"/>
      <c r="V1086" s="112"/>
      <c r="W1086" s="112"/>
      <c r="X1086" s="112"/>
      <c r="Y1086" s="112"/>
      <c r="Z1086" s="112"/>
      <c r="AB1086" s="112"/>
      <c r="AC1086" s="112"/>
      <c r="AD1086" s="112"/>
      <c r="AE1086" s="112"/>
    </row>
    <row r="1087" spans="19:31">
      <c r="S1087" s="112"/>
      <c r="T1087" s="112"/>
      <c r="U1087" s="112"/>
      <c r="V1087" s="112"/>
      <c r="W1087" s="112"/>
      <c r="X1087" s="112"/>
      <c r="Y1087" s="112"/>
      <c r="Z1087" s="112"/>
      <c r="AB1087" s="112"/>
      <c r="AC1087" s="112"/>
      <c r="AD1087" s="112"/>
      <c r="AE1087" s="112"/>
    </row>
    <row r="1088" spans="19:31">
      <c r="S1088" s="112"/>
      <c r="T1088" s="112"/>
      <c r="U1088" s="112"/>
      <c r="V1088" s="112"/>
      <c r="W1088" s="112"/>
      <c r="X1088" s="112"/>
      <c r="Y1088" s="112"/>
      <c r="Z1088" s="112"/>
      <c r="AB1088" s="112"/>
      <c r="AC1088" s="112"/>
      <c r="AD1088" s="112"/>
      <c r="AE1088" s="112"/>
    </row>
    <row r="1089" spans="19:31">
      <c r="S1089" s="112"/>
      <c r="T1089" s="112"/>
      <c r="U1089" s="112"/>
      <c r="V1089" s="112"/>
      <c r="W1089" s="112"/>
      <c r="X1089" s="112"/>
      <c r="Y1089" s="112"/>
      <c r="Z1089" s="112"/>
      <c r="AB1089" s="112"/>
      <c r="AC1089" s="112"/>
      <c r="AD1089" s="112"/>
      <c r="AE1089" s="112"/>
    </row>
    <row r="1090" spans="19:31">
      <c r="S1090" s="112"/>
      <c r="T1090" s="112"/>
      <c r="U1090" s="112"/>
      <c r="V1090" s="112"/>
      <c r="W1090" s="112"/>
      <c r="X1090" s="112"/>
      <c r="Y1090" s="112"/>
      <c r="Z1090" s="112"/>
      <c r="AB1090" s="112"/>
      <c r="AC1090" s="112"/>
      <c r="AD1090" s="112"/>
      <c r="AE1090" s="112"/>
    </row>
    <row r="1091" spans="19:31">
      <c r="S1091" s="112"/>
      <c r="T1091" s="112"/>
      <c r="U1091" s="112"/>
      <c r="V1091" s="112"/>
      <c r="W1091" s="112"/>
      <c r="X1091" s="112"/>
      <c r="Y1091" s="112"/>
      <c r="Z1091" s="112"/>
      <c r="AB1091" s="112"/>
      <c r="AC1091" s="112"/>
      <c r="AD1091" s="112"/>
      <c r="AE1091" s="112"/>
    </row>
    <row r="1092" spans="19:31">
      <c r="S1092" s="112"/>
      <c r="T1092" s="112"/>
      <c r="U1092" s="112"/>
      <c r="V1092" s="112"/>
      <c r="W1092" s="112"/>
      <c r="X1092" s="112"/>
      <c r="Y1092" s="112"/>
      <c r="Z1092" s="112"/>
      <c r="AB1092" s="112"/>
      <c r="AC1092" s="112"/>
      <c r="AD1092" s="112"/>
      <c r="AE1092" s="112"/>
    </row>
    <row r="1093" spans="19:31">
      <c r="S1093" s="112"/>
      <c r="T1093" s="112"/>
      <c r="U1093" s="112"/>
      <c r="V1093" s="112"/>
      <c r="W1093" s="112"/>
      <c r="X1093" s="112"/>
      <c r="Y1093" s="112"/>
      <c r="Z1093" s="112"/>
      <c r="AB1093" s="112"/>
      <c r="AC1093" s="112"/>
      <c r="AD1093" s="112"/>
      <c r="AE1093" s="112"/>
    </row>
    <row r="1094" spans="19:31">
      <c r="S1094" s="112"/>
      <c r="T1094" s="112"/>
      <c r="U1094" s="112"/>
      <c r="V1094" s="112"/>
      <c r="W1094" s="112"/>
      <c r="X1094" s="112"/>
      <c r="Y1094" s="112"/>
      <c r="Z1094" s="112"/>
      <c r="AB1094" s="112"/>
      <c r="AC1094" s="112"/>
      <c r="AD1094" s="112"/>
      <c r="AE1094" s="112"/>
    </row>
    <row r="1095" spans="19:31">
      <c r="S1095" s="112"/>
      <c r="T1095" s="112"/>
      <c r="U1095" s="112"/>
      <c r="V1095" s="112"/>
      <c r="W1095" s="112"/>
      <c r="X1095" s="112"/>
      <c r="Y1095" s="112"/>
      <c r="Z1095" s="112"/>
      <c r="AB1095" s="112"/>
      <c r="AC1095" s="112"/>
      <c r="AD1095" s="112"/>
      <c r="AE1095" s="112"/>
    </row>
    <row r="1096" spans="19:31">
      <c r="S1096" s="112"/>
      <c r="T1096" s="112"/>
      <c r="U1096" s="112"/>
      <c r="V1096" s="112"/>
      <c r="W1096" s="112"/>
      <c r="X1096" s="112"/>
      <c r="Y1096" s="112"/>
      <c r="Z1096" s="112"/>
      <c r="AB1096" s="112"/>
      <c r="AC1096" s="112"/>
      <c r="AD1096" s="112"/>
      <c r="AE1096" s="112"/>
    </row>
    <row r="1097" spans="19:31">
      <c r="S1097" s="112"/>
      <c r="T1097" s="112"/>
      <c r="U1097" s="112"/>
      <c r="V1097" s="112"/>
      <c r="W1097" s="112"/>
      <c r="X1097" s="112"/>
      <c r="Y1097" s="112"/>
      <c r="Z1097" s="112"/>
      <c r="AB1097" s="112"/>
      <c r="AC1097" s="112"/>
      <c r="AD1097" s="112"/>
      <c r="AE1097" s="112"/>
    </row>
    <row r="1098" spans="19:31">
      <c r="S1098" s="112"/>
      <c r="T1098" s="112"/>
      <c r="U1098" s="112"/>
      <c r="V1098" s="112"/>
      <c r="W1098" s="112"/>
      <c r="X1098" s="112"/>
      <c r="Y1098" s="112"/>
      <c r="Z1098" s="112"/>
      <c r="AB1098" s="112"/>
      <c r="AC1098" s="112"/>
      <c r="AD1098" s="112"/>
      <c r="AE1098" s="112"/>
    </row>
    <row r="1099" spans="19:31">
      <c r="S1099" s="112"/>
      <c r="T1099" s="112"/>
      <c r="U1099" s="112"/>
      <c r="V1099" s="112"/>
      <c r="W1099" s="112"/>
      <c r="X1099" s="112"/>
      <c r="Y1099" s="112"/>
      <c r="Z1099" s="112"/>
      <c r="AB1099" s="112"/>
      <c r="AC1099" s="112"/>
      <c r="AD1099" s="112"/>
      <c r="AE1099" s="112"/>
    </row>
    <row r="1100" spans="19:31">
      <c r="S1100" s="112"/>
      <c r="T1100" s="112"/>
      <c r="U1100" s="112"/>
      <c r="V1100" s="112"/>
      <c r="W1100" s="112"/>
      <c r="X1100" s="112"/>
      <c r="Y1100" s="112"/>
      <c r="Z1100" s="112"/>
      <c r="AB1100" s="112"/>
      <c r="AC1100" s="112"/>
      <c r="AD1100" s="112"/>
      <c r="AE1100" s="112"/>
    </row>
    <row r="1101" spans="19:31">
      <c r="S1101" s="112"/>
      <c r="T1101" s="112"/>
      <c r="U1101" s="112"/>
      <c r="V1101" s="112"/>
      <c r="W1101" s="112"/>
      <c r="X1101" s="112"/>
      <c r="Y1101" s="112"/>
      <c r="Z1101" s="112"/>
      <c r="AB1101" s="112"/>
      <c r="AC1101" s="112"/>
      <c r="AD1101" s="112"/>
      <c r="AE1101" s="112"/>
    </row>
    <row r="1102" spans="19:31">
      <c r="S1102" s="112"/>
      <c r="T1102" s="112"/>
      <c r="U1102" s="112"/>
      <c r="V1102" s="112"/>
      <c r="W1102" s="112"/>
      <c r="X1102" s="112"/>
      <c r="Y1102" s="112"/>
      <c r="Z1102" s="112"/>
      <c r="AB1102" s="112"/>
      <c r="AC1102" s="112"/>
      <c r="AD1102" s="112"/>
      <c r="AE1102" s="112"/>
    </row>
    <row r="1103" spans="19:31">
      <c r="S1103" s="112"/>
      <c r="T1103" s="112"/>
      <c r="U1103" s="112"/>
      <c r="V1103" s="112"/>
      <c r="W1103" s="112"/>
      <c r="X1103" s="112"/>
      <c r="Y1103" s="112"/>
      <c r="Z1103" s="112"/>
      <c r="AB1103" s="112"/>
      <c r="AC1103" s="112"/>
      <c r="AD1103" s="112"/>
      <c r="AE1103" s="112"/>
    </row>
    <row r="1104" spans="19:31">
      <c r="S1104" s="112"/>
      <c r="T1104" s="112"/>
      <c r="U1104" s="112"/>
      <c r="V1104" s="112"/>
      <c r="W1104" s="112"/>
      <c r="X1104" s="112"/>
      <c r="Y1104" s="112"/>
      <c r="Z1104" s="112"/>
      <c r="AB1104" s="112"/>
      <c r="AC1104" s="112"/>
      <c r="AD1104" s="112"/>
      <c r="AE1104" s="112"/>
    </row>
    <row r="1105" spans="19:31">
      <c r="S1105" s="112"/>
      <c r="T1105" s="112"/>
      <c r="U1105" s="112"/>
      <c r="V1105" s="112"/>
      <c r="W1105" s="112"/>
      <c r="X1105" s="112"/>
      <c r="Y1105" s="112"/>
      <c r="Z1105" s="112"/>
      <c r="AB1105" s="112"/>
      <c r="AC1105" s="112"/>
      <c r="AD1105" s="112"/>
      <c r="AE1105" s="112"/>
    </row>
    <row r="1106" spans="19:31">
      <c r="S1106" s="112"/>
      <c r="T1106" s="112"/>
      <c r="U1106" s="112"/>
      <c r="V1106" s="112"/>
      <c r="W1106" s="112"/>
      <c r="X1106" s="112"/>
      <c r="Y1106" s="112"/>
      <c r="Z1106" s="112"/>
      <c r="AB1106" s="112"/>
      <c r="AC1106" s="112"/>
      <c r="AD1106" s="112"/>
      <c r="AE1106" s="112"/>
    </row>
    <row r="1107" spans="19:31">
      <c r="S1107" s="112"/>
      <c r="T1107" s="112"/>
      <c r="U1107" s="112"/>
      <c r="V1107" s="112"/>
      <c r="W1107" s="112"/>
      <c r="X1107" s="112"/>
      <c r="Y1107" s="112"/>
      <c r="Z1107" s="112"/>
      <c r="AB1107" s="112"/>
      <c r="AC1107" s="112"/>
      <c r="AD1107" s="112"/>
      <c r="AE1107" s="112"/>
    </row>
    <row r="1108" spans="19:31">
      <c r="S1108" s="112"/>
      <c r="T1108" s="112"/>
      <c r="U1108" s="112"/>
      <c r="V1108" s="112"/>
      <c r="W1108" s="112"/>
      <c r="X1108" s="112"/>
      <c r="Y1108" s="112"/>
      <c r="Z1108" s="112"/>
      <c r="AB1108" s="112"/>
      <c r="AC1108" s="112"/>
      <c r="AD1108" s="112"/>
      <c r="AE1108" s="112"/>
    </row>
    <row r="1109" spans="19:31">
      <c r="S1109" s="112"/>
      <c r="T1109" s="112"/>
      <c r="U1109" s="112"/>
      <c r="V1109" s="112"/>
      <c r="W1109" s="112"/>
      <c r="X1109" s="112"/>
      <c r="Y1109" s="112"/>
      <c r="Z1109" s="112"/>
      <c r="AB1109" s="112"/>
      <c r="AC1109" s="112"/>
      <c r="AD1109" s="112"/>
      <c r="AE1109" s="112"/>
    </row>
    <row r="1110" spans="19:31">
      <c r="S1110" s="112"/>
      <c r="T1110" s="112"/>
      <c r="U1110" s="112"/>
      <c r="V1110" s="112"/>
      <c r="W1110" s="112"/>
      <c r="X1110" s="112"/>
      <c r="Y1110" s="112"/>
      <c r="Z1110" s="112"/>
      <c r="AB1110" s="112"/>
      <c r="AC1110" s="112"/>
      <c r="AD1110" s="112"/>
      <c r="AE1110" s="112"/>
    </row>
    <row r="1111" spans="19:31">
      <c r="S1111" s="112"/>
      <c r="T1111" s="112"/>
      <c r="U1111" s="112"/>
      <c r="V1111" s="112"/>
      <c r="W1111" s="112"/>
      <c r="X1111" s="112"/>
      <c r="Y1111" s="112"/>
      <c r="Z1111" s="112"/>
      <c r="AB1111" s="112"/>
      <c r="AC1111" s="112"/>
      <c r="AD1111" s="112"/>
      <c r="AE1111" s="112"/>
    </row>
    <row r="1112" spans="19:31">
      <c r="S1112" s="112"/>
      <c r="T1112" s="112"/>
      <c r="U1112" s="112"/>
      <c r="V1112" s="112"/>
      <c r="W1112" s="112"/>
      <c r="X1112" s="112"/>
      <c r="Y1112" s="112"/>
      <c r="Z1112" s="112"/>
      <c r="AB1112" s="112"/>
      <c r="AC1112" s="112"/>
      <c r="AD1112" s="112"/>
      <c r="AE1112" s="112"/>
    </row>
    <row r="1113" spans="19:31">
      <c r="S1113" s="112"/>
      <c r="T1113" s="112"/>
      <c r="U1113" s="112"/>
      <c r="V1113" s="112"/>
      <c r="W1113" s="112"/>
      <c r="X1113" s="112"/>
      <c r="Y1113" s="112"/>
      <c r="Z1113" s="112"/>
      <c r="AB1113" s="112"/>
      <c r="AC1113" s="112"/>
      <c r="AD1113" s="112"/>
      <c r="AE1113" s="112"/>
    </row>
    <row r="1114" spans="19:31">
      <c r="S1114" s="112"/>
      <c r="T1114" s="112"/>
      <c r="U1114" s="112"/>
      <c r="V1114" s="112"/>
      <c r="W1114" s="112"/>
      <c r="X1114" s="112"/>
      <c r="Y1114" s="112"/>
      <c r="Z1114" s="112"/>
      <c r="AB1114" s="112"/>
      <c r="AC1114" s="112"/>
      <c r="AD1114" s="112"/>
      <c r="AE1114" s="112"/>
    </row>
    <row r="1115" spans="19:31">
      <c r="S1115" s="112"/>
      <c r="T1115" s="112"/>
      <c r="U1115" s="112"/>
      <c r="V1115" s="112"/>
      <c r="W1115" s="112"/>
      <c r="X1115" s="112"/>
      <c r="Y1115" s="112"/>
      <c r="Z1115" s="112"/>
      <c r="AB1115" s="112"/>
      <c r="AC1115" s="112"/>
      <c r="AD1115" s="112"/>
      <c r="AE1115" s="112"/>
    </row>
    <row r="1116" spans="19:31">
      <c r="S1116" s="112"/>
      <c r="T1116" s="112"/>
      <c r="U1116" s="112"/>
      <c r="V1116" s="112"/>
      <c r="W1116" s="112"/>
      <c r="X1116" s="112"/>
      <c r="Y1116" s="112"/>
      <c r="Z1116" s="112"/>
      <c r="AB1116" s="112"/>
      <c r="AC1116" s="112"/>
      <c r="AD1116" s="112"/>
      <c r="AE1116" s="112"/>
    </row>
    <row r="1117" spans="19:31">
      <c r="S1117" s="112"/>
      <c r="T1117" s="112"/>
      <c r="U1117" s="112"/>
      <c r="V1117" s="112"/>
      <c r="W1117" s="112"/>
      <c r="X1117" s="112"/>
      <c r="Y1117" s="112"/>
      <c r="Z1117" s="112"/>
      <c r="AB1117" s="112"/>
      <c r="AC1117" s="112"/>
      <c r="AD1117" s="112"/>
      <c r="AE1117" s="112"/>
    </row>
    <row r="1118" spans="19:31">
      <c r="S1118" s="112"/>
      <c r="T1118" s="112"/>
      <c r="U1118" s="112"/>
      <c r="V1118" s="112"/>
      <c r="W1118" s="112"/>
      <c r="X1118" s="112"/>
      <c r="Y1118" s="112"/>
      <c r="Z1118" s="112"/>
      <c r="AB1118" s="112"/>
      <c r="AC1118" s="112"/>
      <c r="AD1118" s="112"/>
      <c r="AE1118" s="112"/>
    </row>
    <row r="1119" spans="19:31">
      <c r="S1119" s="112"/>
      <c r="T1119" s="112"/>
      <c r="U1119" s="112"/>
      <c r="V1119" s="112"/>
      <c r="W1119" s="112"/>
      <c r="X1119" s="112"/>
      <c r="Y1119" s="112"/>
      <c r="Z1119" s="112"/>
      <c r="AB1119" s="112"/>
      <c r="AC1119" s="112"/>
      <c r="AD1119" s="112"/>
      <c r="AE1119" s="112"/>
    </row>
    <row r="1120" spans="19:31">
      <c r="S1120" s="112"/>
      <c r="T1120" s="112"/>
      <c r="U1120" s="112"/>
      <c r="V1120" s="112"/>
      <c r="W1120" s="112"/>
      <c r="X1120" s="112"/>
      <c r="Y1120" s="112"/>
      <c r="Z1120" s="112"/>
      <c r="AB1120" s="112"/>
      <c r="AC1120" s="112"/>
      <c r="AD1120" s="112"/>
      <c r="AE1120" s="112"/>
    </row>
    <row r="1121" spans="19:31">
      <c r="S1121" s="112"/>
      <c r="T1121" s="112"/>
      <c r="U1121" s="112"/>
      <c r="V1121" s="112"/>
      <c r="W1121" s="112"/>
      <c r="X1121" s="112"/>
      <c r="Y1121" s="112"/>
      <c r="Z1121" s="112"/>
      <c r="AB1121" s="112"/>
      <c r="AC1121" s="112"/>
      <c r="AD1121" s="112"/>
      <c r="AE1121" s="112"/>
    </row>
    <row r="1122" spans="19:31">
      <c r="S1122" s="112"/>
      <c r="T1122" s="112"/>
      <c r="U1122" s="112"/>
      <c r="V1122" s="112"/>
      <c r="W1122" s="112"/>
      <c r="X1122" s="112"/>
      <c r="Y1122" s="112"/>
      <c r="Z1122" s="112"/>
      <c r="AB1122" s="112"/>
      <c r="AC1122" s="112"/>
      <c r="AD1122" s="112"/>
      <c r="AE1122" s="112"/>
    </row>
    <row r="1123" spans="19:31">
      <c r="S1123" s="112"/>
      <c r="T1123" s="112"/>
      <c r="U1123" s="112"/>
      <c r="V1123" s="112"/>
      <c r="W1123" s="112"/>
      <c r="X1123" s="112"/>
      <c r="Y1123" s="112"/>
      <c r="Z1123" s="112"/>
      <c r="AB1123" s="112"/>
      <c r="AC1123" s="112"/>
      <c r="AD1123" s="112"/>
      <c r="AE1123" s="112"/>
    </row>
    <row r="1124" spans="19:31">
      <c r="S1124" s="112"/>
      <c r="T1124" s="112"/>
      <c r="U1124" s="112"/>
      <c r="V1124" s="112"/>
      <c r="W1124" s="112"/>
      <c r="X1124" s="112"/>
      <c r="Y1124" s="112"/>
      <c r="Z1124" s="112"/>
      <c r="AB1124" s="112"/>
      <c r="AC1124" s="112"/>
      <c r="AD1124" s="112"/>
      <c r="AE1124" s="112"/>
    </row>
    <row r="1125" spans="19:31">
      <c r="S1125" s="112"/>
      <c r="T1125" s="112"/>
      <c r="U1125" s="112"/>
      <c r="V1125" s="112"/>
      <c r="W1125" s="112"/>
      <c r="X1125" s="112"/>
      <c r="Y1125" s="112"/>
      <c r="Z1125" s="112"/>
      <c r="AB1125" s="112"/>
      <c r="AC1125" s="112"/>
      <c r="AD1125" s="112"/>
      <c r="AE1125" s="112"/>
    </row>
    <row r="1126" spans="19:31">
      <c r="S1126" s="112"/>
      <c r="T1126" s="112"/>
      <c r="U1126" s="112"/>
      <c r="V1126" s="112"/>
      <c r="W1126" s="112"/>
      <c r="X1126" s="112"/>
      <c r="Y1126" s="112"/>
      <c r="Z1126" s="112"/>
      <c r="AB1126" s="112"/>
      <c r="AC1126" s="112"/>
      <c r="AD1126" s="112"/>
      <c r="AE1126" s="112"/>
    </row>
    <row r="1127" spans="19:31">
      <c r="S1127" s="112"/>
      <c r="T1127" s="112"/>
      <c r="U1127" s="112"/>
      <c r="V1127" s="112"/>
      <c r="W1127" s="112"/>
      <c r="X1127" s="112"/>
      <c r="Y1127" s="112"/>
      <c r="Z1127" s="112"/>
      <c r="AB1127" s="112"/>
      <c r="AC1127" s="112"/>
      <c r="AD1127" s="112"/>
      <c r="AE1127" s="112"/>
    </row>
    <row r="1128" spans="19:31">
      <c r="S1128" s="112"/>
      <c r="T1128" s="112"/>
      <c r="U1128" s="112"/>
      <c r="V1128" s="112"/>
      <c r="W1128" s="112"/>
      <c r="X1128" s="112"/>
      <c r="Y1128" s="112"/>
      <c r="Z1128" s="112"/>
      <c r="AB1128" s="112"/>
      <c r="AC1128" s="112"/>
      <c r="AD1128" s="112"/>
      <c r="AE1128" s="112"/>
    </row>
    <row r="1129" spans="19:31">
      <c r="S1129" s="112"/>
      <c r="T1129" s="112"/>
      <c r="U1129" s="112"/>
      <c r="V1129" s="112"/>
      <c r="W1129" s="112"/>
      <c r="X1129" s="112"/>
      <c r="Y1129" s="112"/>
      <c r="Z1129" s="112"/>
      <c r="AB1129" s="112"/>
      <c r="AC1129" s="112"/>
      <c r="AD1129" s="112"/>
      <c r="AE1129" s="112"/>
    </row>
    <row r="1130" spans="19:31">
      <c r="S1130" s="112"/>
      <c r="T1130" s="112"/>
      <c r="U1130" s="112"/>
      <c r="V1130" s="112"/>
      <c r="W1130" s="112"/>
      <c r="X1130" s="112"/>
      <c r="Y1130" s="112"/>
      <c r="Z1130" s="112"/>
      <c r="AB1130" s="112"/>
      <c r="AC1130" s="112"/>
      <c r="AD1130" s="112"/>
      <c r="AE1130" s="112"/>
    </row>
    <row r="1131" spans="19:31">
      <c r="S1131" s="112"/>
      <c r="T1131" s="112"/>
      <c r="U1131" s="112"/>
      <c r="V1131" s="112"/>
      <c r="W1131" s="112"/>
      <c r="X1131" s="112"/>
      <c r="Y1131" s="112"/>
      <c r="Z1131" s="112"/>
      <c r="AB1131" s="112"/>
      <c r="AC1131" s="112"/>
      <c r="AD1131" s="112"/>
      <c r="AE1131" s="112"/>
    </row>
    <row r="1132" spans="19:31">
      <c r="S1132" s="112"/>
      <c r="T1132" s="112"/>
      <c r="U1132" s="112"/>
      <c r="V1132" s="112"/>
      <c r="W1132" s="112"/>
      <c r="X1132" s="112"/>
      <c r="Y1132" s="112"/>
      <c r="Z1132" s="112"/>
      <c r="AB1132" s="112"/>
      <c r="AC1132" s="112"/>
      <c r="AD1132" s="112"/>
      <c r="AE1132" s="112"/>
    </row>
    <row r="1133" spans="19:31">
      <c r="S1133" s="112"/>
      <c r="T1133" s="112"/>
      <c r="U1133" s="112"/>
      <c r="V1133" s="112"/>
      <c r="W1133" s="112"/>
      <c r="X1133" s="112"/>
      <c r="Y1133" s="112"/>
      <c r="Z1133" s="112"/>
      <c r="AB1133" s="112"/>
      <c r="AC1133" s="112"/>
      <c r="AD1133" s="112"/>
      <c r="AE1133" s="112"/>
    </row>
    <row r="1134" spans="19:31">
      <c r="S1134" s="112"/>
      <c r="T1134" s="112"/>
      <c r="U1134" s="112"/>
      <c r="V1134" s="112"/>
      <c r="W1134" s="112"/>
      <c r="X1134" s="112"/>
      <c r="Y1134" s="112"/>
      <c r="Z1134" s="112"/>
      <c r="AB1134" s="112"/>
      <c r="AC1134" s="112"/>
      <c r="AD1134" s="112"/>
      <c r="AE1134" s="112"/>
    </row>
    <row r="1135" spans="19:31">
      <c r="S1135" s="112"/>
      <c r="T1135" s="112"/>
      <c r="U1135" s="112"/>
      <c r="V1135" s="112"/>
      <c r="W1135" s="112"/>
      <c r="X1135" s="112"/>
      <c r="Y1135" s="112"/>
      <c r="Z1135" s="112"/>
      <c r="AB1135" s="112"/>
      <c r="AC1135" s="112"/>
      <c r="AD1135" s="112"/>
      <c r="AE1135" s="112"/>
    </row>
    <row r="1136" spans="19:31">
      <c r="S1136" s="112"/>
      <c r="T1136" s="112"/>
      <c r="U1136" s="112"/>
      <c r="V1136" s="112"/>
      <c r="W1136" s="112"/>
      <c r="X1136" s="112"/>
      <c r="Y1136" s="112"/>
      <c r="Z1136" s="112"/>
      <c r="AB1136" s="112"/>
      <c r="AC1136" s="112"/>
      <c r="AD1136" s="112"/>
      <c r="AE1136" s="112"/>
    </row>
    <row r="1137" spans="19:31">
      <c r="S1137" s="112"/>
      <c r="T1137" s="112"/>
      <c r="U1137" s="112"/>
      <c r="V1137" s="112"/>
      <c r="W1137" s="112"/>
      <c r="X1137" s="112"/>
      <c r="Y1137" s="112"/>
      <c r="Z1137" s="112"/>
      <c r="AB1137" s="112"/>
      <c r="AC1137" s="112"/>
      <c r="AD1137" s="112"/>
      <c r="AE1137" s="112"/>
    </row>
    <row r="1138" spans="19:31">
      <c r="S1138" s="112"/>
      <c r="T1138" s="112"/>
      <c r="U1138" s="112"/>
      <c r="V1138" s="112"/>
      <c r="W1138" s="112"/>
      <c r="X1138" s="112"/>
      <c r="Y1138" s="112"/>
      <c r="Z1138" s="112"/>
      <c r="AB1138" s="112"/>
      <c r="AC1138" s="112"/>
      <c r="AD1138" s="112"/>
      <c r="AE1138" s="112"/>
    </row>
    <row r="1139" spans="19:31">
      <c r="S1139" s="112"/>
      <c r="T1139" s="112"/>
      <c r="U1139" s="112"/>
      <c r="V1139" s="112"/>
      <c r="W1139" s="112"/>
      <c r="X1139" s="112"/>
      <c r="Y1139" s="112"/>
      <c r="Z1139" s="112"/>
      <c r="AB1139" s="112"/>
      <c r="AC1139" s="112"/>
      <c r="AD1139" s="112"/>
      <c r="AE1139" s="112"/>
    </row>
    <row r="1140" spans="19:31">
      <c r="S1140" s="112"/>
      <c r="T1140" s="112"/>
      <c r="U1140" s="112"/>
      <c r="V1140" s="112"/>
      <c r="W1140" s="112"/>
      <c r="X1140" s="112"/>
      <c r="Y1140" s="112"/>
      <c r="Z1140" s="112"/>
      <c r="AB1140" s="112"/>
      <c r="AC1140" s="112"/>
      <c r="AD1140" s="112"/>
      <c r="AE1140" s="112"/>
    </row>
    <row r="1141" spans="19:31">
      <c r="S1141" s="112"/>
      <c r="T1141" s="112"/>
      <c r="U1141" s="112"/>
      <c r="V1141" s="112"/>
      <c r="W1141" s="112"/>
      <c r="X1141" s="112"/>
      <c r="Y1141" s="112"/>
      <c r="Z1141" s="112"/>
      <c r="AB1141" s="112"/>
      <c r="AC1141" s="112"/>
      <c r="AD1141" s="112"/>
      <c r="AE1141" s="112"/>
    </row>
    <row r="1142" spans="19:31">
      <c r="S1142" s="112"/>
      <c r="T1142" s="112"/>
      <c r="U1142" s="112"/>
      <c r="V1142" s="112"/>
      <c r="W1142" s="112"/>
      <c r="X1142" s="112"/>
      <c r="Y1142" s="112"/>
      <c r="Z1142" s="112"/>
      <c r="AB1142" s="112"/>
      <c r="AC1142" s="112"/>
      <c r="AD1142" s="112"/>
      <c r="AE1142" s="112"/>
    </row>
    <row r="1143" spans="19:31">
      <c r="S1143" s="112"/>
      <c r="T1143" s="112"/>
      <c r="U1143" s="112"/>
      <c r="V1143" s="112"/>
      <c r="W1143" s="112"/>
      <c r="X1143" s="112"/>
      <c r="Y1143" s="112"/>
      <c r="Z1143" s="112"/>
      <c r="AB1143" s="112"/>
      <c r="AC1143" s="112"/>
      <c r="AD1143" s="112"/>
      <c r="AE1143" s="112"/>
    </row>
    <row r="1144" spans="19:31">
      <c r="S1144" s="112"/>
      <c r="T1144" s="112"/>
      <c r="U1144" s="112"/>
      <c r="V1144" s="112"/>
      <c r="W1144" s="112"/>
      <c r="X1144" s="112"/>
      <c r="Y1144" s="112"/>
      <c r="Z1144" s="112"/>
      <c r="AB1144" s="112"/>
      <c r="AC1144" s="112"/>
      <c r="AD1144" s="112"/>
      <c r="AE1144" s="112"/>
    </row>
    <row r="1145" spans="19:31">
      <c r="S1145" s="112"/>
      <c r="T1145" s="112"/>
      <c r="U1145" s="112"/>
      <c r="V1145" s="112"/>
      <c r="W1145" s="112"/>
      <c r="X1145" s="112"/>
      <c r="Y1145" s="112"/>
      <c r="Z1145" s="112"/>
      <c r="AB1145" s="112"/>
      <c r="AC1145" s="112"/>
      <c r="AD1145" s="112"/>
      <c r="AE1145" s="112"/>
    </row>
    <row r="1146" spans="19:31">
      <c r="S1146" s="112"/>
      <c r="T1146" s="112"/>
      <c r="U1146" s="112"/>
      <c r="V1146" s="112"/>
      <c r="W1146" s="112"/>
      <c r="X1146" s="112"/>
      <c r="Y1146" s="112"/>
      <c r="Z1146" s="112"/>
      <c r="AB1146" s="112"/>
      <c r="AC1146" s="112"/>
      <c r="AD1146" s="112"/>
      <c r="AE1146" s="112"/>
    </row>
    <row r="1147" spans="19:31">
      <c r="S1147" s="112"/>
      <c r="T1147" s="112"/>
      <c r="U1147" s="112"/>
      <c r="V1147" s="112"/>
      <c r="W1147" s="112"/>
      <c r="X1147" s="112"/>
      <c r="Y1147" s="112"/>
      <c r="Z1147" s="112"/>
      <c r="AB1147" s="112"/>
      <c r="AC1147" s="112"/>
      <c r="AD1147" s="112"/>
      <c r="AE1147" s="112"/>
    </row>
    <row r="1148" spans="19:31">
      <c r="S1148" s="112"/>
      <c r="T1148" s="112"/>
      <c r="U1148" s="112"/>
      <c r="V1148" s="112"/>
      <c r="W1148" s="112"/>
      <c r="X1148" s="112"/>
      <c r="Y1148" s="112"/>
      <c r="Z1148" s="112"/>
      <c r="AB1148" s="112"/>
      <c r="AC1148" s="112"/>
      <c r="AD1148" s="112"/>
      <c r="AE1148" s="112"/>
    </row>
    <row r="1149" spans="19:31">
      <c r="S1149" s="112"/>
      <c r="T1149" s="112"/>
      <c r="U1149" s="112"/>
      <c r="V1149" s="112"/>
      <c r="W1149" s="112"/>
      <c r="X1149" s="112"/>
      <c r="Y1149" s="112"/>
      <c r="Z1149" s="112"/>
      <c r="AB1149" s="112"/>
      <c r="AC1149" s="112"/>
      <c r="AD1149" s="112"/>
      <c r="AE1149" s="112"/>
    </row>
    <row r="1150" spans="19:31">
      <c r="S1150" s="112"/>
      <c r="T1150" s="112"/>
      <c r="U1150" s="112"/>
      <c r="V1150" s="112"/>
      <c r="W1150" s="112"/>
      <c r="X1150" s="112"/>
      <c r="Y1150" s="112"/>
      <c r="Z1150" s="112"/>
      <c r="AB1150" s="112"/>
      <c r="AC1150" s="112"/>
      <c r="AD1150" s="112"/>
      <c r="AE1150" s="112"/>
    </row>
    <row r="1151" spans="19:31">
      <c r="S1151" s="112"/>
      <c r="T1151" s="112"/>
      <c r="U1151" s="112"/>
      <c r="V1151" s="112"/>
      <c r="W1151" s="112"/>
      <c r="X1151" s="112"/>
      <c r="Y1151" s="112"/>
      <c r="Z1151" s="112"/>
      <c r="AB1151" s="112"/>
      <c r="AC1151" s="112"/>
      <c r="AD1151" s="112"/>
      <c r="AE1151" s="112"/>
    </row>
    <row r="1152" spans="19:31">
      <c r="S1152" s="112"/>
      <c r="T1152" s="112"/>
      <c r="U1152" s="112"/>
      <c r="V1152" s="112"/>
      <c r="W1152" s="112"/>
      <c r="X1152" s="112"/>
      <c r="Y1152" s="112"/>
      <c r="Z1152" s="112"/>
      <c r="AB1152" s="112"/>
      <c r="AC1152" s="112"/>
      <c r="AD1152" s="112"/>
      <c r="AE1152" s="112"/>
    </row>
    <row r="1153" spans="19:31">
      <c r="S1153" s="112"/>
      <c r="T1153" s="112"/>
      <c r="U1153" s="112"/>
      <c r="V1153" s="112"/>
      <c r="W1153" s="112"/>
      <c r="X1153" s="112"/>
      <c r="Y1153" s="112"/>
      <c r="Z1153" s="112"/>
      <c r="AB1153" s="112"/>
      <c r="AC1153" s="112"/>
      <c r="AD1153" s="112"/>
      <c r="AE1153" s="112"/>
    </row>
    <row r="1154" spans="19:31">
      <c r="S1154" s="112"/>
      <c r="T1154" s="112"/>
      <c r="U1154" s="112"/>
      <c r="V1154" s="112"/>
      <c r="W1154" s="112"/>
      <c r="X1154" s="112"/>
      <c r="Y1154" s="112"/>
      <c r="Z1154" s="112"/>
      <c r="AB1154" s="112"/>
      <c r="AC1154" s="112"/>
      <c r="AD1154" s="112"/>
      <c r="AE1154" s="112"/>
    </row>
    <row r="1155" spans="19:31">
      <c r="S1155" s="112"/>
      <c r="T1155" s="112"/>
      <c r="U1155" s="112"/>
      <c r="V1155" s="112"/>
      <c r="W1155" s="112"/>
      <c r="X1155" s="112"/>
      <c r="Y1155" s="112"/>
      <c r="Z1155" s="112"/>
      <c r="AB1155" s="112"/>
      <c r="AC1155" s="112"/>
      <c r="AD1155" s="112"/>
      <c r="AE1155" s="112"/>
    </row>
    <row r="1156" spans="19:31">
      <c r="S1156" s="112"/>
      <c r="T1156" s="112"/>
      <c r="U1156" s="112"/>
      <c r="V1156" s="112"/>
      <c r="W1156" s="112"/>
      <c r="X1156" s="112"/>
      <c r="Y1156" s="112"/>
      <c r="Z1156" s="112"/>
      <c r="AB1156" s="112"/>
      <c r="AC1156" s="112"/>
      <c r="AD1156" s="112"/>
      <c r="AE1156" s="112"/>
    </row>
    <row r="1157" spans="19:31">
      <c r="S1157" s="112"/>
      <c r="T1157" s="112"/>
      <c r="U1157" s="112"/>
      <c r="V1157" s="112"/>
      <c r="W1157" s="112"/>
      <c r="X1157" s="112"/>
      <c r="Y1157" s="112"/>
      <c r="Z1157" s="112"/>
      <c r="AB1157" s="112"/>
      <c r="AC1157" s="112"/>
      <c r="AD1157" s="112"/>
      <c r="AE1157" s="112"/>
    </row>
    <row r="1158" spans="19:31">
      <c r="S1158" s="112"/>
      <c r="T1158" s="112"/>
      <c r="U1158" s="112"/>
      <c r="V1158" s="112"/>
      <c r="W1158" s="112"/>
      <c r="X1158" s="112"/>
      <c r="Y1158" s="112"/>
      <c r="Z1158" s="112"/>
      <c r="AB1158" s="112"/>
      <c r="AC1158" s="112"/>
      <c r="AD1158" s="112"/>
      <c r="AE1158" s="112"/>
    </row>
    <row r="1159" spans="19:31">
      <c r="S1159" s="112"/>
      <c r="T1159" s="112"/>
      <c r="U1159" s="112"/>
      <c r="V1159" s="112"/>
      <c r="W1159" s="112"/>
      <c r="X1159" s="112"/>
      <c r="Y1159" s="112"/>
      <c r="Z1159" s="112"/>
      <c r="AB1159" s="112"/>
      <c r="AC1159" s="112"/>
      <c r="AD1159" s="112"/>
      <c r="AE1159" s="112"/>
    </row>
    <row r="1160" spans="19:31">
      <c r="S1160" s="112"/>
      <c r="T1160" s="112"/>
      <c r="U1160" s="112"/>
      <c r="V1160" s="112"/>
      <c r="W1160" s="112"/>
      <c r="X1160" s="112"/>
      <c r="Y1160" s="112"/>
      <c r="Z1160" s="112"/>
      <c r="AB1160" s="112"/>
      <c r="AC1160" s="112"/>
      <c r="AD1160" s="112"/>
      <c r="AE1160" s="112"/>
    </row>
    <row r="1161" spans="19:31">
      <c r="S1161" s="112"/>
      <c r="T1161" s="112"/>
      <c r="U1161" s="112"/>
      <c r="V1161" s="112"/>
      <c r="W1161" s="112"/>
      <c r="X1161" s="112"/>
      <c r="Y1161" s="112"/>
      <c r="Z1161" s="112"/>
      <c r="AB1161" s="112"/>
      <c r="AC1161" s="112"/>
      <c r="AD1161" s="112"/>
      <c r="AE1161" s="112"/>
    </row>
    <row r="1162" spans="19:31">
      <c r="S1162" s="112"/>
      <c r="T1162" s="112"/>
      <c r="U1162" s="112"/>
      <c r="V1162" s="112"/>
      <c r="W1162" s="112"/>
      <c r="X1162" s="112"/>
      <c r="Y1162" s="112"/>
      <c r="Z1162" s="112"/>
      <c r="AB1162" s="112"/>
      <c r="AC1162" s="112"/>
      <c r="AD1162" s="112"/>
      <c r="AE1162" s="112"/>
    </row>
    <row r="1163" spans="19:31">
      <c r="S1163" s="112"/>
      <c r="T1163" s="112"/>
      <c r="U1163" s="112"/>
      <c r="V1163" s="112"/>
      <c r="W1163" s="112"/>
      <c r="X1163" s="112"/>
      <c r="Y1163" s="112"/>
      <c r="Z1163" s="112"/>
      <c r="AB1163" s="112"/>
      <c r="AC1163" s="112"/>
      <c r="AD1163" s="112"/>
      <c r="AE1163" s="112"/>
    </row>
    <row r="1164" spans="19:31">
      <c r="S1164" s="112"/>
      <c r="T1164" s="112"/>
      <c r="U1164" s="112"/>
      <c r="V1164" s="112"/>
      <c r="W1164" s="112"/>
      <c r="X1164" s="112"/>
      <c r="Y1164" s="112"/>
      <c r="Z1164" s="112"/>
      <c r="AB1164" s="112"/>
      <c r="AC1164" s="112"/>
      <c r="AD1164" s="112"/>
      <c r="AE1164" s="112"/>
    </row>
    <row r="1165" spans="19:31">
      <c r="S1165" s="112"/>
      <c r="T1165" s="112"/>
      <c r="U1165" s="112"/>
      <c r="V1165" s="112"/>
      <c r="W1165" s="112"/>
      <c r="X1165" s="112"/>
      <c r="Y1165" s="112"/>
      <c r="Z1165" s="112"/>
      <c r="AB1165" s="112"/>
      <c r="AC1165" s="112"/>
      <c r="AD1165" s="112"/>
      <c r="AE1165" s="112"/>
    </row>
    <row r="1166" spans="19:31">
      <c r="S1166" s="112"/>
      <c r="T1166" s="112"/>
      <c r="U1166" s="112"/>
      <c r="V1166" s="112"/>
      <c r="W1166" s="112"/>
      <c r="X1166" s="112"/>
      <c r="Y1166" s="112"/>
      <c r="Z1166" s="112"/>
      <c r="AB1166" s="112"/>
      <c r="AC1166" s="112"/>
      <c r="AD1166" s="112"/>
      <c r="AE1166" s="112"/>
    </row>
    <row r="1167" spans="19:31">
      <c r="S1167" s="112"/>
      <c r="T1167" s="112"/>
      <c r="U1167" s="112"/>
      <c r="V1167" s="112"/>
      <c r="W1167" s="112"/>
      <c r="X1167" s="112"/>
      <c r="Y1167" s="112"/>
      <c r="Z1167" s="112"/>
      <c r="AB1167" s="112"/>
      <c r="AC1167" s="112"/>
      <c r="AD1167" s="112"/>
      <c r="AE1167" s="112"/>
    </row>
    <row r="1168" spans="19:31">
      <c r="S1168" s="112"/>
      <c r="T1168" s="112"/>
      <c r="U1168" s="112"/>
      <c r="V1168" s="112"/>
      <c r="W1168" s="112"/>
      <c r="X1168" s="112"/>
      <c r="Y1168" s="112"/>
      <c r="Z1168" s="112"/>
      <c r="AB1168" s="112"/>
      <c r="AC1168" s="112"/>
      <c r="AD1168" s="112"/>
      <c r="AE1168" s="112"/>
    </row>
    <row r="1169" spans="19:31">
      <c r="S1169" s="112"/>
      <c r="T1169" s="112"/>
      <c r="U1169" s="112"/>
      <c r="V1169" s="112"/>
      <c r="W1169" s="112"/>
      <c r="X1169" s="112"/>
      <c r="Y1169" s="112"/>
      <c r="Z1169" s="112"/>
      <c r="AB1169" s="112"/>
      <c r="AC1169" s="112"/>
      <c r="AD1169" s="112"/>
      <c r="AE1169" s="112"/>
    </row>
    <row r="1170" spans="19:31">
      <c r="S1170" s="112"/>
      <c r="T1170" s="112"/>
      <c r="U1170" s="112"/>
      <c r="V1170" s="112"/>
      <c r="W1170" s="112"/>
      <c r="X1170" s="112"/>
      <c r="Y1170" s="112"/>
      <c r="Z1170" s="112"/>
      <c r="AB1170" s="112"/>
      <c r="AC1170" s="112"/>
      <c r="AD1170" s="112"/>
      <c r="AE1170" s="112"/>
    </row>
    <row r="1171" spans="19:31">
      <c r="S1171" s="112"/>
      <c r="T1171" s="112"/>
      <c r="U1171" s="112"/>
      <c r="V1171" s="112"/>
      <c r="W1171" s="112"/>
      <c r="X1171" s="112"/>
      <c r="Y1171" s="112"/>
      <c r="Z1171" s="112"/>
      <c r="AB1171" s="112"/>
      <c r="AC1171" s="112"/>
      <c r="AD1171" s="112"/>
      <c r="AE1171" s="112"/>
    </row>
    <row r="1172" spans="19:31">
      <c r="S1172" s="112"/>
      <c r="T1172" s="112"/>
      <c r="U1172" s="112"/>
      <c r="V1172" s="112"/>
      <c r="W1172" s="112"/>
      <c r="X1172" s="112"/>
      <c r="Y1172" s="112"/>
      <c r="Z1172" s="112"/>
      <c r="AB1172" s="112"/>
      <c r="AC1172" s="112"/>
      <c r="AD1172" s="112"/>
      <c r="AE1172" s="112"/>
    </row>
    <row r="1173" spans="19:31">
      <c r="S1173" s="112"/>
      <c r="T1173" s="112"/>
      <c r="U1173" s="112"/>
      <c r="V1173" s="112"/>
      <c r="W1173" s="112"/>
      <c r="X1173" s="112"/>
      <c r="Y1173" s="112"/>
      <c r="Z1173" s="112"/>
      <c r="AB1173" s="112"/>
      <c r="AC1173" s="112"/>
      <c r="AD1173" s="112"/>
      <c r="AE1173" s="112"/>
    </row>
    <row r="1174" spans="19:31">
      <c r="S1174" s="112"/>
      <c r="T1174" s="112"/>
      <c r="U1174" s="112"/>
      <c r="V1174" s="112"/>
      <c r="W1174" s="112"/>
      <c r="X1174" s="112"/>
      <c r="Y1174" s="112"/>
      <c r="Z1174" s="112"/>
      <c r="AB1174" s="112"/>
      <c r="AC1174" s="112"/>
      <c r="AD1174" s="112"/>
      <c r="AE1174" s="112"/>
    </row>
    <row r="1175" spans="19:31">
      <c r="S1175" s="112"/>
      <c r="T1175" s="112"/>
      <c r="U1175" s="112"/>
      <c r="V1175" s="112"/>
      <c r="W1175" s="112"/>
      <c r="X1175" s="112"/>
      <c r="Y1175" s="112"/>
      <c r="Z1175" s="112"/>
      <c r="AB1175" s="112"/>
      <c r="AC1175" s="112"/>
      <c r="AD1175" s="112"/>
      <c r="AE1175" s="112"/>
    </row>
    <row r="1176" spans="19:31">
      <c r="S1176" s="112"/>
      <c r="T1176" s="112"/>
      <c r="U1176" s="112"/>
      <c r="V1176" s="112"/>
      <c r="W1176" s="112"/>
      <c r="X1176" s="112"/>
      <c r="Y1176" s="112"/>
      <c r="Z1176" s="112"/>
      <c r="AB1176" s="112"/>
      <c r="AC1176" s="112"/>
      <c r="AD1176" s="112"/>
      <c r="AE1176" s="112"/>
    </row>
    <row r="1177" spans="19:31">
      <c r="S1177" s="112"/>
      <c r="T1177" s="112"/>
      <c r="U1177" s="112"/>
      <c r="V1177" s="112"/>
      <c r="W1177" s="112"/>
      <c r="X1177" s="112"/>
      <c r="Y1177" s="112"/>
      <c r="Z1177" s="112"/>
      <c r="AB1177" s="112"/>
      <c r="AC1177" s="112"/>
      <c r="AD1177" s="112"/>
      <c r="AE1177" s="112"/>
    </row>
    <row r="1178" spans="19:31">
      <c r="S1178" s="112"/>
      <c r="T1178" s="112"/>
      <c r="U1178" s="112"/>
      <c r="V1178" s="112"/>
      <c r="W1178" s="112"/>
      <c r="X1178" s="112"/>
      <c r="Y1178" s="112"/>
      <c r="Z1178" s="112"/>
      <c r="AB1178" s="112"/>
      <c r="AC1178" s="112"/>
      <c r="AD1178" s="112"/>
      <c r="AE1178" s="112"/>
    </row>
    <row r="1179" spans="19:31">
      <c r="S1179" s="112"/>
      <c r="T1179" s="112"/>
      <c r="U1179" s="112"/>
      <c r="V1179" s="112"/>
      <c r="W1179" s="112"/>
      <c r="X1179" s="112"/>
      <c r="Y1179" s="112"/>
      <c r="Z1179" s="112"/>
      <c r="AB1179" s="112"/>
      <c r="AC1179" s="112"/>
      <c r="AD1179" s="112"/>
      <c r="AE1179" s="112"/>
    </row>
    <row r="1180" spans="19:31">
      <c r="S1180" s="112"/>
      <c r="T1180" s="112"/>
      <c r="U1180" s="112"/>
      <c r="V1180" s="112"/>
      <c r="W1180" s="112"/>
      <c r="X1180" s="112"/>
      <c r="Y1180" s="112"/>
      <c r="Z1180" s="112"/>
      <c r="AB1180" s="112"/>
      <c r="AC1180" s="112"/>
      <c r="AD1180" s="112"/>
      <c r="AE1180" s="112"/>
    </row>
    <row r="1181" spans="19:31">
      <c r="S1181" s="112"/>
      <c r="T1181" s="112"/>
      <c r="U1181" s="112"/>
      <c r="V1181" s="112"/>
      <c r="W1181" s="112"/>
      <c r="X1181" s="112"/>
      <c r="Y1181" s="112"/>
      <c r="Z1181" s="112"/>
      <c r="AB1181" s="112"/>
      <c r="AC1181" s="112"/>
      <c r="AD1181" s="112"/>
      <c r="AE1181" s="112"/>
    </row>
    <row r="1182" spans="19:31">
      <c r="S1182" s="112"/>
      <c r="T1182" s="112"/>
      <c r="U1182" s="112"/>
      <c r="V1182" s="112"/>
      <c r="W1182" s="112"/>
      <c r="X1182" s="112"/>
      <c r="Y1182" s="112"/>
      <c r="Z1182" s="112"/>
      <c r="AB1182" s="112"/>
      <c r="AC1182" s="112"/>
      <c r="AD1182" s="112"/>
      <c r="AE1182" s="112"/>
    </row>
    <row r="1183" spans="19:31">
      <c r="S1183" s="112"/>
      <c r="T1183" s="112"/>
      <c r="U1183" s="112"/>
      <c r="V1183" s="112"/>
      <c r="W1183" s="112"/>
      <c r="X1183" s="112"/>
      <c r="Y1183" s="112"/>
      <c r="Z1183" s="112"/>
      <c r="AB1183" s="112"/>
      <c r="AC1183" s="112"/>
      <c r="AD1183" s="112"/>
      <c r="AE1183" s="112"/>
    </row>
    <row r="1184" spans="19:31">
      <c r="S1184" s="112"/>
      <c r="T1184" s="112"/>
      <c r="U1184" s="112"/>
      <c r="V1184" s="112"/>
      <c r="W1184" s="112"/>
      <c r="X1184" s="112"/>
      <c r="Y1184" s="112"/>
      <c r="Z1184" s="112"/>
      <c r="AB1184" s="112"/>
      <c r="AC1184" s="112"/>
      <c r="AD1184" s="112"/>
      <c r="AE1184" s="112"/>
    </row>
    <row r="1185" spans="19:31">
      <c r="S1185" s="112"/>
      <c r="T1185" s="112"/>
      <c r="U1185" s="112"/>
      <c r="V1185" s="112"/>
      <c r="W1185" s="112"/>
      <c r="X1185" s="112"/>
      <c r="Y1185" s="112"/>
      <c r="Z1185" s="112"/>
      <c r="AB1185" s="112"/>
      <c r="AC1185" s="112"/>
      <c r="AD1185" s="112"/>
      <c r="AE1185" s="112"/>
    </row>
    <row r="1186" spans="19:31">
      <c r="S1186" s="112"/>
      <c r="T1186" s="112"/>
      <c r="U1186" s="112"/>
      <c r="V1186" s="112"/>
      <c r="W1186" s="112"/>
      <c r="X1186" s="112"/>
      <c r="Y1186" s="112"/>
      <c r="Z1186" s="112"/>
      <c r="AB1186" s="112"/>
      <c r="AC1186" s="112"/>
      <c r="AD1186" s="112"/>
      <c r="AE1186" s="112"/>
    </row>
    <row r="1187" spans="19:31">
      <c r="S1187" s="112"/>
      <c r="T1187" s="112"/>
      <c r="U1187" s="112"/>
      <c r="V1187" s="112"/>
      <c r="W1187" s="112"/>
      <c r="X1187" s="112"/>
      <c r="Y1187" s="112"/>
      <c r="Z1187" s="112"/>
      <c r="AB1187" s="112"/>
      <c r="AC1187" s="112"/>
      <c r="AD1187" s="112"/>
      <c r="AE1187" s="112"/>
    </row>
    <row r="1188" spans="19:31">
      <c r="S1188" s="112"/>
      <c r="T1188" s="112"/>
      <c r="U1188" s="112"/>
      <c r="V1188" s="112"/>
      <c r="W1188" s="112"/>
      <c r="X1188" s="112"/>
      <c r="Y1188" s="112"/>
      <c r="Z1188" s="112"/>
      <c r="AB1188" s="112"/>
      <c r="AC1188" s="112"/>
      <c r="AD1188" s="112"/>
      <c r="AE1188" s="112"/>
    </row>
    <row r="1189" spans="19:31">
      <c r="S1189" s="112"/>
      <c r="T1189" s="112"/>
      <c r="U1189" s="112"/>
      <c r="V1189" s="112"/>
      <c r="W1189" s="112"/>
      <c r="X1189" s="112"/>
      <c r="Y1189" s="112"/>
      <c r="Z1189" s="112"/>
      <c r="AB1189" s="112"/>
      <c r="AC1189" s="112"/>
      <c r="AD1189" s="112"/>
      <c r="AE1189" s="112"/>
    </row>
    <row r="1190" spans="19:31">
      <c r="S1190" s="112"/>
      <c r="T1190" s="112"/>
      <c r="U1190" s="112"/>
      <c r="V1190" s="112"/>
      <c r="W1190" s="112"/>
      <c r="X1190" s="112"/>
      <c r="Y1190" s="112"/>
      <c r="Z1190" s="112"/>
      <c r="AB1190" s="112"/>
      <c r="AC1190" s="112"/>
      <c r="AD1190" s="112"/>
      <c r="AE1190" s="112"/>
    </row>
    <row r="1191" spans="19:31">
      <c r="S1191" s="112"/>
      <c r="T1191" s="112"/>
      <c r="U1191" s="112"/>
      <c r="V1191" s="112"/>
      <c r="W1191" s="112"/>
      <c r="X1191" s="112"/>
      <c r="Y1191" s="112"/>
      <c r="Z1191" s="112"/>
      <c r="AB1191" s="112"/>
      <c r="AC1191" s="112"/>
      <c r="AD1191" s="112"/>
      <c r="AE1191" s="112"/>
    </row>
    <row r="1192" spans="19:31">
      <c r="S1192" s="112"/>
      <c r="T1192" s="112"/>
      <c r="U1192" s="112"/>
      <c r="V1192" s="112"/>
      <c r="W1192" s="112"/>
      <c r="X1192" s="112"/>
      <c r="Y1192" s="112"/>
      <c r="Z1192" s="112"/>
      <c r="AB1192" s="112"/>
      <c r="AC1192" s="112"/>
      <c r="AD1192" s="112"/>
      <c r="AE1192" s="112"/>
    </row>
    <row r="1193" spans="19:31">
      <c r="S1193" s="112"/>
      <c r="T1193" s="112"/>
      <c r="U1193" s="112"/>
      <c r="V1193" s="112"/>
      <c r="W1193" s="112"/>
      <c r="X1193" s="112"/>
      <c r="Y1193" s="112"/>
      <c r="Z1193" s="112"/>
      <c r="AB1193" s="112"/>
      <c r="AC1193" s="112"/>
      <c r="AD1193" s="112"/>
      <c r="AE1193" s="112"/>
    </row>
    <row r="1194" spans="19:31">
      <c r="S1194" s="112"/>
      <c r="T1194" s="112"/>
      <c r="U1194" s="112"/>
      <c r="V1194" s="112"/>
      <c r="W1194" s="112"/>
      <c r="X1194" s="112"/>
      <c r="Y1194" s="112"/>
      <c r="Z1194" s="112"/>
      <c r="AB1194" s="112"/>
      <c r="AC1194" s="112"/>
      <c r="AD1194" s="112"/>
      <c r="AE1194" s="112"/>
    </row>
    <row r="1195" spans="19:31">
      <c r="S1195" s="112"/>
      <c r="T1195" s="112"/>
      <c r="U1195" s="112"/>
      <c r="V1195" s="112"/>
      <c r="W1195" s="112"/>
      <c r="X1195" s="112"/>
      <c r="Y1195" s="112"/>
      <c r="Z1195" s="112"/>
      <c r="AB1195" s="112"/>
      <c r="AC1195" s="112"/>
      <c r="AD1195" s="112"/>
      <c r="AE1195" s="112"/>
    </row>
    <row r="1196" spans="19:31">
      <c r="S1196" s="112"/>
      <c r="T1196" s="112"/>
      <c r="U1196" s="112"/>
      <c r="V1196" s="112"/>
      <c r="W1196" s="112"/>
      <c r="X1196" s="112"/>
      <c r="Y1196" s="112"/>
      <c r="Z1196" s="112"/>
      <c r="AB1196" s="112"/>
      <c r="AC1196" s="112"/>
      <c r="AD1196" s="112"/>
      <c r="AE1196" s="112"/>
    </row>
    <row r="1197" spans="19:31">
      <c r="S1197" s="112"/>
      <c r="T1197" s="112"/>
      <c r="U1197" s="112"/>
      <c r="V1197" s="112"/>
      <c r="W1197" s="112"/>
      <c r="X1197" s="112"/>
      <c r="Y1197" s="112"/>
      <c r="Z1197" s="112"/>
      <c r="AB1197" s="112"/>
      <c r="AC1197" s="112"/>
      <c r="AD1197" s="112"/>
      <c r="AE1197" s="112"/>
    </row>
    <row r="1198" spans="19:31">
      <c r="S1198" s="112"/>
      <c r="T1198" s="112"/>
      <c r="U1198" s="112"/>
      <c r="V1198" s="112"/>
      <c r="W1198" s="112"/>
      <c r="X1198" s="112"/>
      <c r="Y1198" s="112"/>
      <c r="Z1198" s="112"/>
      <c r="AB1198" s="112"/>
      <c r="AC1198" s="112"/>
      <c r="AD1198" s="112"/>
      <c r="AE1198" s="112"/>
    </row>
    <row r="1199" spans="19:31">
      <c r="S1199" s="112"/>
      <c r="T1199" s="112"/>
      <c r="U1199" s="112"/>
      <c r="V1199" s="112"/>
      <c r="W1199" s="112"/>
      <c r="X1199" s="112"/>
      <c r="Y1199" s="112"/>
      <c r="Z1199" s="112"/>
      <c r="AB1199" s="112"/>
      <c r="AC1199" s="112"/>
      <c r="AD1199" s="112"/>
      <c r="AE1199" s="112"/>
    </row>
    <row r="1200" spans="19:31">
      <c r="S1200" s="112"/>
      <c r="T1200" s="112"/>
      <c r="U1200" s="112"/>
      <c r="V1200" s="112"/>
      <c r="W1200" s="112"/>
      <c r="X1200" s="112"/>
      <c r="Y1200" s="112"/>
      <c r="Z1200" s="112"/>
      <c r="AB1200" s="112"/>
      <c r="AC1200" s="112"/>
      <c r="AD1200" s="112"/>
      <c r="AE1200" s="112"/>
    </row>
    <row r="1201" spans="19:31">
      <c r="S1201" s="112"/>
      <c r="T1201" s="112"/>
      <c r="U1201" s="112"/>
      <c r="V1201" s="112"/>
      <c r="W1201" s="112"/>
      <c r="X1201" s="112"/>
      <c r="Y1201" s="112"/>
      <c r="Z1201" s="112"/>
      <c r="AB1201" s="112"/>
      <c r="AC1201" s="112"/>
      <c r="AD1201" s="112"/>
      <c r="AE1201" s="112"/>
    </row>
    <row r="1202" spans="19:31">
      <c r="S1202" s="112"/>
      <c r="T1202" s="112"/>
      <c r="U1202" s="112"/>
      <c r="V1202" s="112"/>
      <c r="W1202" s="112"/>
      <c r="X1202" s="112"/>
      <c r="Y1202" s="112"/>
      <c r="Z1202" s="112"/>
      <c r="AB1202" s="112"/>
      <c r="AC1202" s="112"/>
      <c r="AD1202" s="112"/>
      <c r="AE1202" s="112"/>
    </row>
    <row r="1203" spans="19:31">
      <c r="S1203" s="112"/>
      <c r="T1203" s="112"/>
      <c r="U1203" s="112"/>
      <c r="V1203" s="112"/>
      <c r="W1203" s="112"/>
      <c r="X1203" s="112"/>
      <c r="Y1203" s="112"/>
      <c r="Z1203" s="112"/>
      <c r="AB1203" s="112"/>
      <c r="AC1203" s="112"/>
      <c r="AD1203" s="112"/>
      <c r="AE1203" s="112"/>
    </row>
    <row r="1204" spans="19:31">
      <c r="S1204" s="112"/>
      <c r="T1204" s="112"/>
      <c r="U1204" s="112"/>
      <c r="V1204" s="112"/>
      <c r="W1204" s="112"/>
      <c r="X1204" s="112"/>
      <c r="Y1204" s="112"/>
      <c r="Z1204" s="112"/>
      <c r="AB1204" s="112"/>
      <c r="AC1204" s="112"/>
      <c r="AD1204" s="112"/>
      <c r="AE1204" s="112"/>
    </row>
    <row r="1205" spans="19:31">
      <c r="S1205" s="112"/>
      <c r="T1205" s="112"/>
      <c r="U1205" s="112"/>
      <c r="V1205" s="112"/>
      <c r="W1205" s="112"/>
      <c r="X1205" s="112"/>
      <c r="Y1205" s="112"/>
      <c r="Z1205" s="112"/>
      <c r="AB1205" s="112"/>
      <c r="AC1205" s="112"/>
      <c r="AD1205" s="112"/>
      <c r="AE1205" s="112"/>
    </row>
    <row r="1206" spans="19:31">
      <c r="S1206" s="112"/>
      <c r="T1206" s="112"/>
      <c r="U1206" s="112"/>
      <c r="V1206" s="112"/>
      <c r="W1206" s="112"/>
      <c r="X1206" s="112"/>
      <c r="Y1206" s="112"/>
      <c r="Z1206" s="112"/>
      <c r="AB1206" s="112"/>
      <c r="AC1206" s="112"/>
      <c r="AD1206" s="112"/>
      <c r="AE1206" s="112"/>
    </row>
    <row r="1207" spans="19:31">
      <c r="S1207" s="112"/>
      <c r="T1207" s="112"/>
      <c r="U1207" s="112"/>
      <c r="V1207" s="112"/>
      <c r="W1207" s="112"/>
      <c r="X1207" s="112"/>
      <c r="Y1207" s="112"/>
      <c r="Z1207" s="112"/>
      <c r="AB1207" s="112"/>
      <c r="AC1207" s="112"/>
      <c r="AD1207" s="112"/>
      <c r="AE1207" s="112"/>
    </row>
    <row r="1208" spans="19:31">
      <c r="S1208" s="112"/>
      <c r="T1208" s="112"/>
      <c r="U1208" s="112"/>
      <c r="V1208" s="112"/>
      <c r="W1208" s="112"/>
      <c r="X1208" s="112"/>
      <c r="Y1208" s="112"/>
      <c r="Z1208" s="112"/>
      <c r="AB1208" s="112"/>
      <c r="AC1208" s="112"/>
      <c r="AD1208" s="112"/>
      <c r="AE1208" s="112"/>
    </row>
    <row r="1209" spans="19:31">
      <c r="S1209" s="112"/>
      <c r="T1209" s="112"/>
      <c r="U1209" s="112"/>
      <c r="V1209" s="112"/>
      <c r="W1209" s="112"/>
      <c r="X1209" s="112"/>
      <c r="Y1209" s="112"/>
      <c r="Z1209" s="112"/>
      <c r="AB1209" s="112"/>
      <c r="AC1209" s="112"/>
      <c r="AD1209" s="112"/>
      <c r="AE1209" s="112"/>
    </row>
    <row r="1210" spans="19:31">
      <c r="S1210" s="112"/>
      <c r="T1210" s="112"/>
      <c r="U1210" s="112"/>
      <c r="V1210" s="112"/>
      <c r="W1210" s="112"/>
      <c r="X1210" s="112"/>
      <c r="Y1210" s="112"/>
      <c r="Z1210" s="112"/>
      <c r="AB1210" s="112"/>
      <c r="AC1210" s="112"/>
      <c r="AD1210" s="112"/>
      <c r="AE1210" s="112"/>
    </row>
    <row r="1211" spans="19:31">
      <c r="S1211" s="112"/>
      <c r="T1211" s="112"/>
      <c r="U1211" s="112"/>
      <c r="V1211" s="112"/>
      <c r="W1211" s="112"/>
      <c r="X1211" s="112"/>
      <c r="Y1211" s="112"/>
      <c r="Z1211" s="112"/>
      <c r="AB1211" s="112"/>
      <c r="AC1211" s="112"/>
      <c r="AD1211" s="112"/>
      <c r="AE1211" s="112"/>
    </row>
    <row r="1212" spans="19:31">
      <c r="S1212" s="112"/>
      <c r="T1212" s="112"/>
      <c r="U1212" s="112"/>
      <c r="V1212" s="112"/>
      <c r="W1212" s="112"/>
      <c r="X1212" s="112"/>
      <c r="Y1212" s="112"/>
      <c r="Z1212" s="112"/>
      <c r="AB1212" s="112"/>
      <c r="AC1212" s="112"/>
      <c r="AD1212" s="112"/>
      <c r="AE1212" s="112"/>
    </row>
    <row r="1213" spans="19:31">
      <c r="S1213" s="112"/>
      <c r="T1213" s="112"/>
      <c r="U1213" s="112"/>
      <c r="V1213" s="112"/>
      <c r="W1213" s="112"/>
      <c r="X1213" s="112"/>
      <c r="Y1213" s="112"/>
      <c r="Z1213" s="112"/>
      <c r="AB1213" s="112"/>
      <c r="AC1213" s="112"/>
      <c r="AD1213" s="112"/>
      <c r="AE1213" s="112"/>
    </row>
    <row r="1214" spans="19:31">
      <c r="S1214" s="112"/>
      <c r="T1214" s="112"/>
      <c r="U1214" s="112"/>
      <c r="V1214" s="112"/>
      <c r="W1214" s="112"/>
      <c r="X1214" s="112"/>
      <c r="Y1214" s="112"/>
      <c r="Z1214" s="112"/>
      <c r="AB1214" s="112"/>
      <c r="AC1214" s="112"/>
      <c r="AD1214" s="112"/>
      <c r="AE1214" s="112"/>
    </row>
    <row r="1215" spans="19:31">
      <c r="S1215" s="112"/>
      <c r="T1215" s="112"/>
      <c r="U1215" s="112"/>
      <c r="V1215" s="112"/>
      <c r="W1215" s="112"/>
      <c r="X1215" s="112"/>
      <c r="Y1215" s="112"/>
      <c r="Z1215" s="112"/>
      <c r="AB1215" s="112"/>
      <c r="AC1215" s="112"/>
      <c r="AD1215" s="112"/>
      <c r="AE1215" s="112"/>
    </row>
    <row r="1216" spans="19:31">
      <c r="S1216" s="112"/>
      <c r="T1216" s="112"/>
      <c r="U1216" s="112"/>
      <c r="V1216" s="112"/>
      <c r="W1216" s="112"/>
      <c r="X1216" s="112"/>
      <c r="Y1216" s="112"/>
      <c r="Z1216" s="112"/>
      <c r="AB1216" s="112"/>
      <c r="AC1216" s="112"/>
      <c r="AD1216" s="112"/>
      <c r="AE1216" s="112"/>
    </row>
    <row r="1217" spans="19:31">
      <c r="S1217" s="112"/>
      <c r="T1217" s="112"/>
      <c r="U1217" s="112"/>
      <c r="V1217" s="112"/>
      <c r="W1217" s="112"/>
      <c r="X1217" s="112"/>
      <c r="Y1217" s="112"/>
      <c r="Z1217" s="112"/>
      <c r="AB1217" s="112"/>
      <c r="AC1217" s="112"/>
      <c r="AD1217" s="112"/>
      <c r="AE1217" s="112"/>
    </row>
    <row r="1218" spans="19:31">
      <c r="S1218" s="112"/>
      <c r="T1218" s="112"/>
      <c r="U1218" s="112"/>
      <c r="V1218" s="112"/>
      <c r="W1218" s="112"/>
      <c r="X1218" s="112"/>
      <c r="Y1218" s="112"/>
      <c r="Z1218" s="112"/>
      <c r="AB1218" s="112"/>
      <c r="AC1218" s="112"/>
      <c r="AD1218" s="112"/>
      <c r="AE1218" s="112"/>
    </row>
    <row r="1219" spans="19:31">
      <c r="S1219" s="112"/>
      <c r="T1219" s="112"/>
      <c r="U1219" s="112"/>
      <c r="V1219" s="112"/>
      <c r="W1219" s="112"/>
      <c r="X1219" s="112"/>
      <c r="Y1219" s="112"/>
      <c r="Z1219" s="112"/>
      <c r="AB1219" s="112"/>
      <c r="AC1219" s="112"/>
      <c r="AD1219" s="112"/>
      <c r="AE1219" s="112"/>
    </row>
    <row r="1220" spans="19:31">
      <c r="S1220" s="112"/>
      <c r="T1220" s="112"/>
      <c r="U1220" s="112"/>
      <c r="V1220" s="112"/>
      <c r="W1220" s="112"/>
      <c r="X1220" s="112"/>
      <c r="Y1220" s="112"/>
      <c r="Z1220" s="112"/>
      <c r="AB1220" s="112"/>
      <c r="AC1220" s="112"/>
      <c r="AD1220" s="112"/>
      <c r="AE1220" s="112"/>
    </row>
    <row r="1221" spans="19:31">
      <c r="S1221" s="112"/>
      <c r="T1221" s="112"/>
      <c r="U1221" s="112"/>
      <c r="V1221" s="112"/>
      <c r="W1221" s="112"/>
      <c r="X1221" s="112"/>
      <c r="Y1221" s="112"/>
      <c r="Z1221" s="112"/>
      <c r="AB1221" s="112"/>
      <c r="AC1221" s="112"/>
      <c r="AD1221" s="112"/>
      <c r="AE1221" s="112"/>
    </row>
    <row r="1222" spans="19:31">
      <c r="S1222" s="112"/>
      <c r="T1222" s="112"/>
      <c r="U1222" s="112"/>
      <c r="V1222" s="112"/>
      <c r="W1222" s="112"/>
      <c r="X1222" s="112"/>
      <c r="Y1222" s="112"/>
      <c r="Z1222" s="112"/>
      <c r="AB1222" s="112"/>
      <c r="AC1222" s="112"/>
      <c r="AD1222" s="112"/>
      <c r="AE1222" s="112"/>
    </row>
    <row r="1223" spans="19:31">
      <c r="S1223" s="112"/>
      <c r="T1223" s="112"/>
      <c r="U1223" s="112"/>
      <c r="V1223" s="112"/>
      <c r="W1223" s="112"/>
      <c r="X1223" s="112"/>
      <c r="Y1223" s="112"/>
      <c r="Z1223" s="112"/>
      <c r="AB1223" s="112"/>
      <c r="AC1223" s="112"/>
      <c r="AD1223" s="112"/>
      <c r="AE1223" s="112"/>
    </row>
    <row r="1224" spans="19:31">
      <c r="S1224" s="112"/>
      <c r="T1224" s="112"/>
      <c r="U1224" s="112"/>
      <c r="V1224" s="112"/>
      <c r="W1224" s="112"/>
      <c r="X1224" s="112"/>
      <c r="Y1224" s="112"/>
      <c r="Z1224" s="112"/>
      <c r="AB1224" s="112"/>
      <c r="AC1224" s="112"/>
      <c r="AD1224" s="112"/>
      <c r="AE1224" s="112"/>
    </row>
    <row r="1225" spans="19:31">
      <c r="S1225" s="112"/>
      <c r="T1225" s="112"/>
      <c r="U1225" s="112"/>
      <c r="V1225" s="112"/>
      <c r="W1225" s="112"/>
      <c r="X1225" s="112"/>
      <c r="Y1225" s="112"/>
      <c r="Z1225" s="112"/>
      <c r="AB1225" s="112"/>
      <c r="AC1225" s="112"/>
      <c r="AD1225" s="112"/>
      <c r="AE1225" s="112"/>
    </row>
    <row r="1226" spans="19:31">
      <c r="S1226" s="112"/>
      <c r="T1226" s="112"/>
      <c r="U1226" s="112"/>
      <c r="V1226" s="112"/>
      <c r="W1226" s="112"/>
      <c r="X1226" s="112"/>
      <c r="Y1226" s="112"/>
      <c r="Z1226" s="112"/>
      <c r="AB1226" s="112"/>
      <c r="AC1226" s="112"/>
      <c r="AD1226" s="112"/>
      <c r="AE1226" s="112"/>
    </row>
    <row r="1227" spans="19:31">
      <c r="S1227" s="112"/>
      <c r="T1227" s="112"/>
      <c r="U1227" s="112"/>
      <c r="V1227" s="112"/>
      <c r="W1227" s="112"/>
      <c r="X1227" s="112"/>
      <c r="Y1227" s="112"/>
      <c r="Z1227" s="112"/>
      <c r="AB1227" s="112"/>
      <c r="AC1227" s="112"/>
      <c r="AD1227" s="112"/>
      <c r="AE1227" s="112"/>
    </row>
    <row r="1228" spans="19:31">
      <c r="S1228" s="112"/>
      <c r="T1228" s="112"/>
      <c r="U1228" s="112"/>
      <c r="V1228" s="112"/>
      <c r="W1228" s="112"/>
      <c r="X1228" s="112"/>
      <c r="Y1228" s="112"/>
      <c r="Z1228" s="112"/>
      <c r="AB1228" s="112"/>
      <c r="AC1228" s="112"/>
      <c r="AD1228" s="112"/>
      <c r="AE1228" s="112"/>
    </row>
    <row r="1229" spans="19:31">
      <c r="S1229" s="112"/>
      <c r="T1229" s="112"/>
      <c r="U1229" s="112"/>
      <c r="V1229" s="112"/>
      <c r="W1229" s="112"/>
      <c r="X1229" s="112"/>
      <c r="Y1229" s="112"/>
      <c r="Z1229" s="112"/>
      <c r="AB1229" s="112"/>
      <c r="AC1229" s="112"/>
      <c r="AD1229" s="112"/>
      <c r="AE1229" s="112"/>
    </row>
    <row r="1230" spans="19:31">
      <c r="S1230" s="112"/>
      <c r="T1230" s="112"/>
      <c r="U1230" s="112"/>
      <c r="V1230" s="112"/>
      <c r="W1230" s="112"/>
      <c r="X1230" s="112"/>
      <c r="Y1230" s="112"/>
      <c r="Z1230" s="112"/>
      <c r="AB1230" s="112"/>
      <c r="AC1230" s="112"/>
      <c r="AD1230" s="112"/>
      <c r="AE1230" s="112"/>
    </row>
    <row r="1231" spans="19:31">
      <c r="S1231" s="112"/>
      <c r="T1231" s="112"/>
      <c r="U1231" s="112"/>
      <c r="V1231" s="112"/>
      <c r="W1231" s="112"/>
      <c r="X1231" s="112"/>
      <c r="Y1231" s="112"/>
      <c r="Z1231" s="112"/>
      <c r="AB1231" s="112"/>
      <c r="AC1231" s="112"/>
      <c r="AD1231" s="112"/>
      <c r="AE1231" s="112"/>
    </row>
    <row r="1232" spans="19:31">
      <c r="S1232" s="112"/>
      <c r="T1232" s="112"/>
      <c r="U1232" s="112"/>
      <c r="V1232" s="112"/>
      <c r="W1232" s="112"/>
      <c r="X1232" s="112"/>
      <c r="Y1232" s="112"/>
      <c r="Z1232" s="112"/>
      <c r="AB1232" s="112"/>
      <c r="AC1232" s="112"/>
      <c r="AD1232" s="112"/>
      <c r="AE1232" s="112"/>
    </row>
    <row r="1233" spans="19:31">
      <c r="S1233" s="112"/>
      <c r="T1233" s="112"/>
      <c r="U1233" s="112"/>
      <c r="V1233" s="112"/>
      <c r="W1233" s="112"/>
      <c r="X1233" s="112"/>
      <c r="Y1233" s="112"/>
      <c r="Z1233" s="112"/>
      <c r="AB1233" s="112"/>
      <c r="AC1233" s="112"/>
      <c r="AD1233" s="112"/>
      <c r="AE1233" s="112"/>
    </row>
    <row r="1234" spans="19:31">
      <c r="S1234" s="112"/>
      <c r="T1234" s="112"/>
      <c r="U1234" s="112"/>
      <c r="V1234" s="112"/>
      <c r="W1234" s="112"/>
      <c r="X1234" s="112"/>
      <c r="Y1234" s="112"/>
      <c r="Z1234" s="112"/>
      <c r="AB1234" s="112"/>
      <c r="AC1234" s="112"/>
      <c r="AD1234" s="112"/>
      <c r="AE1234" s="112"/>
    </row>
    <row r="1235" spans="19:31">
      <c r="S1235" s="112"/>
      <c r="T1235" s="112"/>
      <c r="U1235" s="112"/>
      <c r="V1235" s="112"/>
      <c r="W1235" s="112"/>
      <c r="X1235" s="112"/>
      <c r="Y1235" s="112"/>
      <c r="Z1235" s="112"/>
      <c r="AB1235" s="112"/>
      <c r="AC1235" s="112"/>
      <c r="AD1235" s="112"/>
      <c r="AE1235" s="112"/>
    </row>
    <row r="1236" spans="19:31">
      <c r="S1236" s="112"/>
      <c r="T1236" s="112"/>
      <c r="U1236" s="112"/>
      <c r="V1236" s="112"/>
      <c r="W1236" s="112"/>
      <c r="X1236" s="112"/>
      <c r="Y1236" s="112"/>
      <c r="Z1236" s="112"/>
      <c r="AB1236" s="112"/>
      <c r="AC1236" s="112"/>
      <c r="AD1236" s="112"/>
      <c r="AE1236" s="112"/>
    </row>
    <row r="1237" spans="19:31">
      <c r="S1237" s="112"/>
      <c r="T1237" s="112"/>
      <c r="U1237" s="112"/>
      <c r="V1237" s="112"/>
      <c r="W1237" s="112"/>
      <c r="X1237" s="112"/>
      <c r="Y1237" s="112"/>
      <c r="Z1237" s="112"/>
      <c r="AB1237" s="112"/>
      <c r="AC1237" s="112"/>
      <c r="AD1237" s="112"/>
      <c r="AE1237" s="112"/>
    </row>
    <row r="1238" spans="19:31">
      <c r="S1238" s="112"/>
      <c r="T1238" s="112"/>
      <c r="U1238" s="112"/>
      <c r="V1238" s="112"/>
      <c r="W1238" s="112"/>
      <c r="X1238" s="112"/>
      <c r="Y1238" s="112"/>
      <c r="Z1238" s="112"/>
      <c r="AB1238" s="112"/>
      <c r="AC1238" s="112"/>
      <c r="AD1238" s="112"/>
      <c r="AE1238" s="112"/>
    </row>
    <row r="1239" spans="19:31">
      <c r="S1239" s="112"/>
      <c r="T1239" s="112"/>
      <c r="U1239" s="112"/>
      <c r="V1239" s="112"/>
      <c r="W1239" s="112"/>
      <c r="X1239" s="112"/>
      <c r="Y1239" s="112"/>
      <c r="Z1239" s="112"/>
      <c r="AB1239" s="112"/>
      <c r="AC1239" s="112"/>
      <c r="AD1239" s="112"/>
      <c r="AE1239" s="112"/>
    </row>
    <row r="1240" spans="19:31">
      <c r="S1240" s="112"/>
      <c r="T1240" s="112"/>
      <c r="U1240" s="112"/>
      <c r="V1240" s="112"/>
      <c r="W1240" s="112"/>
      <c r="X1240" s="112"/>
      <c r="Y1240" s="112"/>
      <c r="Z1240" s="112"/>
      <c r="AB1240" s="112"/>
      <c r="AC1240" s="112"/>
      <c r="AD1240" s="112"/>
      <c r="AE1240" s="112"/>
    </row>
    <row r="1241" spans="19:31">
      <c r="S1241" s="112"/>
      <c r="T1241" s="112"/>
      <c r="U1241" s="112"/>
      <c r="V1241" s="112"/>
      <c r="W1241" s="112"/>
      <c r="X1241" s="112"/>
      <c r="Y1241" s="112"/>
      <c r="Z1241" s="112"/>
      <c r="AB1241" s="112"/>
      <c r="AC1241" s="112"/>
      <c r="AD1241" s="112"/>
      <c r="AE1241" s="112"/>
    </row>
    <row r="1242" spans="19:31">
      <c r="S1242" s="112"/>
      <c r="T1242" s="112"/>
      <c r="U1242" s="112"/>
      <c r="V1242" s="112"/>
      <c r="W1242" s="112"/>
      <c r="X1242" s="112"/>
      <c r="Y1242" s="112"/>
      <c r="Z1242" s="112"/>
      <c r="AB1242" s="112"/>
      <c r="AC1242" s="112"/>
      <c r="AD1242" s="112"/>
      <c r="AE1242" s="112"/>
    </row>
    <row r="1243" spans="19:31">
      <c r="S1243" s="112"/>
      <c r="T1243" s="112"/>
      <c r="U1243" s="112"/>
      <c r="V1243" s="112"/>
      <c r="W1243" s="112"/>
      <c r="X1243" s="112"/>
      <c r="Y1243" s="112"/>
      <c r="Z1243" s="112"/>
      <c r="AB1243" s="112"/>
      <c r="AC1243" s="112"/>
      <c r="AD1243" s="112"/>
      <c r="AE1243" s="112"/>
    </row>
    <row r="1244" spans="19:31">
      <c r="S1244" s="112"/>
      <c r="T1244" s="112"/>
      <c r="U1244" s="112"/>
      <c r="V1244" s="112"/>
      <c r="W1244" s="112"/>
      <c r="X1244" s="112"/>
      <c r="Y1244" s="112"/>
      <c r="Z1244" s="112"/>
      <c r="AB1244" s="112"/>
      <c r="AC1244" s="112"/>
      <c r="AD1244" s="112"/>
      <c r="AE1244" s="112"/>
    </row>
    <row r="1245" spans="19:31">
      <c r="S1245" s="112"/>
      <c r="T1245" s="112"/>
      <c r="U1245" s="112"/>
      <c r="V1245" s="112"/>
      <c r="W1245" s="112"/>
      <c r="X1245" s="112"/>
      <c r="Y1245" s="112"/>
      <c r="Z1245" s="112"/>
      <c r="AB1245" s="112"/>
      <c r="AC1245" s="112"/>
      <c r="AD1245" s="112"/>
      <c r="AE1245" s="112"/>
    </row>
    <row r="1246" spans="19:31">
      <c r="S1246" s="112"/>
      <c r="T1246" s="112"/>
      <c r="U1246" s="112"/>
      <c r="V1246" s="112"/>
      <c r="W1246" s="112"/>
      <c r="X1246" s="112"/>
      <c r="Y1246" s="112"/>
      <c r="Z1246" s="112"/>
      <c r="AB1246" s="112"/>
      <c r="AC1246" s="112"/>
      <c r="AD1246" s="112"/>
      <c r="AE1246" s="112"/>
    </row>
    <row r="1247" spans="19:31">
      <c r="S1247" s="112"/>
      <c r="T1247" s="112"/>
      <c r="U1247" s="112"/>
      <c r="V1247" s="112"/>
      <c r="W1247" s="112"/>
      <c r="X1247" s="112"/>
      <c r="Y1247" s="112"/>
      <c r="Z1247" s="112"/>
      <c r="AB1247" s="112"/>
      <c r="AC1247" s="112"/>
      <c r="AD1247" s="112"/>
      <c r="AE1247" s="112"/>
    </row>
    <row r="1248" spans="19:31">
      <c r="S1248" s="112"/>
      <c r="T1248" s="112"/>
      <c r="U1248" s="112"/>
      <c r="V1248" s="112"/>
      <c r="W1248" s="112"/>
      <c r="X1248" s="112"/>
      <c r="Y1248" s="112"/>
      <c r="Z1248" s="112"/>
      <c r="AB1248" s="112"/>
      <c r="AC1248" s="112"/>
      <c r="AD1248" s="112"/>
      <c r="AE1248" s="112"/>
    </row>
    <row r="1249" spans="19:31">
      <c r="S1249" s="112"/>
      <c r="T1249" s="112"/>
      <c r="U1249" s="112"/>
      <c r="V1249" s="112"/>
      <c r="W1249" s="112"/>
      <c r="X1249" s="112"/>
      <c r="Y1249" s="112"/>
      <c r="Z1249" s="112"/>
      <c r="AB1249" s="112"/>
      <c r="AC1249" s="112"/>
      <c r="AD1249" s="112"/>
      <c r="AE1249" s="112"/>
    </row>
    <row r="1250" spans="19:31">
      <c r="S1250" s="112"/>
      <c r="T1250" s="112"/>
      <c r="U1250" s="112"/>
      <c r="V1250" s="112"/>
      <c r="W1250" s="112"/>
      <c r="X1250" s="112"/>
      <c r="Y1250" s="112"/>
      <c r="Z1250" s="112"/>
      <c r="AB1250" s="112"/>
      <c r="AC1250" s="112"/>
      <c r="AD1250" s="112"/>
      <c r="AE1250" s="112"/>
    </row>
    <row r="1251" spans="19:31">
      <c r="S1251" s="112"/>
      <c r="T1251" s="112"/>
      <c r="U1251" s="112"/>
      <c r="V1251" s="112"/>
      <c r="W1251" s="112"/>
      <c r="X1251" s="112"/>
      <c r="Y1251" s="112"/>
      <c r="Z1251" s="112"/>
      <c r="AB1251" s="112"/>
      <c r="AC1251" s="112"/>
      <c r="AD1251" s="112"/>
      <c r="AE1251" s="112"/>
    </row>
    <row r="1252" spans="19:31">
      <c r="S1252" s="112"/>
      <c r="T1252" s="112"/>
      <c r="U1252" s="112"/>
      <c r="V1252" s="112"/>
      <c r="W1252" s="112"/>
      <c r="X1252" s="112"/>
      <c r="Y1252" s="112"/>
      <c r="Z1252" s="112"/>
      <c r="AB1252" s="112"/>
      <c r="AC1252" s="112"/>
      <c r="AD1252" s="112"/>
      <c r="AE1252" s="112"/>
    </row>
    <row r="1253" spans="19:31">
      <c r="S1253" s="112"/>
      <c r="T1253" s="112"/>
      <c r="U1253" s="112"/>
      <c r="V1253" s="112"/>
      <c r="W1253" s="112"/>
      <c r="X1253" s="112"/>
      <c r="Y1253" s="112"/>
      <c r="Z1253" s="112"/>
      <c r="AB1253" s="112"/>
      <c r="AC1253" s="112"/>
      <c r="AD1253" s="112"/>
      <c r="AE1253" s="112"/>
    </row>
    <row r="1254" spans="19:31">
      <c r="S1254" s="112"/>
      <c r="T1254" s="112"/>
      <c r="U1254" s="112"/>
      <c r="V1254" s="112"/>
      <c r="W1254" s="112"/>
      <c r="X1254" s="112"/>
      <c r="Y1254" s="112"/>
      <c r="Z1254" s="112"/>
      <c r="AB1254" s="112"/>
      <c r="AC1254" s="112"/>
      <c r="AD1254" s="112"/>
      <c r="AE1254" s="112"/>
    </row>
    <row r="1255" spans="19:31">
      <c r="S1255" s="112"/>
      <c r="T1255" s="112"/>
      <c r="U1255" s="112"/>
      <c r="V1255" s="112"/>
      <c r="W1255" s="112"/>
      <c r="X1255" s="112"/>
      <c r="Y1255" s="112"/>
      <c r="Z1255" s="112"/>
      <c r="AB1255" s="112"/>
      <c r="AC1255" s="112"/>
      <c r="AD1255" s="112"/>
      <c r="AE1255" s="112"/>
    </row>
    <row r="1256" spans="19:31">
      <c r="S1256" s="112"/>
      <c r="T1256" s="112"/>
      <c r="U1256" s="112"/>
      <c r="V1256" s="112"/>
      <c r="W1256" s="112"/>
      <c r="X1256" s="112"/>
      <c r="Y1256" s="112"/>
      <c r="Z1256" s="112"/>
      <c r="AB1256" s="112"/>
      <c r="AC1256" s="112"/>
      <c r="AD1256" s="112"/>
      <c r="AE1256" s="112"/>
    </row>
    <row r="1257" spans="19:31">
      <c r="S1257" s="112"/>
      <c r="T1257" s="112"/>
      <c r="U1257" s="112"/>
      <c r="V1257" s="112"/>
      <c r="W1257" s="112"/>
      <c r="X1257" s="112"/>
      <c r="Y1257" s="112"/>
      <c r="Z1257" s="112"/>
      <c r="AB1257" s="112"/>
      <c r="AC1257" s="112"/>
      <c r="AD1257" s="112"/>
      <c r="AE1257" s="112"/>
    </row>
    <row r="1258" spans="19:31">
      <c r="S1258" s="112"/>
      <c r="T1258" s="112"/>
      <c r="U1258" s="112"/>
      <c r="V1258" s="112"/>
      <c r="W1258" s="112"/>
      <c r="X1258" s="112"/>
      <c r="Y1258" s="112"/>
      <c r="Z1258" s="112"/>
      <c r="AB1258" s="112"/>
      <c r="AC1258" s="112"/>
      <c r="AD1258" s="112"/>
      <c r="AE1258" s="112"/>
    </row>
    <row r="1259" spans="19:31">
      <c r="S1259" s="112"/>
      <c r="T1259" s="112"/>
      <c r="U1259" s="112"/>
      <c r="V1259" s="112"/>
      <c r="W1259" s="112"/>
      <c r="X1259" s="112"/>
      <c r="Y1259" s="112"/>
      <c r="Z1259" s="112"/>
      <c r="AB1259" s="112"/>
      <c r="AC1259" s="112"/>
      <c r="AD1259" s="112"/>
      <c r="AE1259" s="112"/>
    </row>
    <row r="1260" spans="19:31">
      <c r="S1260" s="112"/>
      <c r="T1260" s="112"/>
      <c r="U1260" s="112"/>
      <c r="V1260" s="112"/>
      <c r="W1260" s="112"/>
      <c r="X1260" s="112"/>
      <c r="Y1260" s="112"/>
      <c r="Z1260" s="112"/>
      <c r="AB1260" s="112"/>
      <c r="AC1260" s="112"/>
      <c r="AD1260" s="112"/>
      <c r="AE1260" s="112"/>
    </row>
    <row r="1261" spans="19:31">
      <c r="S1261" s="112"/>
      <c r="T1261" s="112"/>
      <c r="U1261" s="112"/>
      <c r="V1261" s="112"/>
      <c r="W1261" s="112"/>
      <c r="X1261" s="112"/>
      <c r="Y1261" s="112"/>
      <c r="Z1261" s="112"/>
      <c r="AB1261" s="112"/>
      <c r="AC1261" s="112"/>
      <c r="AD1261" s="112"/>
      <c r="AE1261" s="112"/>
    </row>
    <row r="1262" spans="19:31">
      <c r="S1262" s="112"/>
      <c r="T1262" s="112"/>
      <c r="U1262" s="112"/>
      <c r="V1262" s="112"/>
      <c r="W1262" s="112"/>
      <c r="X1262" s="112"/>
      <c r="Y1262" s="112"/>
      <c r="Z1262" s="112"/>
      <c r="AB1262" s="112"/>
      <c r="AC1262" s="112"/>
      <c r="AD1262" s="112"/>
      <c r="AE1262" s="112"/>
    </row>
    <row r="1263" spans="19:31">
      <c r="S1263" s="112"/>
      <c r="T1263" s="112"/>
      <c r="U1263" s="112"/>
      <c r="V1263" s="112"/>
      <c r="W1263" s="112"/>
      <c r="X1263" s="112"/>
      <c r="Y1263" s="112"/>
      <c r="Z1263" s="112"/>
      <c r="AB1263" s="112"/>
      <c r="AC1263" s="112"/>
      <c r="AD1263" s="112"/>
      <c r="AE1263" s="112"/>
    </row>
    <row r="1264" spans="19:31">
      <c r="S1264" s="112"/>
      <c r="T1264" s="112"/>
      <c r="U1264" s="112"/>
      <c r="V1264" s="112"/>
      <c r="W1264" s="112"/>
      <c r="X1264" s="112"/>
      <c r="Y1264" s="112"/>
      <c r="Z1264" s="112"/>
      <c r="AB1264" s="112"/>
      <c r="AC1264" s="112"/>
      <c r="AD1264" s="112"/>
      <c r="AE1264" s="112"/>
    </row>
    <row r="1265" spans="19:31">
      <c r="S1265" s="112"/>
      <c r="T1265" s="112"/>
      <c r="U1265" s="112"/>
      <c r="V1265" s="112"/>
      <c r="W1265" s="112"/>
      <c r="X1265" s="112"/>
      <c r="Y1265" s="112"/>
      <c r="Z1265" s="112"/>
      <c r="AB1265" s="112"/>
      <c r="AC1265" s="112"/>
      <c r="AD1265" s="112"/>
      <c r="AE1265" s="112"/>
    </row>
    <row r="1266" spans="19:31">
      <c r="S1266" s="112"/>
      <c r="T1266" s="112"/>
      <c r="U1266" s="112"/>
      <c r="V1266" s="112"/>
      <c r="W1266" s="112"/>
      <c r="X1266" s="112"/>
      <c r="Y1266" s="112"/>
      <c r="Z1266" s="112"/>
      <c r="AB1266" s="112"/>
      <c r="AC1266" s="112"/>
      <c r="AD1266" s="112"/>
      <c r="AE1266" s="112"/>
    </row>
    <row r="1267" spans="19:31">
      <c r="S1267" s="112"/>
      <c r="T1267" s="112"/>
      <c r="U1267" s="112"/>
      <c r="V1267" s="112"/>
      <c r="W1267" s="112"/>
      <c r="X1267" s="112"/>
      <c r="Y1267" s="112"/>
      <c r="Z1267" s="112"/>
      <c r="AB1267" s="112"/>
      <c r="AC1267" s="112"/>
      <c r="AD1267" s="112"/>
      <c r="AE1267" s="112"/>
    </row>
    <row r="1268" spans="19:31">
      <c r="S1268" s="112"/>
      <c r="T1268" s="112"/>
      <c r="U1268" s="112"/>
      <c r="V1268" s="112"/>
      <c r="W1268" s="112"/>
      <c r="X1268" s="112"/>
      <c r="Y1268" s="112"/>
      <c r="Z1268" s="112"/>
      <c r="AB1268" s="112"/>
      <c r="AC1268" s="112"/>
      <c r="AD1268" s="112"/>
      <c r="AE1268" s="112"/>
    </row>
    <row r="1269" spans="19:31">
      <c r="S1269" s="112"/>
      <c r="T1269" s="112"/>
      <c r="U1269" s="112"/>
      <c r="V1269" s="112"/>
      <c r="W1269" s="112"/>
      <c r="X1269" s="112"/>
      <c r="Y1269" s="112"/>
      <c r="Z1269" s="112"/>
      <c r="AB1269" s="112"/>
      <c r="AC1269" s="112"/>
      <c r="AD1269" s="112"/>
      <c r="AE1269" s="112"/>
    </row>
    <row r="1270" spans="19:31">
      <c r="S1270" s="112"/>
      <c r="T1270" s="112"/>
      <c r="U1270" s="112"/>
      <c r="V1270" s="112"/>
      <c r="W1270" s="112"/>
      <c r="X1270" s="112"/>
      <c r="Y1270" s="112"/>
      <c r="Z1270" s="112"/>
      <c r="AB1270" s="112"/>
      <c r="AC1270" s="112"/>
      <c r="AD1270" s="112"/>
      <c r="AE1270" s="112"/>
    </row>
    <row r="1271" spans="19:31">
      <c r="S1271" s="112"/>
      <c r="T1271" s="112"/>
      <c r="U1271" s="112"/>
      <c r="V1271" s="112"/>
      <c r="W1271" s="112"/>
      <c r="X1271" s="112"/>
      <c r="Y1271" s="112"/>
      <c r="Z1271" s="112"/>
      <c r="AB1271" s="112"/>
      <c r="AC1271" s="112"/>
      <c r="AD1271" s="112"/>
      <c r="AE1271" s="112"/>
    </row>
    <row r="1272" spans="19:31">
      <c r="S1272" s="112"/>
      <c r="T1272" s="112"/>
      <c r="U1272" s="112"/>
      <c r="V1272" s="112"/>
      <c r="W1272" s="112"/>
      <c r="X1272" s="112"/>
      <c r="Y1272" s="112"/>
      <c r="Z1272" s="112"/>
      <c r="AB1272" s="112"/>
      <c r="AC1272" s="112"/>
      <c r="AD1272" s="112"/>
      <c r="AE1272" s="112"/>
    </row>
    <row r="1273" spans="19:31">
      <c r="S1273" s="112"/>
      <c r="T1273" s="112"/>
      <c r="U1273" s="112"/>
      <c r="V1273" s="112"/>
      <c r="W1273" s="112"/>
      <c r="X1273" s="112"/>
      <c r="Y1273" s="112"/>
      <c r="Z1273" s="112"/>
      <c r="AB1273" s="112"/>
      <c r="AC1273" s="112"/>
      <c r="AD1273" s="112"/>
      <c r="AE1273" s="112"/>
    </row>
    <row r="1274" spans="19:31">
      <c r="S1274" s="112"/>
      <c r="T1274" s="112"/>
      <c r="U1274" s="112"/>
      <c r="V1274" s="112"/>
      <c r="W1274" s="112"/>
      <c r="X1274" s="112"/>
      <c r="Y1274" s="112"/>
      <c r="Z1274" s="112"/>
      <c r="AB1274" s="112"/>
      <c r="AC1274" s="112"/>
      <c r="AD1274" s="112"/>
      <c r="AE1274" s="112"/>
    </row>
    <row r="1275" spans="19:31">
      <c r="S1275" s="112"/>
      <c r="T1275" s="112"/>
      <c r="U1275" s="112"/>
      <c r="V1275" s="112"/>
      <c r="W1275" s="112"/>
      <c r="X1275" s="112"/>
      <c r="Y1275" s="112"/>
      <c r="Z1275" s="112"/>
      <c r="AB1275" s="112"/>
      <c r="AC1275" s="112"/>
      <c r="AD1275" s="112"/>
      <c r="AE1275" s="112"/>
    </row>
    <row r="1276" spans="19:31">
      <c r="S1276" s="112"/>
      <c r="T1276" s="112"/>
      <c r="U1276" s="112"/>
      <c r="V1276" s="112"/>
      <c r="W1276" s="112"/>
      <c r="X1276" s="112"/>
      <c r="Y1276" s="112"/>
      <c r="Z1276" s="112"/>
      <c r="AB1276" s="112"/>
      <c r="AC1276" s="112"/>
      <c r="AD1276" s="112"/>
      <c r="AE1276" s="112"/>
    </row>
    <row r="1277" spans="19:31">
      <c r="S1277" s="112"/>
      <c r="T1277" s="112"/>
      <c r="U1277" s="112"/>
      <c r="V1277" s="112"/>
      <c r="W1277" s="112"/>
      <c r="X1277" s="112"/>
      <c r="Y1277" s="112"/>
      <c r="Z1277" s="112"/>
      <c r="AB1277" s="112"/>
      <c r="AC1277" s="112"/>
      <c r="AD1277" s="112"/>
      <c r="AE1277" s="112"/>
    </row>
    <row r="1278" spans="19:31">
      <c r="S1278" s="112"/>
      <c r="T1278" s="112"/>
      <c r="U1278" s="112"/>
      <c r="V1278" s="112"/>
      <c r="W1278" s="112"/>
      <c r="X1278" s="112"/>
      <c r="Y1278" s="112"/>
      <c r="Z1278" s="112"/>
      <c r="AB1278" s="112"/>
      <c r="AC1278" s="112"/>
      <c r="AD1278" s="112"/>
      <c r="AE1278" s="112"/>
    </row>
    <row r="1279" spans="19:31">
      <c r="S1279" s="112"/>
      <c r="T1279" s="112"/>
      <c r="U1279" s="112"/>
      <c r="V1279" s="112"/>
      <c r="W1279" s="112"/>
      <c r="X1279" s="112"/>
      <c r="Y1279" s="112"/>
      <c r="Z1279" s="112"/>
      <c r="AB1279" s="112"/>
      <c r="AC1279" s="112"/>
      <c r="AD1279" s="112"/>
      <c r="AE1279" s="112"/>
    </row>
    <row r="1280" spans="19:31">
      <c r="S1280" s="112"/>
      <c r="T1280" s="112"/>
      <c r="U1280" s="112"/>
      <c r="V1280" s="112"/>
      <c r="W1280" s="112"/>
      <c r="X1280" s="112"/>
      <c r="Y1280" s="112"/>
      <c r="Z1280" s="112"/>
      <c r="AB1280" s="112"/>
      <c r="AC1280" s="112"/>
      <c r="AD1280" s="112"/>
      <c r="AE1280" s="112"/>
    </row>
    <row r="1281" spans="19:31">
      <c r="S1281" s="112"/>
      <c r="T1281" s="112"/>
      <c r="U1281" s="112"/>
      <c r="V1281" s="112"/>
      <c r="W1281" s="112"/>
      <c r="X1281" s="112"/>
      <c r="Y1281" s="112"/>
      <c r="Z1281" s="112"/>
      <c r="AB1281" s="112"/>
      <c r="AC1281" s="112"/>
      <c r="AD1281" s="112"/>
      <c r="AE1281" s="112"/>
    </row>
    <row r="1282" spans="19:31">
      <c r="S1282" s="112"/>
      <c r="T1282" s="112"/>
      <c r="U1282" s="112"/>
      <c r="V1282" s="112"/>
      <c r="W1282" s="112"/>
      <c r="X1282" s="112"/>
      <c r="Y1282" s="112"/>
      <c r="Z1282" s="112"/>
      <c r="AB1282" s="112"/>
      <c r="AC1282" s="112"/>
      <c r="AD1282" s="112"/>
      <c r="AE1282" s="112"/>
    </row>
    <row r="1283" spans="19:31">
      <c r="S1283" s="112"/>
      <c r="T1283" s="112"/>
      <c r="U1283" s="112"/>
      <c r="V1283" s="112"/>
      <c r="W1283" s="112"/>
      <c r="X1283" s="112"/>
      <c r="Y1283" s="112"/>
      <c r="Z1283" s="112"/>
      <c r="AB1283" s="112"/>
      <c r="AC1283" s="112"/>
      <c r="AD1283" s="112"/>
      <c r="AE1283" s="112"/>
    </row>
    <row r="1284" spans="19:31">
      <c r="S1284" s="112"/>
      <c r="T1284" s="112"/>
      <c r="U1284" s="112"/>
      <c r="V1284" s="112"/>
      <c r="W1284" s="112"/>
      <c r="X1284" s="112"/>
      <c r="Y1284" s="112"/>
      <c r="Z1284" s="112"/>
      <c r="AB1284" s="112"/>
      <c r="AC1284" s="112"/>
      <c r="AD1284" s="112"/>
      <c r="AE1284" s="112"/>
    </row>
    <row r="1285" spans="19:31">
      <c r="S1285" s="112"/>
      <c r="T1285" s="112"/>
      <c r="U1285" s="112"/>
      <c r="V1285" s="112"/>
      <c r="W1285" s="112"/>
      <c r="X1285" s="112"/>
      <c r="Y1285" s="112"/>
      <c r="Z1285" s="112"/>
      <c r="AB1285" s="112"/>
      <c r="AC1285" s="112"/>
      <c r="AD1285" s="112"/>
      <c r="AE1285" s="112"/>
    </row>
    <row r="1286" spans="19:31">
      <c r="S1286" s="112"/>
      <c r="T1286" s="112"/>
      <c r="U1286" s="112"/>
      <c r="V1286" s="112"/>
      <c r="W1286" s="112"/>
      <c r="X1286" s="112"/>
      <c r="Y1286" s="112"/>
      <c r="Z1286" s="112"/>
      <c r="AB1286" s="112"/>
      <c r="AC1286" s="112"/>
      <c r="AD1286" s="112"/>
      <c r="AE1286" s="112"/>
    </row>
    <row r="1287" spans="19:31">
      <c r="S1287" s="112"/>
      <c r="T1287" s="112"/>
      <c r="U1287" s="112"/>
      <c r="V1287" s="112"/>
      <c r="W1287" s="112"/>
      <c r="X1287" s="112"/>
      <c r="Y1287" s="112"/>
      <c r="Z1287" s="112"/>
      <c r="AB1287" s="112"/>
      <c r="AC1287" s="112"/>
      <c r="AD1287" s="112"/>
      <c r="AE1287" s="112"/>
    </row>
    <row r="1288" spans="19:31">
      <c r="S1288" s="112"/>
      <c r="T1288" s="112"/>
      <c r="U1288" s="112"/>
      <c r="V1288" s="112"/>
      <c r="W1288" s="112"/>
      <c r="X1288" s="112"/>
      <c r="Y1288" s="112"/>
      <c r="Z1288" s="112"/>
      <c r="AB1288" s="112"/>
      <c r="AC1288" s="112"/>
      <c r="AD1288" s="112"/>
      <c r="AE1288" s="112"/>
    </row>
    <row r="1289" spans="19:31">
      <c r="S1289" s="112"/>
      <c r="T1289" s="112"/>
      <c r="U1289" s="112"/>
      <c r="V1289" s="112"/>
      <c r="W1289" s="112"/>
      <c r="X1289" s="112"/>
      <c r="Y1289" s="112"/>
      <c r="Z1289" s="112"/>
      <c r="AB1289" s="112"/>
      <c r="AC1289" s="112"/>
      <c r="AD1289" s="112"/>
      <c r="AE1289" s="112"/>
    </row>
    <row r="1290" spans="19:31">
      <c r="S1290" s="112"/>
      <c r="T1290" s="112"/>
      <c r="U1290" s="112"/>
      <c r="V1290" s="112"/>
      <c r="W1290" s="112"/>
      <c r="X1290" s="112"/>
      <c r="Y1290" s="112"/>
      <c r="Z1290" s="112"/>
      <c r="AB1290" s="112"/>
      <c r="AC1290" s="112"/>
      <c r="AD1290" s="112"/>
      <c r="AE1290" s="112"/>
    </row>
    <row r="1291" spans="19:31">
      <c r="S1291" s="112"/>
      <c r="T1291" s="112"/>
      <c r="U1291" s="112"/>
      <c r="V1291" s="112"/>
      <c r="W1291" s="112"/>
      <c r="X1291" s="112"/>
      <c r="Y1291" s="112"/>
      <c r="Z1291" s="112"/>
      <c r="AB1291" s="112"/>
      <c r="AC1291" s="112"/>
      <c r="AD1291" s="112"/>
      <c r="AE1291" s="112"/>
    </row>
    <row r="1292" spans="19:31">
      <c r="S1292" s="112"/>
      <c r="T1292" s="112"/>
      <c r="U1292" s="112"/>
      <c r="V1292" s="112"/>
      <c r="W1292" s="112"/>
      <c r="X1292" s="112"/>
      <c r="Y1292" s="112"/>
      <c r="Z1292" s="112"/>
      <c r="AB1292" s="112"/>
      <c r="AC1292" s="112"/>
      <c r="AD1292" s="112"/>
      <c r="AE1292" s="112"/>
    </row>
    <row r="1293" spans="19:31">
      <c r="S1293" s="112"/>
      <c r="T1293" s="112"/>
      <c r="U1293" s="112"/>
      <c r="V1293" s="112"/>
      <c r="W1293" s="112"/>
      <c r="X1293" s="112"/>
      <c r="Y1293" s="112"/>
      <c r="Z1293" s="112"/>
      <c r="AB1293" s="112"/>
      <c r="AC1293" s="112"/>
      <c r="AD1293" s="112"/>
      <c r="AE1293" s="112"/>
    </row>
    <row r="1294" spans="19:31">
      <c r="S1294" s="112"/>
      <c r="T1294" s="112"/>
      <c r="U1294" s="112"/>
      <c r="V1294" s="112"/>
      <c r="W1294" s="112"/>
      <c r="X1294" s="112"/>
      <c r="Y1294" s="112"/>
      <c r="Z1294" s="112"/>
      <c r="AB1294" s="112"/>
      <c r="AC1294" s="112"/>
      <c r="AD1294" s="112"/>
      <c r="AE1294" s="112"/>
    </row>
    <row r="1295" spans="19:31">
      <c r="S1295" s="112"/>
      <c r="T1295" s="112"/>
      <c r="U1295" s="112"/>
      <c r="V1295" s="112"/>
      <c r="W1295" s="112"/>
      <c r="X1295" s="112"/>
      <c r="Y1295" s="112"/>
      <c r="Z1295" s="112"/>
      <c r="AB1295" s="112"/>
      <c r="AC1295" s="112"/>
      <c r="AD1295" s="112"/>
      <c r="AE1295" s="112"/>
    </row>
    <row r="1296" spans="19:31">
      <c r="S1296" s="112"/>
      <c r="T1296" s="112"/>
      <c r="U1296" s="112"/>
      <c r="V1296" s="112"/>
      <c r="W1296" s="112"/>
      <c r="X1296" s="112"/>
      <c r="Y1296" s="112"/>
      <c r="Z1296" s="112"/>
      <c r="AB1296" s="112"/>
      <c r="AC1296" s="112"/>
      <c r="AD1296" s="112"/>
      <c r="AE1296" s="112"/>
    </row>
    <row r="1297" spans="19:31">
      <c r="S1297" s="112"/>
      <c r="T1297" s="112"/>
      <c r="U1297" s="112"/>
      <c r="V1297" s="112"/>
      <c r="W1297" s="112"/>
      <c r="X1297" s="112"/>
      <c r="Y1297" s="112"/>
      <c r="Z1297" s="112"/>
      <c r="AB1297" s="112"/>
      <c r="AC1297" s="112"/>
      <c r="AD1297" s="112"/>
      <c r="AE1297" s="112"/>
    </row>
    <row r="1298" spans="19:31">
      <c r="S1298" s="112"/>
      <c r="T1298" s="112"/>
      <c r="U1298" s="112"/>
      <c r="V1298" s="112"/>
      <c r="W1298" s="112"/>
      <c r="X1298" s="112"/>
      <c r="Y1298" s="112"/>
      <c r="Z1298" s="112"/>
      <c r="AB1298" s="112"/>
      <c r="AC1298" s="112"/>
      <c r="AD1298" s="112"/>
      <c r="AE1298" s="112"/>
    </row>
    <row r="1299" spans="19:31">
      <c r="S1299" s="112"/>
      <c r="T1299" s="112"/>
      <c r="U1299" s="112"/>
      <c r="V1299" s="112"/>
      <c r="W1299" s="112"/>
      <c r="X1299" s="112"/>
      <c r="Y1299" s="112"/>
      <c r="Z1299" s="112"/>
      <c r="AB1299" s="112"/>
      <c r="AC1299" s="112"/>
      <c r="AD1299" s="112"/>
      <c r="AE1299" s="112"/>
    </row>
    <row r="1300" spans="19:31">
      <c r="S1300" s="112"/>
      <c r="T1300" s="112"/>
      <c r="U1300" s="112"/>
      <c r="V1300" s="112"/>
      <c r="W1300" s="112"/>
      <c r="X1300" s="112"/>
      <c r="Y1300" s="112"/>
      <c r="Z1300" s="112"/>
      <c r="AB1300" s="112"/>
      <c r="AC1300" s="112"/>
      <c r="AD1300" s="112"/>
      <c r="AE1300" s="112"/>
    </row>
    <row r="1301" spans="19:31">
      <c r="S1301" s="112"/>
      <c r="T1301" s="112"/>
      <c r="U1301" s="112"/>
      <c r="V1301" s="112"/>
      <c r="W1301" s="112"/>
      <c r="X1301" s="112"/>
      <c r="Y1301" s="112"/>
      <c r="Z1301" s="112"/>
      <c r="AB1301" s="112"/>
      <c r="AC1301" s="112"/>
      <c r="AD1301" s="112"/>
      <c r="AE1301" s="112"/>
    </row>
    <row r="1302" spans="19:31">
      <c r="S1302" s="112"/>
      <c r="T1302" s="112"/>
      <c r="U1302" s="112"/>
      <c r="V1302" s="112"/>
      <c r="W1302" s="112"/>
      <c r="X1302" s="112"/>
      <c r="Y1302" s="112"/>
      <c r="Z1302" s="112"/>
      <c r="AB1302" s="112"/>
      <c r="AC1302" s="112"/>
      <c r="AD1302" s="112"/>
      <c r="AE1302" s="112"/>
    </row>
    <row r="1303" spans="19:31">
      <c r="S1303" s="112"/>
      <c r="T1303" s="112"/>
      <c r="U1303" s="112"/>
      <c r="V1303" s="112"/>
      <c r="W1303" s="112"/>
      <c r="X1303" s="112"/>
      <c r="Y1303" s="112"/>
      <c r="Z1303" s="112"/>
      <c r="AB1303" s="112"/>
      <c r="AC1303" s="112"/>
      <c r="AD1303" s="112"/>
      <c r="AE1303" s="112"/>
    </row>
    <row r="1304" spans="19:31">
      <c r="S1304" s="112"/>
      <c r="T1304" s="112"/>
      <c r="U1304" s="112"/>
      <c r="V1304" s="112"/>
      <c r="W1304" s="112"/>
      <c r="X1304" s="112"/>
      <c r="Y1304" s="112"/>
      <c r="Z1304" s="112"/>
      <c r="AB1304" s="112"/>
      <c r="AC1304" s="112"/>
      <c r="AD1304" s="112"/>
      <c r="AE1304" s="112"/>
    </row>
    <row r="1305" spans="19:31">
      <c r="S1305" s="112"/>
      <c r="T1305" s="112"/>
      <c r="U1305" s="112"/>
      <c r="V1305" s="112"/>
      <c r="W1305" s="112"/>
      <c r="X1305" s="112"/>
      <c r="Y1305" s="112"/>
      <c r="Z1305" s="112"/>
      <c r="AB1305" s="112"/>
      <c r="AC1305" s="112"/>
      <c r="AD1305" s="112"/>
      <c r="AE1305" s="112"/>
    </row>
    <row r="1306" spans="19:31">
      <c r="S1306" s="112"/>
      <c r="T1306" s="112"/>
      <c r="U1306" s="112"/>
      <c r="V1306" s="112"/>
      <c r="W1306" s="112"/>
      <c r="X1306" s="112"/>
      <c r="Y1306" s="112"/>
      <c r="Z1306" s="112"/>
      <c r="AB1306" s="112"/>
      <c r="AC1306" s="112"/>
      <c r="AD1306" s="112"/>
      <c r="AE1306" s="112"/>
    </row>
    <row r="1307" spans="19:31">
      <c r="S1307" s="112"/>
      <c r="T1307" s="112"/>
      <c r="U1307" s="112"/>
      <c r="V1307" s="112"/>
      <c r="W1307" s="112"/>
      <c r="X1307" s="112"/>
      <c r="Y1307" s="112"/>
      <c r="Z1307" s="112"/>
      <c r="AB1307" s="112"/>
      <c r="AC1307" s="112"/>
      <c r="AD1307" s="112"/>
      <c r="AE1307" s="112"/>
    </row>
    <row r="1308" spans="19:31">
      <c r="S1308" s="112"/>
      <c r="T1308" s="112"/>
      <c r="U1308" s="112"/>
      <c r="V1308" s="112"/>
      <c r="W1308" s="112"/>
      <c r="X1308" s="112"/>
      <c r="Y1308" s="112"/>
      <c r="Z1308" s="112"/>
      <c r="AB1308" s="112"/>
      <c r="AC1308" s="112"/>
      <c r="AD1308" s="112"/>
      <c r="AE1308" s="112"/>
    </row>
    <row r="1309" spans="19:31">
      <c r="S1309" s="112"/>
      <c r="T1309" s="112"/>
      <c r="U1309" s="112"/>
      <c r="V1309" s="112"/>
      <c r="W1309" s="112"/>
      <c r="X1309" s="112"/>
      <c r="Y1309" s="112"/>
      <c r="Z1309" s="112"/>
      <c r="AB1309" s="112"/>
      <c r="AC1309" s="112"/>
      <c r="AD1309" s="112"/>
      <c r="AE1309" s="112"/>
    </row>
    <row r="1310" spans="19:31">
      <c r="S1310" s="112"/>
      <c r="T1310" s="112"/>
      <c r="U1310" s="112"/>
      <c r="V1310" s="112"/>
      <c r="W1310" s="112"/>
      <c r="X1310" s="112"/>
      <c r="Y1310" s="112"/>
      <c r="Z1310" s="112"/>
      <c r="AB1310" s="112"/>
      <c r="AC1310" s="112"/>
      <c r="AD1310" s="112"/>
      <c r="AE1310" s="112"/>
    </row>
    <row r="1311" spans="19:31">
      <c r="S1311" s="112"/>
      <c r="T1311" s="112"/>
      <c r="U1311" s="112"/>
      <c r="V1311" s="112"/>
      <c r="W1311" s="112"/>
      <c r="X1311" s="112"/>
      <c r="Y1311" s="112"/>
      <c r="Z1311" s="112"/>
      <c r="AB1311" s="112"/>
      <c r="AC1311" s="112"/>
      <c r="AD1311" s="112"/>
      <c r="AE1311" s="112"/>
    </row>
    <row r="1312" spans="19:31">
      <c r="S1312" s="112"/>
      <c r="T1312" s="112"/>
      <c r="U1312" s="112"/>
      <c r="V1312" s="112"/>
      <c r="W1312" s="112"/>
      <c r="X1312" s="112"/>
      <c r="Y1312" s="112"/>
      <c r="Z1312" s="112"/>
      <c r="AB1312" s="112"/>
      <c r="AC1312" s="112"/>
      <c r="AD1312" s="112"/>
      <c r="AE1312" s="112"/>
    </row>
    <row r="1313" spans="19:31">
      <c r="S1313" s="112"/>
      <c r="T1313" s="112"/>
      <c r="U1313" s="112"/>
      <c r="V1313" s="112"/>
      <c r="W1313" s="112"/>
      <c r="X1313" s="112"/>
      <c r="Y1313" s="112"/>
      <c r="Z1313" s="112"/>
      <c r="AB1313" s="112"/>
      <c r="AC1313" s="112"/>
      <c r="AD1313" s="112"/>
      <c r="AE1313" s="112"/>
    </row>
    <row r="1314" spans="19:31">
      <c r="S1314" s="112"/>
      <c r="T1314" s="112"/>
      <c r="U1314" s="112"/>
      <c r="V1314" s="112"/>
      <c r="W1314" s="112"/>
      <c r="X1314" s="112"/>
      <c r="Y1314" s="112"/>
      <c r="Z1314" s="112"/>
      <c r="AB1314" s="112"/>
      <c r="AC1314" s="112"/>
      <c r="AD1314" s="112"/>
      <c r="AE1314" s="112"/>
    </row>
    <row r="1315" spans="19:31">
      <c r="S1315" s="112"/>
      <c r="T1315" s="112"/>
      <c r="U1315" s="112"/>
      <c r="V1315" s="112"/>
      <c r="W1315" s="112"/>
      <c r="X1315" s="112"/>
      <c r="Y1315" s="112"/>
      <c r="Z1315" s="112"/>
      <c r="AB1315" s="112"/>
      <c r="AC1315" s="112"/>
      <c r="AD1315" s="112"/>
      <c r="AE1315" s="112"/>
    </row>
    <row r="1316" spans="19:31">
      <c r="S1316" s="112"/>
      <c r="T1316" s="112"/>
      <c r="U1316" s="112"/>
      <c r="V1316" s="112"/>
      <c r="W1316" s="112"/>
      <c r="X1316" s="112"/>
      <c r="Y1316" s="112"/>
      <c r="Z1316" s="112"/>
      <c r="AB1316" s="112"/>
      <c r="AC1316" s="112"/>
      <c r="AD1316" s="112"/>
      <c r="AE1316" s="112"/>
    </row>
    <row r="1317" spans="19:31">
      <c r="S1317" s="112"/>
      <c r="T1317" s="112"/>
      <c r="U1317" s="112"/>
      <c r="V1317" s="112"/>
      <c r="W1317" s="112"/>
      <c r="X1317" s="112"/>
      <c r="Y1317" s="112"/>
      <c r="Z1317" s="112"/>
      <c r="AB1317" s="112"/>
      <c r="AC1317" s="112"/>
      <c r="AD1317" s="112"/>
      <c r="AE1317" s="112"/>
    </row>
    <row r="1318" spans="19:31">
      <c r="S1318" s="112"/>
      <c r="T1318" s="112"/>
      <c r="U1318" s="112"/>
      <c r="V1318" s="112"/>
      <c r="W1318" s="112"/>
      <c r="X1318" s="112"/>
      <c r="Y1318" s="112"/>
      <c r="Z1318" s="112"/>
      <c r="AB1318" s="112"/>
      <c r="AC1318" s="112"/>
      <c r="AD1318" s="112"/>
      <c r="AE1318" s="112"/>
    </row>
    <row r="1319" spans="19:31">
      <c r="S1319" s="112"/>
      <c r="T1319" s="112"/>
      <c r="U1319" s="112"/>
      <c r="V1319" s="112"/>
      <c r="W1319" s="112"/>
      <c r="X1319" s="112"/>
      <c r="Y1319" s="112"/>
      <c r="Z1319" s="112"/>
      <c r="AB1319" s="112"/>
      <c r="AC1319" s="112"/>
      <c r="AD1319" s="112"/>
      <c r="AE1319" s="112"/>
    </row>
    <row r="1320" spans="19:31">
      <c r="S1320" s="112"/>
      <c r="T1320" s="112"/>
      <c r="U1320" s="112"/>
      <c r="V1320" s="112"/>
      <c r="W1320" s="112"/>
      <c r="X1320" s="112"/>
      <c r="Y1320" s="112"/>
      <c r="Z1320" s="112"/>
      <c r="AB1320" s="112"/>
      <c r="AC1320" s="112"/>
      <c r="AD1320" s="112"/>
      <c r="AE1320" s="112"/>
    </row>
    <row r="1321" spans="19:31">
      <c r="S1321" s="112"/>
      <c r="T1321" s="112"/>
      <c r="U1321" s="112"/>
      <c r="V1321" s="112"/>
      <c r="W1321" s="112"/>
      <c r="X1321" s="112"/>
      <c r="Y1321" s="112"/>
      <c r="Z1321" s="112"/>
      <c r="AB1321" s="112"/>
      <c r="AC1321" s="112"/>
      <c r="AD1321" s="112"/>
      <c r="AE1321" s="112"/>
    </row>
    <row r="1322" spans="19:31">
      <c r="S1322" s="112"/>
      <c r="T1322" s="112"/>
      <c r="U1322" s="112"/>
      <c r="V1322" s="112"/>
      <c r="W1322" s="112"/>
      <c r="X1322" s="112"/>
      <c r="Y1322" s="112"/>
      <c r="Z1322" s="112"/>
      <c r="AB1322" s="112"/>
      <c r="AC1322" s="112"/>
      <c r="AD1322" s="112"/>
      <c r="AE1322" s="112"/>
    </row>
    <row r="1323" spans="19:31">
      <c r="S1323" s="112"/>
      <c r="T1323" s="112"/>
      <c r="U1323" s="112"/>
      <c r="V1323" s="112"/>
      <c r="W1323" s="112"/>
      <c r="X1323" s="112"/>
      <c r="Y1323" s="112"/>
      <c r="Z1323" s="112"/>
      <c r="AB1323" s="112"/>
      <c r="AC1323" s="112"/>
      <c r="AD1323" s="112"/>
      <c r="AE1323" s="112"/>
    </row>
    <row r="1324" spans="19:31">
      <c r="S1324" s="112"/>
      <c r="T1324" s="112"/>
      <c r="U1324" s="112"/>
      <c r="V1324" s="112"/>
      <c r="W1324" s="112"/>
      <c r="X1324" s="112"/>
      <c r="Y1324" s="112"/>
      <c r="Z1324" s="112"/>
      <c r="AB1324" s="112"/>
      <c r="AC1324" s="112"/>
      <c r="AD1324" s="112"/>
      <c r="AE1324" s="112"/>
    </row>
    <row r="1325" spans="19:31">
      <c r="S1325" s="112"/>
      <c r="T1325" s="112"/>
      <c r="U1325" s="112"/>
      <c r="V1325" s="112"/>
      <c r="W1325" s="112"/>
      <c r="X1325" s="112"/>
      <c r="Y1325" s="112"/>
      <c r="Z1325" s="112"/>
      <c r="AB1325" s="112"/>
      <c r="AC1325" s="112"/>
      <c r="AD1325" s="112"/>
      <c r="AE1325" s="112"/>
    </row>
    <row r="1326" spans="19:31">
      <c r="S1326" s="112"/>
      <c r="T1326" s="112"/>
      <c r="U1326" s="112"/>
      <c r="V1326" s="112"/>
      <c r="W1326" s="112"/>
      <c r="X1326" s="112"/>
      <c r="Y1326" s="112"/>
      <c r="Z1326" s="112"/>
      <c r="AB1326" s="112"/>
      <c r="AC1326" s="112"/>
      <c r="AD1326" s="112"/>
      <c r="AE1326" s="112"/>
    </row>
    <row r="1327" spans="19:31">
      <c r="S1327" s="112"/>
      <c r="T1327" s="112"/>
      <c r="U1327" s="112"/>
      <c r="V1327" s="112"/>
      <c r="W1327" s="112"/>
      <c r="X1327" s="112"/>
      <c r="Y1327" s="112"/>
      <c r="Z1327" s="112"/>
      <c r="AB1327" s="112"/>
      <c r="AC1327" s="112"/>
      <c r="AD1327" s="112"/>
      <c r="AE1327" s="112"/>
    </row>
    <row r="1328" spans="19:31">
      <c r="S1328" s="112"/>
      <c r="T1328" s="112"/>
      <c r="U1328" s="112"/>
      <c r="V1328" s="112"/>
      <c r="W1328" s="112"/>
      <c r="X1328" s="112"/>
      <c r="Y1328" s="112"/>
      <c r="Z1328" s="112"/>
      <c r="AB1328" s="112"/>
      <c r="AC1328" s="112"/>
      <c r="AD1328" s="112"/>
      <c r="AE1328" s="112"/>
    </row>
    <row r="1329" spans="19:31">
      <c r="S1329" s="112"/>
      <c r="T1329" s="112"/>
      <c r="U1329" s="112"/>
      <c r="V1329" s="112"/>
      <c r="W1329" s="112"/>
      <c r="X1329" s="112"/>
      <c r="Y1329" s="112"/>
      <c r="Z1329" s="112"/>
      <c r="AB1329" s="112"/>
      <c r="AC1329" s="112"/>
      <c r="AD1329" s="112"/>
      <c r="AE1329" s="112"/>
    </row>
    <row r="1330" spans="19:31">
      <c r="S1330" s="112"/>
      <c r="T1330" s="112"/>
      <c r="U1330" s="112"/>
      <c r="V1330" s="112"/>
      <c r="W1330" s="112"/>
      <c r="X1330" s="112"/>
      <c r="Y1330" s="112"/>
      <c r="Z1330" s="112"/>
      <c r="AB1330" s="112"/>
      <c r="AC1330" s="112"/>
      <c r="AD1330" s="112"/>
      <c r="AE1330" s="112"/>
    </row>
    <row r="1331" spans="19:31">
      <c r="S1331" s="112"/>
      <c r="T1331" s="112"/>
      <c r="U1331" s="112"/>
      <c r="V1331" s="112"/>
      <c r="W1331" s="112"/>
      <c r="X1331" s="112"/>
      <c r="Y1331" s="112"/>
      <c r="Z1331" s="112"/>
      <c r="AB1331" s="112"/>
      <c r="AC1331" s="112"/>
      <c r="AD1331" s="112"/>
      <c r="AE1331" s="112"/>
    </row>
    <row r="1332" spans="19:31">
      <c r="S1332" s="112"/>
      <c r="T1332" s="112"/>
      <c r="U1332" s="112"/>
      <c r="V1332" s="112"/>
      <c r="W1332" s="112"/>
      <c r="X1332" s="112"/>
      <c r="Y1332" s="112"/>
      <c r="Z1332" s="112"/>
      <c r="AB1332" s="112"/>
      <c r="AC1332" s="112"/>
      <c r="AD1332" s="112"/>
      <c r="AE1332" s="112"/>
    </row>
    <row r="1333" spans="19:31">
      <c r="S1333" s="112"/>
      <c r="T1333" s="112"/>
      <c r="U1333" s="112"/>
      <c r="V1333" s="112"/>
      <c r="W1333" s="112"/>
      <c r="X1333" s="112"/>
      <c r="Y1333" s="112"/>
      <c r="Z1333" s="112"/>
      <c r="AB1333" s="112"/>
      <c r="AC1333" s="112"/>
      <c r="AD1333" s="112"/>
      <c r="AE1333" s="112"/>
    </row>
    <row r="1334" spans="19:31">
      <c r="S1334" s="112"/>
      <c r="T1334" s="112"/>
      <c r="U1334" s="112"/>
      <c r="V1334" s="112"/>
      <c r="W1334" s="112"/>
      <c r="X1334" s="112"/>
      <c r="Y1334" s="112"/>
      <c r="Z1334" s="112"/>
      <c r="AB1334" s="112"/>
      <c r="AC1334" s="112"/>
      <c r="AD1334" s="112"/>
      <c r="AE1334" s="112"/>
    </row>
    <row r="1335" spans="19:31">
      <c r="S1335" s="112"/>
      <c r="T1335" s="112"/>
      <c r="U1335" s="112"/>
      <c r="V1335" s="112"/>
      <c r="W1335" s="112"/>
      <c r="X1335" s="112"/>
      <c r="Y1335" s="112"/>
      <c r="Z1335" s="112"/>
      <c r="AB1335" s="112"/>
      <c r="AC1335" s="112"/>
      <c r="AD1335" s="112"/>
      <c r="AE1335" s="112"/>
    </row>
    <row r="1336" spans="19:31">
      <c r="S1336" s="112"/>
      <c r="T1336" s="112"/>
      <c r="U1336" s="112"/>
      <c r="V1336" s="112"/>
      <c r="W1336" s="112"/>
      <c r="X1336" s="112"/>
      <c r="Y1336" s="112"/>
      <c r="Z1336" s="112"/>
      <c r="AB1336" s="112"/>
      <c r="AC1336" s="112"/>
      <c r="AD1336" s="112"/>
      <c r="AE1336" s="112"/>
    </row>
    <row r="1337" spans="19:31">
      <c r="S1337" s="112"/>
      <c r="T1337" s="112"/>
      <c r="U1337" s="112"/>
      <c r="V1337" s="112"/>
      <c r="W1337" s="112"/>
      <c r="X1337" s="112"/>
      <c r="Y1337" s="112"/>
      <c r="Z1337" s="112"/>
      <c r="AB1337" s="112"/>
      <c r="AC1337" s="112"/>
      <c r="AD1337" s="112"/>
      <c r="AE1337" s="112"/>
    </row>
    <row r="1338" spans="19:31">
      <c r="S1338" s="112"/>
      <c r="T1338" s="112"/>
      <c r="U1338" s="112"/>
      <c r="V1338" s="112"/>
      <c r="W1338" s="112"/>
      <c r="X1338" s="112"/>
      <c r="Y1338" s="112"/>
      <c r="Z1338" s="112"/>
      <c r="AB1338" s="112"/>
      <c r="AC1338" s="112"/>
      <c r="AD1338" s="112"/>
      <c r="AE1338" s="112"/>
    </row>
    <row r="1339" spans="19:31">
      <c r="S1339" s="112"/>
      <c r="T1339" s="112"/>
      <c r="U1339" s="112"/>
      <c r="V1339" s="112"/>
      <c r="W1339" s="112"/>
      <c r="X1339" s="112"/>
      <c r="Y1339" s="112"/>
      <c r="Z1339" s="112"/>
      <c r="AB1339" s="112"/>
      <c r="AC1339" s="112"/>
      <c r="AD1339" s="112"/>
      <c r="AE1339" s="112"/>
    </row>
    <row r="1340" spans="19:31">
      <c r="S1340" s="112"/>
      <c r="T1340" s="112"/>
      <c r="U1340" s="112"/>
      <c r="V1340" s="112"/>
      <c r="W1340" s="112"/>
      <c r="X1340" s="112"/>
      <c r="Y1340" s="112"/>
      <c r="Z1340" s="112"/>
      <c r="AB1340" s="112"/>
      <c r="AC1340" s="112"/>
      <c r="AD1340" s="112"/>
      <c r="AE1340" s="112"/>
    </row>
    <row r="1341" spans="19:31">
      <c r="S1341" s="112"/>
      <c r="T1341" s="112"/>
      <c r="U1341" s="112"/>
      <c r="V1341" s="112"/>
      <c r="W1341" s="112"/>
      <c r="X1341" s="112"/>
      <c r="Y1341" s="112"/>
      <c r="Z1341" s="112"/>
      <c r="AB1341" s="112"/>
      <c r="AC1341" s="112"/>
      <c r="AD1341" s="112"/>
      <c r="AE1341" s="112"/>
    </row>
    <row r="1342" spans="19:31">
      <c r="S1342" s="112"/>
      <c r="T1342" s="112"/>
      <c r="U1342" s="112"/>
      <c r="V1342" s="112"/>
      <c r="W1342" s="112"/>
      <c r="X1342" s="112"/>
      <c r="Y1342" s="112"/>
      <c r="Z1342" s="112"/>
      <c r="AB1342" s="112"/>
      <c r="AC1342" s="112"/>
      <c r="AD1342" s="112"/>
      <c r="AE1342" s="112"/>
    </row>
    <row r="1343" spans="19:31">
      <c r="S1343" s="112"/>
      <c r="T1343" s="112"/>
      <c r="U1343" s="112"/>
      <c r="V1343" s="112"/>
      <c r="W1343" s="112"/>
      <c r="X1343" s="112"/>
      <c r="Y1343" s="112"/>
      <c r="Z1343" s="112"/>
      <c r="AB1343" s="112"/>
      <c r="AC1343" s="112"/>
      <c r="AD1343" s="112"/>
      <c r="AE1343" s="112"/>
    </row>
    <row r="1344" spans="19:31">
      <c r="S1344" s="112"/>
      <c r="T1344" s="112"/>
      <c r="U1344" s="112"/>
      <c r="V1344" s="112"/>
      <c r="W1344" s="112"/>
      <c r="X1344" s="112"/>
      <c r="Y1344" s="112"/>
      <c r="Z1344" s="112"/>
      <c r="AB1344" s="112"/>
      <c r="AC1344" s="112"/>
      <c r="AD1344" s="112"/>
      <c r="AE1344" s="112"/>
    </row>
    <row r="1345" spans="19:31">
      <c r="S1345" s="112"/>
      <c r="T1345" s="112"/>
      <c r="U1345" s="112"/>
      <c r="V1345" s="112"/>
      <c r="W1345" s="112"/>
      <c r="X1345" s="112"/>
      <c r="Y1345" s="112"/>
      <c r="Z1345" s="112"/>
      <c r="AB1345" s="112"/>
      <c r="AC1345" s="112"/>
      <c r="AD1345" s="112"/>
      <c r="AE1345" s="112"/>
    </row>
    <row r="1346" spans="19:31">
      <c r="S1346" s="112"/>
      <c r="T1346" s="112"/>
      <c r="U1346" s="112"/>
      <c r="V1346" s="112"/>
      <c r="W1346" s="112"/>
      <c r="X1346" s="112"/>
      <c r="Y1346" s="112"/>
      <c r="Z1346" s="112"/>
      <c r="AB1346" s="112"/>
      <c r="AC1346" s="112"/>
      <c r="AD1346" s="112"/>
      <c r="AE1346" s="112"/>
    </row>
    <row r="1347" spans="19:31">
      <c r="S1347" s="112"/>
      <c r="T1347" s="112"/>
      <c r="U1347" s="112"/>
      <c r="V1347" s="112"/>
      <c r="W1347" s="112"/>
      <c r="X1347" s="112"/>
      <c r="Y1347" s="112"/>
      <c r="Z1347" s="112"/>
      <c r="AB1347" s="112"/>
      <c r="AC1347" s="112"/>
      <c r="AD1347" s="112"/>
      <c r="AE1347" s="112"/>
    </row>
    <row r="1348" spans="19:31">
      <c r="S1348" s="112"/>
      <c r="T1348" s="112"/>
      <c r="U1348" s="112"/>
      <c r="V1348" s="112"/>
      <c r="W1348" s="112"/>
      <c r="X1348" s="112"/>
      <c r="Y1348" s="112"/>
      <c r="Z1348" s="112"/>
      <c r="AB1348" s="112"/>
      <c r="AC1348" s="112"/>
      <c r="AD1348" s="112"/>
      <c r="AE1348" s="112"/>
    </row>
    <row r="1349" spans="19:31">
      <c r="S1349" s="112"/>
      <c r="T1349" s="112"/>
      <c r="U1349" s="112"/>
      <c r="V1349" s="112"/>
      <c r="W1349" s="112"/>
      <c r="X1349" s="112"/>
      <c r="Y1349" s="112"/>
      <c r="Z1349" s="112"/>
      <c r="AB1349" s="112"/>
      <c r="AC1349" s="112"/>
      <c r="AD1349" s="112"/>
      <c r="AE1349" s="112"/>
    </row>
    <row r="1350" spans="19:31">
      <c r="S1350" s="112"/>
      <c r="T1350" s="112"/>
      <c r="U1350" s="112"/>
      <c r="V1350" s="112"/>
      <c r="W1350" s="112"/>
      <c r="X1350" s="112"/>
      <c r="Y1350" s="112"/>
      <c r="Z1350" s="112"/>
      <c r="AB1350" s="112"/>
      <c r="AC1350" s="112"/>
      <c r="AD1350" s="112"/>
      <c r="AE1350" s="112"/>
    </row>
    <row r="1351" spans="19:31">
      <c r="S1351" s="112"/>
      <c r="T1351" s="112"/>
      <c r="U1351" s="112"/>
      <c r="V1351" s="112"/>
      <c r="W1351" s="112"/>
      <c r="X1351" s="112"/>
      <c r="Y1351" s="112"/>
      <c r="Z1351" s="112"/>
      <c r="AB1351" s="112"/>
      <c r="AC1351" s="112"/>
      <c r="AD1351" s="112"/>
      <c r="AE1351" s="112"/>
    </row>
    <row r="1352" spans="19:31">
      <c r="S1352" s="112"/>
      <c r="T1352" s="112"/>
      <c r="U1352" s="112"/>
      <c r="V1352" s="112"/>
      <c r="W1352" s="112"/>
      <c r="X1352" s="112"/>
      <c r="Y1352" s="112"/>
      <c r="Z1352" s="112"/>
      <c r="AB1352" s="112"/>
      <c r="AC1352" s="112"/>
      <c r="AD1352" s="112"/>
      <c r="AE1352" s="112"/>
    </row>
    <row r="1353" spans="19:31">
      <c r="S1353" s="112"/>
      <c r="T1353" s="112"/>
      <c r="U1353" s="112"/>
      <c r="V1353" s="112"/>
      <c r="W1353" s="112"/>
      <c r="X1353" s="112"/>
      <c r="Y1353" s="112"/>
      <c r="Z1353" s="112"/>
      <c r="AB1353" s="112"/>
      <c r="AC1353" s="112"/>
      <c r="AD1353" s="112"/>
      <c r="AE1353" s="112"/>
    </row>
    <row r="1354" spans="19:31">
      <c r="S1354" s="112"/>
      <c r="T1354" s="112"/>
      <c r="U1354" s="112"/>
      <c r="V1354" s="112"/>
      <c r="W1354" s="112"/>
      <c r="X1354" s="112"/>
      <c r="Y1354" s="112"/>
      <c r="Z1354" s="112"/>
      <c r="AB1354" s="112"/>
      <c r="AC1354" s="112"/>
      <c r="AD1354" s="112"/>
      <c r="AE1354" s="112"/>
    </row>
    <row r="1355" spans="19:31">
      <c r="S1355" s="112"/>
      <c r="T1355" s="112"/>
      <c r="U1355" s="112"/>
      <c r="V1355" s="112"/>
      <c r="W1355" s="112"/>
      <c r="X1355" s="112"/>
      <c r="Y1355" s="112"/>
      <c r="Z1355" s="112"/>
      <c r="AB1355" s="112"/>
      <c r="AC1355" s="112"/>
      <c r="AD1355" s="112"/>
      <c r="AE1355" s="112"/>
    </row>
    <row r="1356" spans="19:31">
      <c r="S1356" s="112"/>
      <c r="T1356" s="112"/>
      <c r="U1356" s="112"/>
      <c r="V1356" s="112"/>
      <c r="W1356" s="112"/>
      <c r="X1356" s="112"/>
      <c r="Y1356" s="112"/>
      <c r="Z1356" s="112"/>
      <c r="AB1356" s="112"/>
      <c r="AC1356" s="112"/>
      <c r="AD1356" s="112"/>
      <c r="AE1356" s="112"/>
    </row>
    <row r="1357" spans="19:31">
      <c r="S1357" s="112"/>
      <c r="T1357" s="112"/>
      <c r="U1357" s="112"/>
      <c r="V1357" s="112"/>
      <c r="W1357" s="112"/>
      <c r="X1357" s="112"/>
      <c r="Y1357" s="112"/>
      <c r="Z1357" s="112"/>
      <c r="AB1357" s="112"/>
      <c r="AC1357" s="112"/>
      <c r="AD1357" s="112"/>
      <c r="AE1357" s="112"/>
    </row>
    <row r="1358" spans="19:31">
      <c r="S1358" s="112"/>
      <c r="T1358" s="112"/>
      <c r="U1358" s="112"/>
      <c r="V1358" s="112"/>
      <c r="W1358" s="112"/>
      <c r="X1358" s="112"/>
      <c r="Y1358" s="112"/>
      <c r="Z1358" s="112"/>
      <c r="AB1358" s="112"/>
      <c r="AC1358" s="112"/>
      <c r="AD1358" s="112"/>
      <c r="AE1358" s="112"/>
    </row>
    <row r="1359" spans="19:31">
      <c r="S1359" s="112"/>
      <c r="T1359" s="112"/>
      <c r="U1359" s="112"/>
      <c r="V1359" s="112"/>
      <c r="W1359" s="112"/>
      <c r="X1359" s="112"/>
      <c r="Y1359" s="112"/>
      <c r="Z1359" s="112"/>
      <c r="AB1359" s="112"/>
      <c r="AC1359" s="112"/>
      <c r="AD1359" s="112"/>
      <c r="AE1359" s="112"/>
    </row>
    <row r="1360" spans="19:31">
      <c r="S1360" s="112"/>
      <c r="T1360" s="112"/>
      <c r="U1360" s="112"/>
      <c r="V1360" s="112"/>
      <c r="W1360" s="112"/>
      <c r="X1360" s="112"/>
      <c r="Y1360" s="112"/>
      <c r="Z1360" s="112"/>
      <c r="AB1360" s="112"/>
      <c r="AC1360" s="112"/>
      <c r="AD1360" s="112"/>
      <c r="AE1360" s="112"/>
    </row>
    <row r="1361" spans="19:31">
      <c r="S1361" s="112"/>
      <c r="T1361" s="112"/>
      <c r="U1361" s="112"/>
      <c r="V1361" s="112"/>
      <c r="W1361" s="112"/>
      <c r="X1361" s="112"/>
      <c r="Y1361" s="112"/>
      <c r="Z1361" s="112"/>
      <c r="AB1361" s="112"/>
      <c r="AC1361" s="112"/>
      <c r="AD1361" s="112"/>
      <c r="AE1361" s="112"/>
    </row>
    <row r="1362" spans="19:31">
      <c r="S1362" s="112"/>
      <c r="T1362" s="112"/>
      <c r="U1362" s="112"/>
      <c r="V1362" s="112"/>
      <c r="W1362" s="112"/>
      <c r="X1362" s="112"/>
      <c r="Y1362" s="112"/>
      <c r="Z1362" s="112"/>
      <c r="AB1362" s="112"/>
      <c r="AC1362" s="112"/>
      <c r="AD1362" s="112"/>
      <c r="AE1362" s="112"/>
    </row>
    <row r="1363" spans="19:31">
      <c r="S1363" s="112"/>
      <c r="T1363" s="112"/>
      <c r="U1363" s="112"/>
      <c r="V1363" s="112"/>
      <c r="W1363" s="112"/>
      <c r="X1363" s="112"/>
      <c r="Y1363" s="112"/>
      <c r="Z1363" s="112"/>
      <c r="AB1363" s="112"/>
      <c r="AC1363" s="112"/>
      <c r="AD1363" s="112"/>
      <c r="AE1363" s="112"/>
    </row>
    <row r="1364" spans="19:31">
      <c r="S1364" s="112"/>
      <c r="T1364" s="112"/>
      <c r="U1364" s="112"/>
      <c r="V1364" s="112"/>
      <c r="W1364" s="112"/>
      <c r="X1364" s="112"/>
      <c r="Y1364" s="112"/>
      <c r="Z1364" s="112"/>
      <c r="AB1364" s="112"/>
      <c r="AC1364" s="112"/>
      <c r="AD1364" s="112"/>
      <c r="AE1364" s="112"/>
    </row>
    <row r="1365" spans="19:31">
      <c r="S1365" s="112"/>
      <c r="T1365" s="112"/>
      <c r="U1365" s="112"/>
      <c r="V1365" s="112"/>
      <c r="W1365" s="112"/>
      <c r="X1365" s="112"/>
      <c r="Y1365" s="112"/>
      <c r="Z1365" s="112"/>
      <c r="AB1365" s="112"/>
      <c r="AC1365" s="112"/>
      <c r="AD1365" s="112"/>
      <c r="AE1365" s="112"/>
    </row>
    <row r="1366" spans="19:31">
      <c r="S1366" s="112"/>
      <c r="T1366" s="112"/>
      <c r="U1366" s="112"/>
      <c r="V1366" s="112"/>
      <c r="W1366" s="112"/>
      <c r="X1366" s="112"/>
      <c r="Y1366" s="112"/>
      <c r="Z1366" s="112"/>
      <c r="AB1366" s="112"/>
      <c r="AC1366" s="112"/>
      <c r="AD1366" s="112"/>
      <c r="AE1366" s="112"/>
    </row>
    <row r="1367" spans="19:31">
      <c r="S1367" s="112"/>
      <c r="T1367" s="112"/>
      <c r="U1367" s="112"/>
      <c r="V1367" s="112"/>
      <c r="W1367" s="112"/>
      <c r="X1367" s="112"/>
      <c r="Y1367" s="112"/>
      <c r="Z1367" s="112"/>
      <c r="AB1367" s="112"/>
      <c r="AC1367" s="112"/>
      <c r="AD1367" s="112"/>
      <c r="AE1367" s="112"/>
    </row>
    <row r="1368" spans="19:31">
      <c r="S1368" s="112"/>
      <c r="T1368" s="112"/>
      <c r="U1368" s="112"/>
      <c r="V1368" s="112"/>
      <c r="W1368" s="112"/>
      <c r="X1368" s="112"/>
      <c r="Y1368" s="112"/>
      <c r="Z1368" s="112"/>
      <c r="AB1368" s="112"/>
      <c r="AC1368" s="112"/>
      <c r="AD1368" s="112"/>
      <c r="AE1368" s="112"/>
    </row>
    <row r="1369" spans="19:31">
      <c r="S1369" s="112"/>
      <c r="T1369" s="112"/>
      <c r="U1369" s="112"/>
      <c r="V1369" s="112"/>
      <c r="W1369" s="112"/>
      <c r="X1369" s="112"/>
      <c r="Y1369" s="112"/>
      <c r="Z1369" s="112"/>
      <c r="AB1369" s="112"/>
      <c r="AC1369" s="112"/>
      <c r="AD1369" s="112"/>
      <c r="AE1369" s="112"/>
    </row>
    <row r="1370" spans="19:31">
      <c r="S1370" s="112"/>
      <c r="T1370" s="112"/>
      <c r="U1370" s="112"/>
      <c r="V1370" s="112"/>
      <c r="W1370" s="112"/>
      <c r="X1370" s="112"/>
      <c r="Y1370" s="112"/>
      <c r="Z1370" s="112"/>
      <c r="AB1370" s="112"/>
      <c r="AC1370" s="112"/>
      <c r="AD1370" s="112"/>
      <c r="AE1370" s="112"/>
    </row>
    <row r="1371" spans="19:31">
      <c r="S1371" s="112"/>
      <c r="T1371" s="112"/>
      <c r="U1371" s="112"/>
      <c r="V1371" s="112"/>
      <c r="W1371" s="112"/>
      <c r="X1371" s="112"/>
      <c r="Y1371" s="112"/>
      <c r="Z1371" s="112"/>
      <c r="AB1371" s="112"/>
      <c r="AC1371" s="112"/>
      <c r="AD1371" s="112"/>
      <c r="AE1371" s="112"/>
    </row>
    <row r="1372" spans="19:31">
      <c r="S1372" s="112"/>
      <c r="T1372" s="112"/>
      <c r="U1372" s="112"/>
      <c r="V1372" s="112"/>
      <c r="W1372" s="112"/>
      <c r="X1372" s="112"/>
      <c r="Y1372" s="112"/>
      <c r="Z1372" s="112"/>
      <c r="AB1372" s="112"/>
      <c r="AC1372" s="112"/>
      <c r="AD1372" s="112"/>
      <c r="AE1372" s="112"/>
    </row>
    <row r="1373" spans="19:31">
      <c r="S1373" s="112"/>
      <c r="T1373" s="112"/>
      <c r="U1373" s="112"/>
      <c r="V1373" s="112"/>
      <c r="W1373" s="112"/>
      <c r="X1373" s="112"/>
      <c r="Y1373" s="112"/>
      <c r="Z1373" s="112"/>
      <c r="AB1373" s="112"/>
      <c r="AC1373" s="112"/>
      <c r="AD1373" s="112"/>
      <c r="AE1373" s="112"/>
    </row>
    <row r="1374" spans="19:31">
      <c r="S1374" s="112"/>
      <c r="T1374" s="112"/>
      <c r="U1374" s="112"/>
      <c r="V1374" s="112"/>
      <c r="W1374" s="112"/>
      <c r="X1374" s="112"/>
      <c r="Y1374" s="112"/>
      <c r="Z1374" s="112"/>
      <c r="AB1374" s="112"/>
      <c r="AC1374" s="112"/>
      <c r="AD1374" s="112"/>
      <c r="AE1374" s="112"/>
    </row>
    <row r="1375" spans="19:31">
      <c r="S1375" s="112"/>
      <c r="T1375" s="112"/>
      <c r="U1375" s="112"/>
      <c r="V1375" s="112"/>
      <c r="W1375" s="112"/>
      <c r="X1375" s="112"/>
      <c r="Y1375" s="112"/>
      <c r="Z1375" s="112"/>
      <c r="AB1375" s="112"/>
      <c r="AC1375" s="112"/>
      <c r="AD1375" s="112"/>
      <c r="AE1375" s="112"/>
    </row>
    <row r="1376" spans="19:31">
      <c r="S1376" s="112"/>
      <c r="T1376" s="112"/>
      <c r="U1376" s="112"/>
      <c r="V1376" s="112"/>
      <c r="W1376" s="112"/>
      <c r="X1376" s="112"/>
      <c r="Y1376" s="112"/>
      <c r="Z1376" s="112"/>
      <c r="AB1376" s="112"/>
      <c r="AC1376" s="112"/>
      <c r="AD1376" s="112"/>
      <c r="AE1376" s="112"/>
    </row>
    <row r="1377" spans="19:31">
      <c r="S1377" s="112"/>
      <c r="T1377" s="112"/>
      <c r="U1377" s="112"/>
      <c r="V1377" s="112"/>
      <c r="W1377" s="112"/>
      <c r="X1377" s="112"/>
      <c r="Y1377" s="112"/>
      <c r="Z1377" s="112"/>
      <c r="AB1377" s="112"/>
      <c r="AC1377" s="112"/>
      <c r="AD1377" s="112"/>
      <c r="AE1377" s="112"/>
    </row>
    <row r="1378" spans="19:31">
      <c r="S1378" s="112"/>
      <c r="T1378" s="112"/>
      <c r="U1378" s="112"/>
      <c r="V1378" s="112"/>
      <c r="W1378" s="112"/>
      <c r="X1378" s="112"/>
      <c r="Y1378" s="112"/>
      <c r="Z1378" s="112"/>
      <c r="AB1378" s="112"/>
      <c r="AC1378" s="112"/>
      <c r="AD1378" s="112"/>
      <c r="AE1378" s="112"/>
    </row>
    <row r="1379" spans="19:31">
      <c r="S1379" s="112"/>
      <c r="T1379" s="112"/>
      <c r="U1379" s="112"/>
      <c r="V1379" s="112"/>
      <c r="W1379" s="112"/>
      <c r="X1379" s="112"/>
      <c r="Y1379" s="112"/>
      <c r="Z1379" s="112"/>
      <c r="AB1379" s="112"/>
      <c r="AC1379" s="112"/>
      <c r="AD1379" s="112"/>
      <c r="AE1379" s="112"/>
    </row>
    <row r="1380" spans="19:31">
      <c r="S1380" s="112"/>
      <c r="T1380" s="112"/>
      <c r="U1380" s="112"/>
      <c r="V1380" s="112"/>
      <c r="W1380" s="112"/>
      <c r="X1380" s="112"/>
      <c r="Y1380" s="112"/>
      <c r="Z1380" s="112"/>
      <c r="AB1380" s="112"/>
      <c r="AC1380" s="112"/>
      <c r="AD1380" s="112"/>
      <c r="AE1380" s="112"/>
    </row>
    <row r="1381" spans="19:31">
      <c r="S1381" s="112"/>
      <c r="T1381" s="112"/>
      <c r="U1381" s="112"/>
      <c r="V1381" s="112"/>
      <c r="W1381" s="112"/>
      <c r="X1381" s="112"/>
      <c r="Y1381" s="112"/>
      <c r="Z1381" s="112"/>
      <c r="AB1381" s="112"/>
      <c r="AC1381" s="112"/>
      <c r="AD1381" s="112"/>
      <c r="AE1381" s="112"/>
    </row>
    <row r="1382" spans="19:31">
      <c r="S1382" s="112"/>
      <c r="T1382" s="112"/>
      <c r="U1382" s="112"/>
      <c r="V1382" s="112"/>
      <c r="W1382" s="112"/>
      <c r="X1382" s="112"/>
      <c r="Y1382" s="112"/>
      <c r="Z1382" s="112"/>
      <c r="AB1382" s="112"/>
      <c r="AC1382" s="112"/>
      <c r="AD1382" s="112"/>
      <c r="AE1382" s="112"/>
    </row>
    <row r="1383" spans="19:31">
      <c r="S1383" s="112"/>
      <c r="T1383" s="112"/>
      <c r="U1383" s="112"/>
      <c r="V1383" s="112"/>
      <c r="W1383" s="112"/>
      <c r="X1383" s="112"/>
      <c r="Y1383" s="112"/>
      <c r="Z1383" s="112"/>
      <c r="AB1383" s="112"/>
      <c r="AC1383" s="112"/>
      <c r="AD1383" s="112"/>
      <c r="AE1383" s="112"/>
    </row>
    <row r="1384" spans="19:31">
      <c r="S1384" s="112"/>
      <c r="T1384" s="112"/>
      <c r="U1384" s="112"/>
      <c r="V1384" s="112"/>
      <c r="W1384" s="112"/>
      <c r="X1384" s="112"/>
      <c r="Y1384" s="112"/>
      <c r="Z1384" s="112"/>
      <c r="AB1384" s="112"/>
      <c r="AC1384" s="112"/>
      <c r="AD1384" s="112"/>
      <c r="AE1384" s="112"/>
    </row>
    <row r="1385" spans="19:31">
      <c r="S1385" s="112"/>
      <c r="T1385" s="112"/>
      <c r="U1385" s="112"/>
      <c r="V1385" s="112"/>
      <c r="W1385" s="112"/>
      <c r="X1385" s="112"/>
      <c r="Y1385" s="112"/>
      <c r="Z1385" s="112"/>
      <c r="AB1385" s="112"/>
      <c r="AC1385" s="112"/>
      <c r="AD1385" s="112"/>
      <c r="AE1385" s="112"/>
    </row>
    <row r="1386" spans="19:31">
      <c r="S1386" s="112"/>
      <c r="T1386" s="112"/>
      <c r="U1386" s="112"/>
      <c r="V1386" s="112"/>
      <c r="W1386" s="112"/>
      <c r="X1386" s="112"/>
      <c r="Y1386" s="112"/>
      <c r="Z1386" s="112"/>
      <c r="AB1386" s="112"/>
      <c r="AC1386" s="112"/>
      <c r="AD1386" s="112"/>
      <c r="AE1386" s="112"/>
    </row>
    <row r="1387" spans="19:31">
      <c r="S1387" s="112"/>
      <c r="T1387" s="112"/>
      <c r="U1387" s="112"/>
      <c r="V1387" s="112"/>
      <c r="W1387" s="112"/>
      <c r="X1387" s="112"/>
      <c r="Y1387" s="112"/>
      <c r="Z1387" s="112"/>
      <c r="AB1387" s="112"/>
      <c r="AC1387" s="112"/>
      <c r="AD1387" s="112"/>
      <c r="AE1387" s="112"/>
    </row>
    <row r="1388" spans="19:31">
      <c r="S1388" s="112"/>
      <c r="T1388" s="112"/>
      <c r="U1388" s="112"/>
      <c r="V1388" s="112"/>
      <c r="W1388" s="112"/>
      <c r="X1388" s="112"/>
      <c r="Y1388" s="112"/>
      <c r="Z1388" s="112"/>
      <c r="AB1388" s="112"/>
      <c r="AC1388" s="112"/>
      <c r="AD1388" s="112"/>
      <c r="AE1388" s="112"/>
    </row>
    <row r="1389" spans="19:31">
      <c r="S1389" s="112"/>
      <c r="T1389" s="112"/>
      <c r="U1389" s="112"/>
      <c r="V1389" s="112"/>
      <c r="W1389" s="112"/>
      <c r="X1389" s="112"/>
      <c r="Y1389" s="112"/>
      <c r="Z1389" s="112"/>
      <c r="AB1389" s="112"/>
      <c r="AC1389" s="112"/>
      <c r="AD1389" s="112"/>
      <c r="AE1389" s="112"/>
    </row>
    <row r="1390" spans="19:31">
      <c r="S1390" s="112"/>
      <c r="T1390" s="112"/>
      <c r="U1390" s="112"/>
      <c r="V1390" s="112"/>
      <c r="W1390" s="112"/>
      <c r="X1390" s="112"/>
      <c r="Y1390" s="112"/>
      <c r="Z1390" s="112"/>
      <c r="AB1390" s="112"/>
      <c r="AC1390" s="112"/>
      <c r="AD1390" s="112"/>
      <c r="AE1390" s="112"/>
    </row>
    <row r="1391" spans="19:31">
      <c r="S1391" s="112"/>
      <c r="T1391" s="112"/>
      <c r="U1391" s="112"/>
      <c r="V1391" s="112"/>
      <c r="W1391" s="112"/>
      <c r="X1391" s="112"/>
      <c r="Y1391" s="112"/>
      <c r="Z1391" s="112"/>
      <c r="AB1391" s="112"/>
      <c r="AC1391" s="112"/>
      <c r="AD1391" s="112"/>
      <c r="AE1391" s="112"/>
    </row>
    <row r="1392" spans="19:31">
      <c r="S1392" s="112"/>
      <c r="T1392" s="112"/>
      <c r="U1392" s="112"/>
      <c r="V1392" s="112"/>
      <c r="W1392" s="112"/>
      <c r="X1392" s="112"/>
      <c r="Y1392" s="112"/>
      <c r="Z1392" s="112"/>
      <c r="AB1392" s="112"/>
      <c r="AC1392" s="112"/>
      <c r="AD1392" s="112"/>
      <c r="AE1392" s="112"/>
    </row>
    <row r="1393" spans="19:31">
      <c r="S1393" s="112"/>
      <c r="T1393" s="112"/>
      <c r="U1393" s="112"/>
      <c r="V1393" s="112"/>
      <c r="W1393" s="112"/>
      <c r="X1393" s="112"/>
      <c r="Y1393" s="112"/>
      <c r="Z1393" s="112"/>
      <c r="AB1393" s="112"/>
      <c r="AC1393" s="112"/>
      <c r="AD1393" s="112"/>
      <c r="AE1393" s="112"/>
    </row>
    <row r="1394" spans="19:31">
      <c r="S1394" s="112"/>
      <c r="T1394" s="112"/>
      <c r="U1394" s="112"/>
      <c r="V1394" s="112"/>
      <c r="W1394" s="112"/>
      <c r="X1394" s="112"/>
      <c r="Y1394" s="112"/>
      <c r="Z1394" s="112"/>
      <c r="AB1394" s="112"/>
      <c r="AC1394" s="112"/>
      <c r="AD1394" s="112"/>
      <c r="AE1394" s="112"/>
    </row>
    <row r="1395" spans="19:31">
      <c r="S1395" s="112"/>
      <c r="T1395" s="112"/>
      <c r="U1395" s="112"/>
      <c r="V1395" s="112"/>
      <c r="W1395" s="112"/>
      <c r="X1395" s="112"/>
      <c r="Y1395" s="112"/>
      <c r="Z1395" s="112"/>
      <c r="AB1395" s="112"/>
      <c r="AC1395" s="112"/>
      <c r="AD1395" s="112"/>
      <c r="AE1395" s="112"/>
    </row>
    <row r="1396" spans="19:31">
      <c r="S1396" s="112"/>
      <c r="T1396" s="112"/>
      <c r="U1396" s="112"/>
      <c r="V1396" s="112"/>
      <c r="W1396" s="112"/>
      <c r="X1396" s="112"/>
      <c r="Y1396" s="112"/>
      <c r="Z1396" s="112"/>
      <c r="AB1396" s="112"/>
      <c r="AC1396" s="112"/>
      <c r="AD1396" s="112"/>
      <c r="AE1396" s="112"/>
    </row>
    <row r="1397" spans="19:31">
      <c r="S1397" s="112"/>
      <c r="T1397" s="112"/>
      <c r="U1397" s="112"/>
      <c r="V1397" s="112"/>
      <c r="W1397" s="112"/>
      <c r="X1397" s="112"/>
      <c r="Y1397" s="112"/>
      <c r="Z1397" s="112"/>
      <c r="AB1397" s="112"/>
      <c r="AC1397" s="112"/>
      <c r="AD1397" s="112"/>
      <c r="AE1397" s="112"/>
    </row>
    <row r="1398" spans="19:31">
      <c r="S1398" s="112"/>
      <c r="T1398" s="112"/>
      <c r="U1398" s="112"/>
      <c r="V1398" s="112"/>
      <c r="W1398" s="112"/>
      <c r="X1398" s="112"/>
      <c r="Y1398" s="112"/>
      <c r="Z1398" s="112"/>
      <c r="AB1398" s="112"/>
      <c r="AC1398" s="112"/>
      <c r="AD1398" s="112"/>
      <c r="AE1398" s="112"/>
    </row>
    <row r="1399" spans="19:31">
      <c r="S1399" s="112"/>
      <c r="T1399" s="112"/>
      <c r="U1399" s="112"/>
      <c r="V1399" s="112"/>
      <c r="W1399" s="112"/>
      <c r="X1399" s="112"/>
      <c r="Y1399" s="112"/>
      <c r="Z1399" s="112"/>
      <c r="AB1399" s="112"/>
      <c r="AC1399" s="112"/>
      <c r="AD1399" s="112"/>
      <c r="AE1399" s="112"/>
    </row>
    <row r="1400" spans="19:31">
      <c r="S1400" s="112"/>
      <c r="T1400" s="112"/>
      <c r="U1400" s="112"/>
      <c r="V1400" s="112"/>
      <c r="W1400" s="112"/>
      <c r="X1400" s="112"/>
      <c r="Y1400" s="112"/>
      <c r="Z1400" s="112"/>
      <c r="AB1400" s="112"/>
      <c r="AC1400" s="112"/>
      <c r="AD1400" s="112"/>
      <c r="AE1400" s="112"/>
    </row>
    <row r="1401" spans="19:31">
      <c r="S1401" s="112"/>
      <c r="T1401" s="112"/>
      <c r="U1401" s="112"/>
      <c r="V1401" s="112"/>
      <c r="W1401" s="112"/>
      <c r="X1401" s="112"/>
      <c r="Y1401" s="112"/>
      <c r="Z1401" s="112"/>
      <c r="AB1401" s="112"/>
      <c r="AC1401" s="112"/>
      <c r="AD1401" s="112"/>
      <c r="AE1401" s="112"/>
    </row>
    <row r="1402" spans="19:31">
      <c r="S1402" s="112"/>
      <c r="T1402" s="112"/>
      <c r="U1402" s="112"/>
      <c r="V1402" s="112"/>
      <c r="W1402" s="112"/>
      <c r="X1402" s="112"/>
      <c r="Y1402" s="112"/>
      <c r="Z1402" s="112"/>
      <c r="AB1402" s="112"/>
      <c r="AC1402" s="112"/>
      <c r="AD1402" s="112"/>
      <c r="AE1402" s="112"/>
    </row>
    <row r="1403" spans="19:31">
      <c r="S1403" s="112"/>
      <c r="T1403" s="112"/>
      <c r="U1403" s="112"/>
      <c r="V1403" s="112"/>
      <c r="W1403" s="112"/>
      <c r="X1403" s="112"/>
      <c r="Y1403" s="112"/>
      <c r="Z1403" s="112"/>
      <c r="AB1403" s="112"/>
      <c r="AC1403" s="112"/>
      <c r="AD1403" s="112"/>
      <c r="AE1403" s="112"/>
    </row>
    <row r="1404" spans="19:31">
      <c r="S1404" s="112"/>
      <c r="T1404" s="112"/>
      <c r="U1404" s="112"/>
      <c r="V1404" s="112"/>
      <c r="W1404" s="112"/>
      <c r="X1404" s="112"/>
      <c r="Y1404" s="112"/>
      <c r="Z1404" s="112"/>
      <c r="AB1404" s="112"/>
      <c r="AC1404" s="112"/>
      <c r="AD1404" s="112"/>
      <c r="AE1404" s="112"/>
    </row>
    <row r="1405" spans="19:31">
      <c r="S1405" s="112"/>
      <c r="T1405" s="112"/>
      <c r="U1405" s="112"/>
      <c r="V1405" s="112"/>
      <c r="W1405" s="112"/>
      <c r="X1405" s="112"/>
      <c r="Y1405" s="112"/>
      <c r="Z1405" s="112"/>
      <c r="AB1405" s="112"/>
      <c r="AC1405" s="112"/>
      <c r="AD1405" s="112"/>
      <c r="AE1405" s="112"/>
    </row>
    <row r="1406" spans="19:31">
      <c r="S1406" s="112"/>
      <c r="T1406" s="112"/>
      <c r="U1406" s="112"/>
      <c r="V1406" s="112"/>
      <c r="W1406" s="112"/>
      <c r="X1406" s="112"/>
      <c r="Y1406" s="112"/>
      <c r="Z1406" s="112"/>
      <c r="AB1406" s="112"/>
      <c r="AC1406" s="112"/>
      <c r="AD1406" s="112"/>
      <c r="AE1406" s="112"/>
    </row>
    <row r="1407" spans="19:31">
      <c r="S1407" s="112"/>
      <c r="T1407" s="112"/>
      <c r="U1407" s="112"/>
      <c r="V1407" s="112"/>
      <c r="W1407" s="112"/>
      <c r="X1407" s="112"/>
      <c r="Y1407" s="112"/>
      <c r="Z1407" s="112"/>
      <c r="AB1407" s="112"/>
      <c r="AC1407" s="112"/>
      <c r="AD1407" s="112"/>
      <c r="AE1407" s="112"/>
    </row>
    <row r="1408" spans="19:31">
      <c r="S1408" s="112"/>
      <c r="T1408" s="112"/>
      <c r="U1408" s="112"/>
      <c r="V1408" s="112"/>
      <c r="W1408" s="112"/>
      <c r="X1408" s="112"/>
      <c r="Y1408" s="112"/>
      <c r="Z1408" s="112"/>
      <c r="AB1408" s="112"/>
      <c r="AC1408" s="112"/>
      <c r="AD1408" s="112"/>
      <c r="AE1408" s="112"/>
    </row>
    <row r="1409" spans="19:31">
      <c r="S1409" s="112"/>
      <c r="T1409" s="112"/>
      <c r="U1409" s="112"/>
      <c r="V1409" s="112"/>
      <c r="W1409" s="112"/>
      <c r="X1409" s="112"/>
      <c r="Y1409" s="112"/>
      <c r="Z1409" s="112"/>
      <c r="AB1409" s="112"/>
      <c r="AC1409" s="112"/>
      <c r="AD1409" s="112"/>
      <c r="AE1409" s="112"/>
    </row>
    <row r="1410" spans="19:31">
      <c r="S1410" s="112"/>
      <c r="T1410" s="112"/>
      <c r="U1410" s="112"/>
      <c r="V1410" s="112"/>
      <c r="W1410" s="112"/>
      <c r="X1410" s="112"/>
      <c r="Y1410" s="112"/>
      <c r="Z1410" s="112"/>
      <c r="AB1410" s="112"/>
      <c r="AC1410" s="112"/>
      <c r="AD1410" s="112"/>
      <c r="AE1410" s="112"/>
    </row>
    <row r="1411" spans="19:31">
      <c r="S1411" s="112"/>
      <c r="T1411" s="112"/>
      <c r="U1411" s="112"/>
      <c r="V1411" s="112"/>
      <c r="W1411" s="112"/>
      <c r="X1411" s="112"/>
      <c r="Y1411" s="112"/>
      <c r="Z1411" s="112"/>
      <c r="AB1411" s="112"/>
      <c r="AC1411" s="112"/>
      <c r="AD1411" s="112"/>
      <c r="AE1411" s="112"/>
    </row>
    <row r="1412" spans="19:31">
      <c r="S1412" s="112"/>
      <c r="T1412" s="112"/>
      <c r="U1412" s="112"/>
      <c r="V1412" s="112"/>
      <c r="W1412" s="112"/>
      <c r="X1412" s="112"/>
      <c r="Y1412" s="112"/>
      <c r="Z1412" s="112"/>
      <c r="AB1412" s="112"/>
      <c r="AC1412" s="112"/>
      <c r="AD1412" s="112"/>
      <c r="AE1412" s="112"/>
    </row>
    <row r="1413" spans="19:31">
      <c r="S1413" s="112"/>
      <c r="T1413" s="112"/>
      <c r="U1413" s="112"/>
      <c r="V1413" s="112"/>
      <c r="W1413" s="112"/>
      <c r="X1413" s="112"/>
      <c r="Y1413" s="112"/>
      <c r="Z1413" s="112"/>
      <c r="AB1413" s="112"/>
      <c r="AC1413" s="112"/>
      <c r="AD1413" s="112"/>
      <c r="AE1413" s="112"/>
    </row>
    <row r="1414" spans="19:31">
      <c r="S1414" s="112"/>
      <c r="T1414" s="112"/>
      <c r="U1414" s="112"/>
      <c r="V1414" s="112"/>
      <c r="W1414" s="112"/>
      <c r="X1414" s="112"/>
      <c r="Y1414" s="112"/>
      <c r="Z1414" s="112"/>
      <c r="AB1414" s="112"/>
      <c r="AC1414" s="112"/>
      <c r="AD1414" s="112"/>
      <c r="AE1414" s="112"/>
    </row>
    <row r="1415" spans="19:31">
      <c r="S1415" s="112"/>
      <c r="T1415" s="112"/>
      <c r="U1415" s="112"/>
      <c r="V1415" s="112"/>
      <c r="W1415" s="112"/>
      <c r="X1415" s="112"/>
      <c r="Y1415" s="112"/>
      <c r="Z1415" s="112"/>
      <c r="AB1415" s="112"/>
      <c r="AC1415" s="112"/>
      <c r="AD1415" s="112"/>
      <c r="AE1415" s="112"/>
    </row>
    <row r="1416" spans="19:31">
      <c r="S1416" s="112"/>
      <c r="T1416" s="112"/>
      <c r="U1416" s="112"/>
      <c r="V1416" s="112"/>
      <c r="W1416" s="112"/>
      <c r="X1416" s="112"/>
      <c r="Y1416" s="112"/>
      <c r="Z1416" s="112"/>
      <c r="AB1416" s="112"/>
      <c r="AC1416" s="112"/>
      <c r="AD1416" s="112"/>
      <c r="AE1416" s="112"/>
    </row>
    <row r="1417" spans="19:31">
      <c r="S1417" s="112"/>
      <c r="T1417" s="112"/>
      <c r="U1417" s="112"/>
      <c r="V1417" s="112"/>
      <c r="W1417" s="112"/>
      <c r="X1417" s="112"/>
      <c r="Y1417" s="112"/>
      <c r="Z1417" s="112"/>
      <c r="AB1417" s="112"/>
      <c r="AC1417" s="112"/>
      <c r="AD1417" s="112"/>
      <c r="AE1417" s="112"/>
    </row>
    <row r="1418" spans="19:31">
      <c r="S1418" s="112"/>
      <c r="T1418" s="112"/>
      <c r="U1418" s="112"/>
      <c r="V1418" s="112"/>
      <c r="W1418" s="112"/>
      <c r="X1418" s="112"/>
      <c r="Y1418" s="112"/>
      <c r="Z1418" s="112"/>
      <c r="AB1418" s="112"/>
      <c r="AC1418" s="112"/>
      <c r="AD1418" s="112"/>
      <c r="AE1418" s="112"/>
    </row>
    <row r="1419" spans="19:31">
      <c r="S1419" s="112"/>
      <c r="T1419" s="112"/>
      <c r="U1419" s="112"/>
      <c r="V1419" s="112"/>
      <c r="W1419" s="112"/>
      <c r="X1419" s="112"/>
      <c r="Y1419" s="112"/>
      <c r="Z1419" s="112"/>
      <c r="AB1419" s="112"/>
      <c r="AC1419" s="112"/>
      <c r="AD1419" s="112"/>
      <c r="AE1419" s="112"/>
    </row>
    <row r="1420" spans="19:31">
      <c r="S1420" s="112"/>
      <c r="T1420" s="112"/>
      <c r="U1420" s="112"/>
      <c r="V1420" s="112"/>
      <c r="W1420" s="112"/>
      <c r="X1420" s="112"/>
      <c r="Y1420" s="112"/>
      <c r="Z1420" s="112"/>
      <c r="AB1420" s="112"/>
      <c r="AC1420" s="112"/>
      <c r="AD1420" s="112"/>
      <c r="AE1420" s="112"/>
    </row>
    <row r="1421" spans="19:31">
      <c r="S1421" s="112"/>
      <c r="T1421" s="112"/>
      <c r="U1421" s="112"/>
      <c r="V1421" s="112"/>
      <c r="W1421" s="112"/>
      <c r="X1421" s="112"/>
      <c r="Y1421" s="112"/>
      <c r="Z1421" s="112"/>
      <c r="AB1421" s="112"/>
      <c r="AC1421" s="112"/>
      <c r="AD1421" s="112"/>
      <c r="AE1421" s="112"/>
    </row>
    <row r="1422" spans="19:31">
      <c r="S1422" s="112"/>
      <c r="T1422" s="112"/>
      <c r="U1422" s="112"/>
      <c r="V1422" s="112"/>
      <c r="W1422" s="112"/>
      <c r="X1422" s="112"/>
      <c r="Y1422" s="112"/>
      <c r="Z1422" s="112"/>
      <c r="AB1422" s="112"/>
      <c r="AC1422" s="112"/>
      <c r="AD1422" s="112"/>
      <c r="AE1422" s="112"/>
    </row>
    <row r="1423" spans="19:31">
      <c r="S1423" s="112"/>
      <c r="T1423" s="112"/>
      <c r="U1423" s="112"/>
      <c r="V1423" s="112"/>
      <c r="W1423" s="112"/>
      <c r="X1423" s="112"/>
      <c r="Y1423" s="112"/>
      <c r="Z1423" s="112"/>
      <c r="AB1423" s="112"/>
      <c r="AC1423" s="112"/>
      <c r="AD1423" s="112"/>
      <c r="AE1423" s="112"/>
    </row>
    <row r="1424" spans="19:31">
      <c r="S1424" s="112"/>
      <c r="T1424" s="112"/>
      <c r="U1424" s="112"/>
      <c r="V1424" s="112"/>
      <c r="W1424" s="112"/>
      <c r="X1424" s="112"/>
      <c r="Y1424" s="112"/>
      <c r="Z1424" s="112"/>
      <c r="AB1424" s="112"/>
      <c r="AC1424" s="112"/>
      <c r="AD1424" s="112"/>
      <c r="AE1424" s="112"/>
    </row>
    <row r="1425" spans="19:31">
      <c r="S1425" s="112"/>
      <c r="T1425" s="112"/>
      <c r="U1425" s="112"/>
      <c r="V1425" s="112"/>
      <c r="W1425" s="112"/>
      <c r="X1425" s="112"/>
      <c r="Y1425" s="112"/>
      <c r="Z1425" s="112"/>
      <c r="AB1425" s="112"/>
      <c r="AC1425" s="112"/>
      <c r="AD1425" s="112"/>
      <c r="AE1425" s="112"/>
    </row>
    <row r="1426" spans="19:31">
      <c r="S1426" s="112"/>
      <c r="T1426" s="112"/>
      <c r="U1426" s="112"/>
      <c r="V1426" s="112"/>
      <c r="W1426" s="112"/>
      <c r="X1426" s="112"/>
      <c r="Y1426" s="112"/>
      <c r="Z1426" s="112"/>
      <c r="AB1426" s="112"/>
      <c r="AC1426" s="112"/>
      <c r="AD1426" s="112"/>
      <c r="AE1426" s="112"/>
    </row>
    <row r="1427" spans="19:31">
      <c r="S1427" s="112"/>
      <c r="T1427" s="112"/>
      <c r="U1427" s="112"/>
      <c r="V1427" s="112"/>
      <c r="W1427" s="112"/>
      <c r="X1427" s="112"/>
      <c r="Y1427" s="112"/>
      <c r="Z1427" s="112"/>
      <c r="AB1427" s="112"/>
      <c r="AC1427" s="112"/>
      <c r="AD1427" s="112"/>
      <c r="AE1427" s="112"/>
    </row>
    <row r="1428" spans="19:31">
      <c r="S1428" s="112"/>
      <c r="T1428" s="112"/>
      <c r="U1428" s="112"/>
      <c r="V1428" s="112"/>
      <c r="W1428" s="112"/>
      <c r="X1428" s="112"/>
      <c r="Y1428" s="112"/>
      <c r="Z1428" s="112"/>
      <c r="AB1428" s="112"/>
      <c r="AC1428" s="112"/>
      <c r="AD1428" s="112"/>
      <c r="AE1428" s="112"/>
    </row>
    <row r="1429" spans="19:31">
      <c r="S1429" s="112"/>
      <c r="T1429" s="112"/>
      <c r="U1429" s="112"/>
      <c r="V1429" s="112"/>
      <c r="W1429" s="112"/>
      <c r="X1429" s="112"/>
      <c r="Y1429" s="112"/>
      <c r="Z1429" s="112"/>
      <c r="AB1429" s="112"/>
      <c r="AC1429" s="112"/>
      <c r="AD1429" s="112"/>
      <c r="AE1429" s="112"/>
    </row>
    <row r="1430" spans="19:31">
      <c r="S1430" s="112"/>
      <c r="T1430" s="112"/>
      <c r="U1430" s="112"/>
      <c r="V1430" s="112"/>
      <c r="W1430" s="112"/>
      <c r="X1430" s="112"/>
      <c r="Y1430" s="112"/>
      <c r="Z1430" s="112"/>
      <c r="AB1430" s="112"/>
      <c r="AC1430" s="112"/>
      <c r="AD1430" s="112"/>
      <c r="AE1430" s="112"/>
    </row>
    <row r="1431" spans="19:31">
      <c r="S1431" s="112"/>
      <c r="T1431" s="112"/>
      <c r="U1431" s="112"/>
      <c r="V1431" s="112"/>
      <c r="W1431" s="112"/>
      <c r="X1431" s="112"/>
      <c r="Y1431" s="112"/>
      <c r="Z1431" s="112"/>
      <c r="AB1431" s="112"/>
      <c r="AC1431" s="112"/>
      <c r="AD1431" s="112"/>
      <c r="AE1431" s="112"/>
    </row>
    <row r="1432" spans="19:31">
      <c r="S1432" s="112"/>
      <c r="T1432" s="112"/>
      <c r="U1432" s="112"/>
      <c r="V1432" s="112"/>
      <c r="W1432" s="112"/>
      <c r="X1432" s="112"/>
      <c r="Y1432" s="112"/>
      <c r="Z1432" s="112"/>
      <c r="AB1432" s="112"/>
      <c r="AC1432" s="112"/>
      <c r="AD1432" s="112"/>
      <c r="AE1432" s="112"/>
    </row>
    <row r="1433" spans="19:31">
      <c r="S1433" s="112"/>
      <c r="T1433" s="112"/>
      <c r="U1433" s="112"/>
      <c r="V1433" s="112"/>
      <c r="W1433" s="112"/>
      <c r="X1433" s="112"/>
      <c r="Y1433" s="112"/>
      <c r="Z1433" s="112"/>
      <c r="AB1433" s="112"/>
      <c r="AC1433" s="112"/>
      <c r="AD1433" s="112"/>
      <c r="AE1433" s="112"/>
    </row>
    <row r="1434" spans="19:31">
      <c r="S1434" s="112"/>
      <c r="T1434" s="112"/>
      <c r="U1434" s="112"/>
      <c r="V1434" s="112"/>
      <c r="W1434" s="112"/>
      <c r="X1434" s="112"/>
      <c r="Y1434" s="112"/>
      <c r="Z1434" s="112"/>
      <c r="AB1434" s="112"/>
      <c r="AC1434" s="112"/>
      <c r="AD1434" s="112"/>
      <c r="AE1434" s="112"/>
    </row>
    <row r="1435" spans="19:31">
      <c r="S1435" s="112"/>
      <c r="T1435" s="112"/>
      <c r="U1435" s="112"/>
      <c r="V1435" s="112"/>
      <c r="W1435" s="112"/>
      <c r="X1435" s="112"/>
      <c r="Y1435" s="112"/>
      <c r="Z1435" s="112"/>
      <c r="AB1435" s="112"/>
      <c r="AC1435" s="112"/>
      <c r="AD1435" s="112"/>
      <c r="AE1435" s="112"/>
    </row>
    <row r="1436" spans="19:31">
      <c r="S1436" s="112"/>
      <c r="T1436" s="112"/>
      <c r="U1436" s="112"/>
      <c r="V1436" s="112"/>
      <c r="W1436" s="112"/>
      <c r="X1436" s="112"/>
      <c r="Y1436" s="112"/>
      <c r="Z1436" s="112"/>
      <c r="AB1436" s="112"/>
      <c r="AC1436" s="112"/>
      <c r="AD1436" s="112"/>
      <c r="AE1436" s="112"/>
    </row>
    <row r="1437" spans="19:31">
      <c r="S1437" s="112"/>
      <c r="T1437" s="112"/>
      <c r="U1437" s="112"/>
      <c r="V1437" s="112"/>
      <c r="W1437" s="112"/>
      <c r="X1437" s="112"/>
      <c r="Y1437" s="112"/>
      <c r="Z1437" s="112"/>
      <c r="AB1437" s="112"/>
      <c r="AC1437" s="112"/>
      <c r="AD1437" s="112"/>
      <c r="AE1437" s="112"/>
    </row>
    <row r="1438" spans="19:31">
      <c r="S1438" s="112"/>
      <c r="T1438" s="112"/>
      <c r="U1438" s="112"/>
      <c r="V1438" s="112"/>
      <c r="W1438" s="112"/>
      <c r="X1438" s="112"/>
      <c r="Y1438" s="112"/>
      <c r="Z1438" s="112"/>
      <c r="AB1438" s="112"/>
      <c r="AC1438" s="112"/>
      <c r="AD1438" s="112"/>
      <c r="AE1438" s="112"/>
    </row>
    <row r="1439" spans="19:31">
      <c r="S1439" s="112"/>
      <c r="T1439" s="112"/>
      <c r="U1439" s="112"/>
      <c r="V1439" s="112"/>
      <c r="W1439" s="112"/>
      <c r="X1439" s="112"/>
      <c r="Y1439" s="112"/>
      <c r="Z1439" s="112"/>
      <c r="AB1439" s="112"/>
      <c r="AC1439" s="112"/>
      <c r="AD1439" s="112"/>
      <c r="AE1439" s="112"/>
    </row>
    <row r="1440" spans="19:31">
      <c r="S1440" s="112"/>
      <c r="T1440" s="112"/>
      <c r="U1440" s="112"/>
      <c r="V1440" s="112"/>
      <c r="W1440" s="112"/>
      <c r="X1440" s="112"/>
      <c r="Y1440" s="112"/>
      <c r="Z1440" s="112"/>
      <c r="AB1440" s="112"/>
      <c r="AC1440" s="112"/>
      <c r="AD1440" s="112"/>
      <c r="AE1440" s="112"/>
    </row>
    <row r="1441" spans="19:31">
      <c r="S1441" s="112"/>
      <c r="T1441" s="112"/>
      <c r="U1441" s="112"/>
      <c r="V1441" s="112"/>
      <c r="W1441" s="112"/>
      <c r="X1441" s="112"/>
      <c r="Y1441" s="112"/>
      <c r="Z1441" s="112"/>
      <c r="AB1441" s="112"/>
      <c r="AC1441" s="112"/>
      <c r="AD1441" s="112"/>
      <c r="AE1441" s="112"/>
    </row>
    <row r="1442" spans="19:31">
      <c r="S1442" s="112"/>
      <c r="T1442" s="112"/>
      <c r="U1442" s="112"/>
      <c r="V1442" s="112"/>
      <c r="W1442" s="112"/>
      <c r="X1442" s="112"/>
      <c r="Y1442" s="112"/>
      <c r="Z1442" s="112"/>
      <c r="AB1442" s="112"/>
      <c r="AC1442" s="112"/>
      <c r="AD1442" s="112"/>
      <c r="AE1442" s="112"/>
    </row>
    <row r="1443" spans="19:31">
      <c r="S1443" s="112"/>
      <c r="T1443" s="112"/>
      <c r="U1443" s="112"/>
      <c r="V1443" s="112"/>
      <c r="W1443" s="112"/>
      <c r="X1443" s="112"/>
      <c r="Y1443" s="112"/>
      <c r="Z1443" s="112"/>
      <c r="AB1443" s="112"/>
      <c r="AC1443" s="112"/>
      <c r="AD1443" s="112"/>
      <c r="AE1443" s="112"/>
    </row>
    <row r="1444" spans="19:31">
      <c r="S1444" s="112"/>
      <c r="T1444" s="112"/>
      <c r="U1444" s="112"/>
      <c r="V1444" s="112"/>
      <c r="W1444" s="112"/>
      <c r="X1444" s="112"/>
      <c r="Y1444" s="112"/>
      <c r="Z1444" s="112"/>
      <c r="AB1444" s="112"/>
      <c r="AC1444" s="112"/>
      <c r="AD1444" s="112"/>
      <c r="AE1444" s="112"/>
    </row>
    <row r="1445" spans="19:31">
      <c r="S1445" s="112"/>
      <c r="T1445" s="112"/>
      <c r="U1445" s="112"/>
      <c r="V1445" s="112"/>
      <c r="W1445" s="112"/>
      <c r="X1445" s="112"/>
      <c r="Y1445" s="112"/>
      <c r="Z1445" s="112"/>
      <c r="AB1445" s="112"/>
      <c r="AC1445" s="112"/>
      <c r="AD1445" s="112"/>
      <c r="AE1445" s="112"/>
    </row>
    <row r="1446" spans="19:31">
      <c r="S1446" s="112"/>
      <c r="T1446" s="112"/>
      <c r="U1446" s="112"/>
      <c r="V1446" s="112"/>
      <c r="W1446" s="112"/>
      <c r="X1446" s="112"/>
      <c r="Y1446" s="112"/>
      <c r="Z1446" s="112"/>
      <c r="AB1446" s="112"/>
      <c r="AC1446" s="112"/>
      <c r="AD1446" s="112"/>
      <c r="AE1446" s="112"/>
    </row>
    <row r="1447" spans="19:31">
      <c r="S1447" s="112"/>
      <c r="T1447" s="112"/>
      <c r="U1447" s="112"/>
      <c r="V1447" s="112"/>
      <c r="W1447" s="112"/>
      <c r="X1447" s="112"/>
      <c r="Y1447" s="112"/>
      <c r="Z1447" s="112"/>
      <c r="AB1447" s="112"/>
      <c r="AC1447" s="112"/>
      <c r="AD1447" s="112"/>
      <c r="AE1447" s="112"/>
    </row>
    <row r="1448" spans="19:31">
      <c r="S1448" s="112"/>
      <c r="T1448" s="112"/>
      <c r="U1448" s="112"/>
      <c r="V1448" s="112"/>
      <c r="W1448" s="112"/>
      <c r="X1448" s="112"/>
      <c r="Y1448" s="112"/>
      <c r="Z1448" s="112"/>
      <c r="AB1448" s="112"/>
      <c r="AC1448" s="112"/>
      <c r="AD1448" s="112"/>
      <c r="AE1448" s="112"/>
    </row>
    <row r="1449" spans="19:31">
      <c r="S1449" s="112"/>
      <c r="T1449" s="112"/>
      <c r="U1449" s="112"/>
      <c r="V1449" s="112"/>
      <c r="W1449" s="112"/>
      <c r="X1449" s="112"/>
      <c r="Y1449" s="112"/>
      <c r="Z1449" s="112"/>
      <c r="AB1449" s="112"/>
      <c r="AC1449" s="112"/>
      <c r="AD1449" s="112"/>
      <c r="AE1449" s="112"/>
    </row>
    <row r="1450" spans="19:31">
      <c r="S1450" s="112"/>
      <c r="T1450" s="112"/>
      <c r="U1450" s="112"/>
      <c r="V1450" s="112"/>
      <c r="W1450" s="112"/>
      <c r="X1450" s="112"/>
      <c r="Y1450" s="112"/>
      <c r="Z1450" s="112"/>
      <c r="AB1450" s="112"/>
      <c r="AC1450" s="112"/>
      <c r="AD1450" s="112"/>
      <c r="AE1450" s="112"/>
    </row>
    <row r="1451" spans="19:31">
      <c r="S1451" s="112"/>
      <c r="T1451" s="112"/>
      <c r="U1451" s="112"/>
      <c r="V1451" s="112"/>
      <c r="W1451" s="112"/>
      <c r="X1451" s="112"/>
      <c r="Y1451" s="112"/>
      <c r="Z1451" s="112"/>
      <c r="AB1451" s="112"/>
      <c r="AC1451" s="112"/>
      <c r="AD1451" s="112"/>
      <c r="AE1451" s="112"/>
    </row>
    <row r="1452" spans="19:31">
      <c r="S1452" s="112"/>
      <c r="T1452" s="112"/>
      <c r="U1452" s="112"/>
      <c r="V1452" s="112"/>
      <c r="W1452" s="112"/>
      <c r="X1452" s="112"/>
      <c r="Y1452" s="112"/>
      <c r="Z1452" s="112"/>
      <c r="AB1452" s="112"/>
      <c r="AC1452" s="112"/>
      <c r="AD1452" s="112"/>
      <c r="AE1452" s="112"/>
    </row>
    <row r="1453" spans="19:31">
      <c r="S1453" s="112"/>
      <c r="T1453" s="112"/>
      <c r="U1453" s="112"/>
      <c r="V1453" s="112"/>
      <c r="W1453" s="112"/>
      <c r="X1453" s="112"/>
      <c r="Y1453" s="112"/>
      <c r="Z1453" s="112"/>
      <c r="AB1453" s="112"/>
      <c r="AC1453" s="112"/>
      <c r="AD1453" s="112"/>
      <c r="AE1453" s="112"/>
    </row>
    <row r="1454" spans="19:31">
      <c r="S1454" s="112"/>
      <c r="T1454" s="112"/>
      <c r="U1454" s="112"/>
      <c r="V1454" s="112"/>
      <c r="W1454" s="112"/>
      <c r="X1454" s="112"/>
      <c r="Y1454" s="112"/>
      <c r="Z1454" s="112"/>
      <c r="AB1454" s="112"/>
      <c r="AC1454" s="112"/>
      <c r="AD1454" s="112"/>
      <c r="AE1454" s="112"/>
    </row>
    <row r="1455" spans="19:31">
      <c r="S1455" s="112"/>
      <c r="T1455" s="112"/>
      <c r="U1455" s="112"/>
      <c r="V1455" s="112"/>
      <c r="W1455" s="112"/>
      <c r="X1455" s="112"/>
      <c r="Y1455" s="112"/>
      <c r="Z1455" s="112"/>
      <c r="AB1455" s="112"/>
      <c r="AC1455" s="112"/>
      <c r="AD1455" s="112"/>
      <c r="AE1455" s="112"/>
    </row>
    <row r="1456" spans="19:31">
      <c r="S1456" s="112"/>
      <c r="T1456" s="112"/>
      <c r="U1456" s="112"/>
      <c r="V1456" s="112"/>
      <c r="W1456" s="112"/>
      <c r="X1456" s="112"/>
      <c r="Y1456" s="112"/>
      <c r="Z1456" s="112"/>
      <c r="AB1456" s="112"/>
      <c r="AC1456" s="112"/>
      <c r="AD1456" s="112"/>
      <c r="AE1456" s="112"/>
    </row>
    <row r="1457" spans="19:31">
      <c r="S1457" s="112"/>
      <c r="T1457" s="112"/>
      <c r="U1457" s="112"/>
      <c r="V1457" s="112"/>
      <c r="W1457" s="112"/>
      <c r="X1457" s="112"/>
      <c r="Y1457" s="112"/>
      <c r="Z1457" s="112"/>
      <c r="AB1457" s="112"/>
      <c r="AC1457" s="112"/>
      <c r="AD1457" s="112"/>
      <c r="AE1457" s="112"/>
    </row>
    <row r="1458" spans="19:31">
      <c r="S1458" s="112"/>
      <c r="T1458" s="112"/>
      <c r="U1458" s="112"/>
      <c r="V1458" s="112"/>
      <c r="W1458" s="112"/>
      <c r="X1458" s="112"/>
      <c r="Y1458" s="112"/>
      <c r="Z1458" s="112"/>
      <c r="AB1458" s="112"/>
      <c r="AC1458" s="112"/>
      <c r="AD1458" s="112"/>
      <c r="AE1458" s="112"/>
    </row>
    <row r="1459" spans="19:31">
      <c r="S1459" s="112"/>
      <c r="T1459" s="112"/>
      <c r="U1459" s="112"/>
      <c r="V1459" s="112"/>
      <c r="W1459" s="112"/>
      <c r="X1459" s="112"/>
      <c r="Y1459" s="112"/>
      <c r="Z1459" s="112"/>
      <c r="AB1459" s="112"/>
      <c r="AC1459" s="112"/>
      <c r="AD1459" s="112"/>
      <c r="AE1459" s="112"/>
    </row>
    <row r="1460" spans="19:31">
      <c r="S1460" s="112"/>
      <c r="T1460" s="112"/>
      <c r="U1460" s="112"/>
      <c r="V1460" s="112"/>
      <c r="W1460" s="112"/>
      <c r="X1460" s="112"/>
      <c r="Y1460" s="112"/>
      <c r="Z1460" s="112"/>
      <c r="AB1460" s="112"/>
      <c r="AC1460" s="112"/>
      <c r="AD1460" s="112"/>
      <c r="AE1460" s="112"/>
    </row>
    <row r="1461" spans="19:31">
      <c r="S1461" s="112"/>
      <c r="T1461" s="112"/>
      <c r="U1461" s="112"/>
      <c r="V1461" s="112"/>
      <c r="W1461" s="112"/>
      <c r="X1461" s="112"/>
      <c r="Y1461" s="112"/>
      <c r="Z1461" s="112"/>
      <c r="AB1461" s="112"/>
      <c r="AC1461" s="112"/>
      <c r="AD1461" s="112"/>
      <c r="AE1461" s="112"/>
    </row>
    <row r="1462" spans="19:31">
      <c r="S1462" s="112"/>
      <c r="T1462" s="112"/>
      <c r="U1462" s="112"/>
      <c r="V1462" s="112"/>
      <c r="W1462" s="112"/>
      <c r="X1462" s="112"/>
      <c r="Y1462" s="112"/>
      <c r="Z1462" s="112"/>
      <c r="AB1462" s="112"/>
      <c r="AC1462" s="112"/>
      <c r="AD1462" s="112"/>
      <c r="AE1462" s="112"/>
    </row>
    <row r="1463" spans="19:31">
      <c r="S1463" s="112"/>
      <c r="T1463" s="112"/>
      <c r="U1463" s="112"/>
      <c r="V1463" s="112"/>
      <c r="W1463" s="112"/>
      <c r="X1463" s="112"/>
      <c r="Y1463" s="112"/>
      <c r="Z1463" s="112"/>
      <c r="AB1463" s="112"/>
      <c r="AC1463" s="112"/>
      <c r="AD1463" s="112"/>
      <c r="AE1463" s="112"/>
    </row>
    <row r="1464" spans="19:31">
      <c r="S1464" s="112"/>
      <c r="T1464" s="112"/>
      <c r="U1464" s="112"/>
      <c r="V1464" s="112"/>
      <c r="W1464" s="112"/>
      <c r="X1464" s="112"/>
      <c r="Y1464" s="112"/>
      <c r="Z1464" s="112"/>
      <c r="AB1464" s="112"/>
      <c r="AC1464" s="112"/>
      <c r="AD1464" s="112"/>
      <c r="AE1464" s="112"/>
    </row>
    <row r="1465" spans="19:31">
      <c r="S1465" s="112"/>
      <c r="T1465" s="112"/>
      <c r="U1465" s="112"/>
      <c r="V1465" s="112"/>
      <c r="W1465" s="112"/>
      <c r="X1465" s="112"/>
      <c r="Y1465" s="112"/>
      <c r="Z1465" s="112"/>
      <c r="AB1465" s="112"/>
      <c r="AC1465" s="112"/>
      <c r="AD1465" s="112"/>
      <c r="AE1465" s="112"/>
    </row>
    <row r="1466" spans="19:31">
      <c r="S1466" s="112"/>
      <c r="T1466" s="112"/>
      <c r="U1466" s="112"/>
      <c r="V1466" s="112"/>
      <c r="W1466" s="112"/>
      <c r="X1466" s="112"/>
      <c r="Y1466" s="112"/>
      <c r="Z1466" s="112"/>
      <c r="AB1466" s="112"/>
      <c r="AC1466" s="112"/>
      <c r="AD1466" s="112"/>
      <c r="AE1466" s="112"/>
    </row>
    <row r="1467" spans="19:31">
      <c r="S1467" s="112"/>
      <c r="T1467" s="112"/>
      <c r="U1467" s="112"/>
      <c r="V1467" s="112"/>
      <c r="W1467" s="112"/>
      <c r="X1467" s="112"/>
      <c r="Y1467" s="112"/>
      <c r="Z1467" s="112"/>
      <c r="AB1467" s="112"/>
      <c r="AC1467" s="112"/>
      <c r="AD1467" s="112"/>
      <c r="AE1467" s="112"/>
    </row>
    <row r="1468" spans="19:31">
      <c r="S1468" s="112"/>
      <c r="T1468" s="112"/>
      <c r="U1468" s="112"/>
      <c r="V1468" s="112"/>
      <c r="W1468" s="112"/>
      <c r="X1468" s="112"/>
      <c r="Y1468" s="112"/>
      <c r="Z1468" s="112"/>
      <c r="AB1468" s="112"/>
      <c r="AC1468" s="112"/>
      <c r="AD1468" s="112"/>
      <c r="AE1468" s="112"/>
    </row>
    <row r="1469" spans="19:31">
      <c r="S1469" s="112"/>
      <c r="T1469" s="112"/>
      <c r="U1469" s="112"/>
      <c r="V1469" s="112"/>
      <c r="W1469" s="112"/>
      <c r="X1469" s="112"/>
      <c r="Y1469" s="112"/>
      <c r="Z1469" s="112"/>
      <c r="AB1469" s="112"/>
      <c r="AC1469" s="112"/>
      <c r="AD1469" s="112"/>
      <c r="AE1469" s="112"/>
    </row>
    <row r="1470" spans="19:31">
      <c r="S1470" s="112"/>
      <c r="T1470" s="112"/>
      <c r="U1470" s="112"/>
      <c r="V1470" s="112"/>
      <c r="W1470" s="112"/>
      <c r="X1470" s="112"/>
      <c r="Y1470" s="112"/>
      <c r="Z1470" s="112"/>
      <c r="AB1470" s="112"/>
      <c r="AC1470" s="112"/>
      <c r="AD1470" s="112"/>
      <c r="AE1470" s="112"/>
    </row>
    <row r="1471" spans="19:31">
      <c r="S1471" s="112"/>
      <c r="T1471" s="112"/>
      <c r="U1471" s="112"/>
      <c r="V1471" s="112"/>
      <c r="W1471" s="112"/>
      <c r="X1471" s="112"/>
      <c r="Y1471" s="112"/>
      <c r="Z1471" s="112"/>
      <c r="AB1471" s="112"/>
      <c r="AC1471" s="112"/>
      <c r="AD1471" s="112"/>
      <c r="AE1471" s="112"/>
    </row>
    <row r="1472" spans="19:31">
      <c r="S1472" s="112"/>
      <c r="T1472" s="112"/>
      <c r="U1472" s="112"/>
      <c r="V1472" s="112"/>
      <c r="W1472" s="112"/>
      <c r="X1472" s="112"/>
      <c r="Y1472" s="112"/>
      <c r="Z1472" s="112"/>
      <c r="AB1472" s="112"/>
      <c r="AC1472" s="112"/>
      <c r="AD1472" s="112"/>
      <c r="AE1472" s="112"/>
    </row>
    <row r="1473" spans="19:31">
      <c r="S1473" s="112"/>
      <c r="T1473" s="112"/>
      <c r="U1473" s="112"/>
      <c r="V1473" s="112"/>
      <c r="W1473" s="112"/>
      <c r="X1473" s="112"/>
      <c r="Y1473" s="112"/>
      <c r="Z1473" s="112"/>
      <c r="AB1473" s="112"/>
      <c r="AC1473" s="112"/>
      <c r="AD1473" s="112"/>
      <c r="AE1473" s="112"/>
    </row>
    <row r="1474" spans="19:31">
      <c r="S1474" s="112"/>
      <c r="T1474" s="112"/>
      <c r="U1474" s="112"/>
      <c r="V1474" s="112"/>
      <c r="W1474" s="112"/>
      <c r="X1474" s="112"/>
      <c r="Y1474" s="112"/>
      <c r="Z1474" s="112"/>
      <c r="AB1474" s="112"/>
      <c r="AC1474" s="112"/>
      <c r="AD1474" s="112"/>
      <c r="AE1474" s="112"/>
    </row>
    <row r="1475" spans="19:31">
      <c r="S1475" s="112"/>
      <c r="T1475" s="112"/>
      <c r="U1475" s="112"/>
      <c r="V1475" s="112"/>
      <c r="W1475" s="112"/>
      <c r="X1475" s="112"/>
      <c r="Y1475" s="112"/>
      <c r="Z1475" s="112"/>
      <c r="AB1475" s="112"/>
      <c r="AC1475" s="112"/>
      <c r="AD1475" s="112"/>
      <c r="AE1475" s="112"/>
    </row>
    <row r="1476" spans="19:31">
      <c r="S1476" s="112"/>
      <c r="T1476" s="112"/>
      <c r="U1476" s="112"/>
      <c r="V1476" s="112"/>
      <c r="W1476" s="112"/>
      <c r="X1476" s="112"/>
      <c r="Y1476" s="112"/>
      <c r="Z1476" s="112"/>
      <c r="AB1476" s="112"/>
      <c r="AC1476" s="112"/>
      <c r="AD1476" s="112"/>
      <c r="AE1476" s="112"/>
    </row>
    <row r="1477" spans="19:31">
      <c r="S1477" s="112"/>
      <c r="T1477" s="112"/>
      <c r="U1477" s="112"/>
      <c r="V1477" s="112"/>
      <c r="W1477" s="112"/>
      <c r="X1477" s="112"/>
      <c r="Y1477" s="112"/>
      <c r="Z1477" s="112"/>
      <c r="AB1477" s="112"/>
      <c r="AC1477" s="112"/>
      <c r="AD1477" s="112"/>
      <c r="AE1477" s="112"/>
    </row>
    <row r="1478" spans="19:31">
      <c r="S1478" s="112"/>
      <c r="T1478" s="112"/>
      <c r="U1478" s="112"/>
      <c r="V1478" s="112"/>
      <c r="W1478" s="112"/>
      <c r="X1478" s="112"/>
      <c r="Y1478" s="112"/>
      <c r="Z1478" s="112"/>
      <c r="AB1478" s="112"/>
      <c r="AC1478" s="112"/>
      <c r="AD1478" s="112"/>
      <c r="AE1478" s="112"/>
    </row>
    <row r="1479" spans="19:31">
      <c r="S1479" s="112"/>
      <c r="T1479" s="112"/>
      <c r="U1479" s="112"/>
      <c r="V1479" s="112"/>
      <c r="W1479" s="112"/>
      <c r="X1479" s="112"/>
      <c r="Y1479" s="112"/>
      <c r="Z1479" s="112"/>
      <c r="AB1479" s="112"/>
      <c r="AC1479" s="112"/>
      <c r="AD1479" s="112"/>
      <c r="AE1479" s="112"/>
    </row>
    <row r="1480" spans="19:31">
      <c r="S1480" s="112"/>
      <c r="T1480" s="112"/>
      <c r="U1480" s="112"/>
      <c r="V1480" s="112"/>
      <c r="W1480" s="112"/>
      <c r="X1480" s="112"/>
      <c r="Y1480" s="112"/>
      <c r="Z1480" s="112"/>
      <c r="AB1480" s="112"/>
      <c r="AC1480" s="112"/>
      <c r="AD1480" s="112"/>
      <c r="AE1480" s="112"/>
    </row>
    <row r="1481" spans="19:31">
      <c r="S1481" s="112"/>
      <c r="T1481" s="112"/>
      <c r="U1481" s="112"/>
      <c r="V1481" s="112"/>
      <c r="W1481" s="112"/>
      <c r="X1481" s="112"/>
      <c r="Y1481" s="112"/>
      <c r="Z1481" s="112"/>
      <c r="AB1481" s="112"/>
      <c r="AC1481" s="112"/>
      <c r="AD1481" s="112"/>
      <c r="AE1481" s="112"/>
    </row>
    <row r="1482" spans="19:31">
      <c r="S1482" s="112"/>
      <c r="T1482" s="112"/>
      <c r="U1482" s="112"/>
      <c r="V1482" s="112"/>
      <c r="W1482" s="112"/>
      <c r="X1482" s="112"/>
      <c r="Y1482" s="112"/>
      <c r="Z1482" s="112"/>
      <c r="AB1482" s="112"/>
      <c r="AC1482" s="112"/>
      <c r="AD1482" s="112"/>
      <c r="AE1482" s="112"/>
    </row>
    <row r="1483" spans="19:31">
      <c r="S1483" s="112"/>
      <c r="T1483" s="112"/>
      <c r="U1483" s="112"/>
      <c r="V1483" s="112"/>
      <c r="W1483" s="112"/>
      <c r="X1483" s="112"/>
      <c r="Y1483" s="112"/>
      <c r="Z1483" s="112"/>
      <c r="AB1483" s="112"/>
      <c r="AC1483" s="112"/>
      <c r="AD1483" s="112"/>
      <c r="AE1483" s="112"/>
    </row>
    <row r="1484" spans="19:31">
      <c r="S1484" s="112"/>
      <c r="T1484" s="112"/>
      <c r="U1484" s="112"/>
      <c r="V1484" s="112"/>
      <c r="W1484" s="112"/>
      <c r="X1484" s="112"/>
      <c r="Y1484" s="112"/>
      <c r="Z1484" s="112"/>
      <c r="AB1484" s="112"/>
      <c r="AC1484" s="112"/>
      <c r="AD1484" s="112"/>
      <c r="AE1484" s="112"/>
    </row>
    <row r="1485" spans="19:31">
      <c r="S1485" s="112"/>
      <c r="T1485" s="112"/>
      <c r="U1485" s="112"/>
      <c r="V1485" s="112"/>
      <c r="W1485" s="112"/>
      <c r="X1485" s="112"/>
      <c r="Y1485" s="112"/>
      <c r="Z1485" s="112"/>
      <c r="AB1485" s="112"/>
      <c r="AC1485" s="112"/>
      <c r="AD1485" s="112"/>
      <c r="AE1485" s="112"/>
    </row>
    <row r="1486" spans="19:31">
      <c r="S1486" s="112"/>
      <c r="T1486" s="112"/>
      <c r="U1486" s="112"/>
      <c r="V1486" s="112"/>
      <c r="W1486" s="112"/>
      <c r="X1486" s="112"/>
      <c r="Y1486" s="112"/>
      <c r="Z1486" s="112"/>
      <c r="AB1486" s="112"/>
      <c r="AC1486" s="112"/>
      <c r="AD1486" s="112"/>
      <c r="AE1486" s="112"/>
    </row>
    <row r="1487" spans="19:31">
      <c r="S1487" s="112"/>
      <c r="T1487" s="112"/>
      <c r="U1487" s="112"/>
      <c r="V1487" s="112"/>
      <c r="W1487" s="112"/>
      <c r="X1487" s="112"/>
      <c r="Y1487" s="112"/>
      <c r="Z1487" s="112"/>
      <c r="AB1487" s="112"/>
      <c r="AC1487" s="112"/>
      <c r="AD1487" s="112"/>
      <c r="AE1487" s="112"/>
    </row>
    <row r="1488" spans="19:31">
      <c r="S1488" s="112"/>
      <c r="T1488" s="112"/>
      <c r="U1488" s="112"/>
      <c r="V1488" s="112"/>
      <c r="W1488" s="112"/>
      <c r="X1488" s="112"/>
      <c r="Y1488" s="112"/>
      <c r="Z1488" s="112"/>
      <c r="AB1488" s="112"/>
      <c r="AC1488" s="112"/>
      <c r="AD1488" s="112"/>
      <c r="AE1488" s="112"/>
    </row>
    <row r="1489" spans="19:31">
      <c r="S1489" s="112"/>
      <c r="T1489" s="112"/>
      <c r="U1489" s="112"/>
      <c r="V1489" s="112"/>
      <c r="W1489" s="112"/>
      <c r="X1489" s="112"/>
      <c r="Y1489" s="112"/>
      <c r="Z1489" s="112"/>
      <c r="AB1489" s="112"/>
      <c r="AC1489" s="112"/>
      <c r="AD1489" s="112"/>
      <c r="AE1489" s="112"/>
    </row>
    <row r="1490" spans="19:31">
      <c r="S1490" s="112"/>
      <c r="T1490" s="112"/>
      <c r="U1490" s="112"/>
      <c r="V1490" s="112"/>
      <c r="W1490" s="112"/>
      <c r="X1490" s="112"/>
      <c r="Y1490" s="112"/>
      <c r="Z1490" s="112"/>
      <c r="AB1490" s="112"/>
      <c r="AC1490" s="112"/>
      <c r="AD1490" s="112"/>
      <c r="AE1490" s="112"/>
    </row>
    <row r="1491" spans="19:31">
      <c r="S1491" s="112"/>
      <c r="T1491" s="112"/>
      <c r="U1491" s="112"/>
      <c r="V1491" s="112"/>
      <c r="W1491" s="112"/>
      <c r="X1491" s="112"/>
      <c r="Y1491" s="112"/>
      <c r="Z1491" s="112"/>
      <c r="AB1491" s="112"/>
      <c r="AC1491" s="112"/>
      <c r="AD1491" s="112"/>
      <c r="AE1491" s="112"/>
    </row>
    <row r="1492" spans="19:31">
      <c r="S1492" s="112"/>
      <c r="T1492" s="112"/>
      <c r="U1492" s="112"/>
      <c r="V1492" s="112"/>
      <c r="W1492" s="112"/>
      <c r="X1492" s="112"/>
      <c r="Y1492" s="112"/>
      <c r="Z1492" s="112"/>
      <c r="AB1492" s="112"/>
      <c r="AC1492" s="112"/>
      <c r="AD1492" s="112"/>
      <c r="AE1492" s="112"/>
    </row>
    <row r="1493" spans="19:31">
      <c r="S1493" s="112"/>
      <c r="T1493" s="112"/>
      <c r="U1493" s="112"/>
      <c r="V1493" s="112"/>
      <c r="W1493" s="112"/>
      <c r="X1493" s="112"/>
      <c r="Y1493" s="112"/>
      <c r="Z1493" s="112"/>
      <c r="AB1493" s="112"/>
      <c r="AC1493" s="112"/>
      <c r="AD1493" s="112"/>
      <c r="AE1493" s="112"/>
    </row>
    <row r="1494" spans="19:31">
      <c r="S1494" s="112"/>
      <c r="T1494" s="112"/>
      <c r="U1494" s="112"/>
      <c r="V1494" s="112"/>
      <c r="W1494" s="112"/>
      <c r="X1494" s="112"/>
      <c r="Y1494" s="112"/>
      <c r="Z1494" s="112"/>
      <c r="AB1494" s="112"/>
      <c r="AC1494" s="112"/>
      <c r="AD1494" s="112"/>
      <c r="AE1494" s="112"/>
    </row>
    <row r="1495" spans="19:31">
      <c r="S1495" s="112"/>
      <c r="T1495" s="112"/>
      <c r="U1495" s="112"/>
      <c r="V1495" s="112"/>
      <c r="W1495" s="112"/>
      <c r="X1495" s="112"/>
      <c r="Y1495" s="112"/>
      <c r="Z1495" s="112"/>
      <c r="AB1495" s="112"/>
      <c r="AC1495" s="112"/>
      <c r="AD1495" s="112"/>
      <c r="AE1495" s="112"/>
    </row>
    <row r="1496" spans="19:31">
      <c r="S1496" s="112"/>
      <c r="T1496" s="112"/>
      <c r="U1496" s="112"/>
      <c r="V1496" s="112"/>
      <c r="W1496" s="112"/>
      <c r="X1496" s="112"/>
      <c r="Y1496" s="112"/>
      <c r="Z1496" s="112"/>
      <c r="AB1496" s="112"/>
      <c r="AC1496" s="112"/>
      <c r="AD1496" s="112"/>
      <c r="AE1496" s="112"/>
    </row>
    <row r="1497" spans="19:31">
      <c r="S1497" s="112"/>
      <c r="T1497" s="112"/>
      <c r="U1497" s="112"/>
      <c r="V1497" s="112"/>
      <c r="W1497" s="112"/>
      <c r="X1497" s="112"/>
      <c r="Y1497" s="112"/>
      <c r="Z1497" s="112"/>
      <c r="AB1497" s="112"/>
      <c r="AC1497" s="112"/>
      <c r="AD1497" s="112"/>
      <c r="AE1497" s="112"/>
    </row>
    <row r="1498" spans="19:31">
      <c r="S1498" s="112"/>
      <c r="T1498" s="112"/>
      <c r="U1498" s="112"/>
      <c r="V1498" s="112"/>
      <c r="W1498" s="112"/>
      <c r="X1498" s="112"/>
      <c r="Y1498" s="112"/>
      <c r="Z1498" s="112"/>
      <c r="AB1498" s="112"/>
      <c r="AC1498" s="112"/>
      <c r="AD1498" s="112"/>
      <c r="AE1498" s="112"/>
    </row>
    <row r="1499" spans="19:31">
      <c r="S1499" s="112"/>
      <c r="T1499" s="112"/>
      <c r="U1499" s="112"/>
      <c r="V1499" s="112"/>
      <c r="W1499" s="112"/>
      <c r="X1499" s="112"/>
      <c r="Y1499" s="112"/>
      <c r="Z1499" s="112"/>
      <c r="AB1499" s="112"/>
      <c r="AC1499" s="112"/>
      <c r="AD1499" s="112"/>
      <c r="AE1499" s="112"/>
    </row>
    <row r="1500" spans="19:31">
      <c r="S1500" s="112"/>
      <c r="T1500" s="112"/>
      <c r="U1500" s="112"/>
      <c r="V1500" s="112"/>
      <c r="W1500" s="112"/>
      <c r="X1500" s="112"/>
      <c r="Y1500" s="112"/>
      <c r="Z1500" s="112"/>
      <c r="AB1500" s="112"/>
      <c r="AC1500" s="112"/>
      <c r="AD1500" s="112"/>
      <c r="AE1500" s="112"/>
    </row>
    <row r="1501" spans="19:31">
      <c r="S1501" s="112"/>
      <c r="T1501" s="112"/>
      <c r="U1501" s="112"/>
      <c r="V1501" s="112"/>
      <c r="W1501" s="112"/>
      <c r="X1501" s="112"/>
      <c r="Y1501" s="112"/>
      <c r="Z1501" s="112"/>
      <c r="AB1501" s="112"/>
      <c r="AC1501" s="112"/>
      <c r="AD1501" s="112"/>
      <c r="AE1501" s="112"/>
    </row>
    <row r="1502" spans="19:31">
      <c r="S1502" s="112"/>
      <c r="T1502" s="112"/>
      <c r="U1502" s="112"/>
      <c r="V1502" s="112"/>
      <c r="W1502" s="112"/>
      <c r="X1502" s="112"/>
      <c r="Y1502" s="112"/>
      <c r="Z1502" s="112"/>
      <c r="AB1502" s="112"/>
      <c r="AC1502" s="112"/>
      <c r="AD1502" s="112"/>
      <c r="AE1502" s="112"/>
    </row>
    <row r="1503" spans="19:31">
      <c r="S1503" s="112"/>
      <c r="T1503" s="112"/>
      <c r="U1503" s="112"/>
      <c r="V1503" s="112"/>
      <c r="W1503" s="112"/>
      <c r="X1503" s="112"/>
      <c r="Y1503" s="112"/>
      <c r="Z1503" s="112"/>
      <c r="AB1503" s="112"/>
      <c r="AC1503" s="112"/>
      <c r="AD1503" s="112"/>
      <c r="AE1503" s="112"/>
    </row>
    <row r="1504" spans="19:31">
      <c r="S1504" s="112"/>
      <c r="T1504" s="112"/>
      <c r="U1504" s="112"/>
      <c r="V1504" s="112"/>
      <c r="W1504" s="112"/>
      <c r="X1504" s="112"/>
      <c r="Y1504" s="112"/>
      <c r="Z1504" s="112"/>
      <c r="AB1504" s="112"/>
      <c r="AC1504" s="112"/>
      <c r="AD1504" s="112"/>
      <c r="AE1504" s="112"/>
    </row>
    <row r="1505" spans="19:31">
      <c r="S1505" s="112"/>
      <c r="T1505" s="112"/>
      <c r="U1505" s="112"/>
      <c r="V1505" s="112"/>
      <c r="W1505" s="112"/>
      <c r="X1505" s="112"/>
      <c r="Y1505" s="112"/>
      <c r="Z1505" s="112"/>
      <c r="AB1505" s="112"/>
      <c r="AC1505" s="112"/>
      <c r="AD1505" s="112"/>
      <c r="AE1505" s="112"/>
    </row>
    <row r="1506" spans="19:31">
      <c r="S1506" s="112"/>
      <c r="T1506" s="112"/>
      <c r="U1506" s="112"/>
      <c r="V1506" s="112"/>
      <c r="W1506" s="112"/>
      <c r="X1506" s="112"/>
      <c r="Y1506" s="112"/>
      <c r="Z1506" s="112"/>
      <c r="AB1506" s="112"/>
      <c r="AC1506" s="112"/>
      <c r="AD1506" s="112"/>
      <c r="AE1506" s="112"/>
    </row>
    <row r="1507" spans="19:31">
      <c r="S1507" s="112"/>
      <c r="T1507" s="112"/>
      <c r="U1507" s="112"/>
      <c r="V1507" s="112"/>
      <c r="W1507" s="112"/>
      <c r="X1507" s="112"/>
      <c r="Y1507" s="112"/>
      <c r="Z1507" s="112"/>
      <c r="AB1507" s="112"/>
      <c r="AC1507" s="112"/>
      <c r="AD1507" s="112"/>
      <c r="AE1507" s="112"/>
    </row>
    <row r="1508" spans="19:31">
      <c r="S1508" s="112"/>
      <c r="T1508" s="112"/>
      <c r="U1508" s="112"/>
      <c r="V1508" s="112"/>
      <c r="W1508" s="112"/>
      <c r="X1508" s="112"/>
      <c r="Y1508" s="112"/>
      <c r="Z1508" s="112"/>
      <c r="AB1508" s="112"/>
      <c r="AC1508" s="112"/>
      <c r="AD1508" s="112"/>
      <c r="AE1508" s="112"/>
    </row>
    <row r="1509" spans="19:31">
      <c r="S1509" s="112"/>
      <c r="T1509" s="112"/>
      <c r="U1509" s="112"/>
      <c r="V1509" s="112"/>
      <c r="W1509" s="112"/>
      <c r="X1509" s="112"/>
      <c r="Y1509" s="112"/>
      <c r="Z1509" s="112"/>
      <c r="AB1509" s="112"/>
      <c r="AC1509" s="112"/>
      <c r="AD1509" s="112"/>
      <c r="AE1509" s="112"/>
    </row>
    <row r="1510" spans="19:31">
      <c r="S1510" s="112"/>
      <c r="T1510" s="112"/>
      <c r="U1510" s="112"/>
      <c r="V1510" s="112"/>
      <c r="W1510" s="112"/>
      <c r="X1510" s="112"/>
      <c r="Y1510" s="112"/>
      <c r="Z1510" s="112"/>
      <c r="AB1510" s="112"/>
      <c r="AC1510" s="112"/>
      <c r="AD1510" s="112"/>
      <c r="AE1510" s="112"/>
    </row>
    <row r="1511" spans="19:31">
      <c r="S1511" s="112"/>
      <c r="T1511" s="112"/>
      <c r="U1511" s="112"/>
      <c r="V1511" s="112"/>
      <c r="W1511" s="112"/>
      <c r="X1511" s="112"/>
      <c r="Y1511" s="112"/>
      <c r="Z1511" s="112"/>
      <c r="AB1511" s="112"/>
      <c r="AC1511" s="112"/>
      <c r="AD1511" s="112"/>
      <c r="AE1511" s="112"/>
    </row>
    <row r="1512" spans="19:31">
      <c r="S1512" s="112"/>
      <c r="T1512" s="112"/>
      <c r="U1512" s="112"/>
      <c r="V1512" s="112"/>
      <c r="W1512" s="112"/>
      <c r="X1512" s="112"/>
      <c r="Y1512" s="112"/>
      <c r="Z1512" s="112"/>
      <c r="AB1512" s="112"/>
      <c r="AC1512" s="112"/>
      <c r="AD1512" s="112"/>
      <c r="AE1512" s="112"/>
    </row>
    <row r="1513" spans="19:31">
      <c r="S1513" s="112"/>
      <c r="T1513" s="112"/>
      <c r="U1513" s="112"/>
      <c r="V1513" s="112"/>
      <c r="W1513" s="112"/>
      <c r="X1513" s="112"/>
      <c r="Y1513" s="112"/>
      <c r="Z1513" s="112"/>
      <c r="AB1513" s="112"/>
      <c r="AC1513" s="112"/>
      <c r="AD1513" s="112"/>
      <c r="AE1513" s="112"/>
    </row>
    <row r="1514" spans="19:31">
      <c r="S1514" s="112"/>
      <c r="T1514" s="112"/>
      <c r="U1514" s="112"/>
      <c r="V1514" s="112"/>
      <c r="W1514" s="112"/>
      <c r="X1514" s="112"/>
      <c r="Y1514" s="112"/>
      <c r="Z1514" s="112"/>
      <c r="AB1514" s="112"/>
      <c r="AC1514" s="112"/>
      <c r="AD1514" s="112"/>
      <c r="AE1514" s="112"/>
    </row>
    <row r="1515" spans="19:31">
      <c r="S1515" s="112"/>
      <c r="T1515" s="112"/>
      <c r="U1515" s="112"/>
      <c r="V1515" s="112"/>
      <c r="W1515" s="112"/>
      <c r="X1515" s="112"/>
      <c r="Y1515" s="112"/>
      <c r="Z1515" s="112"/>
      <c r="AB1515" s="112"/>
      <c r="AC1515" s="112"/>
      <c r="AD1515" s="112"/>
      <c r="AE1515" s="112"/>
    </row>
    <row r="1516" spans="19:31">
      <c r="S1516" s="112"/>
      <c r="T1516" s="112"/>
      <c r="U1516" s="112"/>
      <c r="V1516" s="112"/>
      <c r="W1516" s="112"/>
      <c r="X1516" s="112"/>
      <c r="Y1516" s="112"/>
      <c r="Z1516" s="112"/>
      <c r="AB1516" s="112"/>
      <c r="AC1516" s="112"/>
      <c r="AD1516" s="112"/>
      <c r="AE1516" s="112"/>
    </row>
    <row r="1517" spans="19:31">
      <c r="S1517" s="112"/>
      <c r="T1517" s="112"/>
      <c r="U1517" s="112"/>
      <c r="V1517" s="112"/>
      <c r="W1517" s="112"/>
      <c r="X1517" s="112"/>
      <c r="Y1517" s="112"/>
      <c r="Z1517" s="112"/>
      <c r="AB1517" s="112"/>
      <c r="AC1517" s="112"/>
      <c r="AD1517" s="112"/>
      <c r="AE1517" s="112"/>
    </row>
    <row r="1518" spans="19:31">
      <c r="S1518" s="112"/>
      <c r="T1518" s="112"/>
      <c r="U1518" s="112"/>
      <c r="V1518" s="112"/>
      <c r="W1518" s="112"/>
      <c r="X1518" s="112"/>
      <c r="Y1518" s="112"/>
      <c r="Z1518" s="112"/>
      <c r="AB1518" s="112"/>
      <c r="AC1518" s="112"/>
      <c r="AD1518" s="112"/>
      <c r="AE1518" s="112"/>
    </row>
    <row r="1519" spans="19:31">
      <c r="S1519" s="112"/>
      <c r="T1519" s="112"/>
      <c r="U1519" s="112"/>
      <c r="V1519" s="112"/>
      <c r="W1519" s="112"/>
      <c r="X1519" s="112"/>
      <c r="Y1519" s="112"/>
      <c r="Z1519" s="112"/>
      <c r="AB1519" s="112"/>
      <c r="AC1519" s="112"/>
      <c r="AD1519" s="112"/>
      <c r="AE1519" s="112"/>
    </row>
    <row r="1520" spans="19:31">
      <c r="S1520" s="112"/>
      <c r="T1520" s="112"/>
      <c r="U1520" s="112"/>
      <c r="V1520" s="112"/>
      <c r="W1520" s="112"/>
      <c r="X1520" s="112"/>
      <c r="Y1520" s="112"/>
      <c r="Z1520" s="112"/>
      <c r="AB1520" s="112"/>
      <c r="AC1520" s="112"/>
      <c r="AD1520" s="112"/>
      <c r="AE1520" s="112"/>
    </row>
    <row r="1521" spans="19:31">
      <c r="S1521" s="112"/>
      <c r="T1521" s="112"/>
      <c r="U1521" s="112"/>
      <c r="V1521" s="112"/>
      <c r="W1521" s="112"/>
      <c r="X1521" s="112"/>
      <c r="Y1521" s="112"/>
      <c r="Z1521" s="112"/>
      <c r="AB1521" s="112"/>
      <c r="AC1521" s="112"/>
      <c r="AD1521" s="112"/>
      <c r="AE1521" s="112"/>
    </row>
    <row r="1522" spans="19:31">
      <c r="S1522" s="112"/>
      <c r="T1522" s="112"/>
      <c r="U1522" s="112"/>
      <c r="V1522" s="112"/>
      <c r="W1522" s="112"/>
      <c r="X1522" s="112"/>
      <c r="Y1522" s="112"/>
      <c r="Z1522" s="112"/>
      <c r="AB1522" s="112"/>
      <c r="AC1522" s="112"/>
      <c r="AD1522" s="112"/>
      <c r="AE1522" s="112"/>
    </row>
    <row r="1523" spans="19:31">
      <c r="S1523" s="112"/>
      <c r="T1523" s="112"/>
      <c r="U1523" s="112"/>
      <c r="V1523" s="112"/>
      <c r="W1523" s="112"/>
      <c r="X1523" s="112"/>
      <c r="Y1523" s="112"/>
      <c r="Z1523" s="112"/>
      <c r="AB1523" s="112"/>
      <c r="AC1523" s="112"/>
      <c r="AD1523" s="112"/>
      <c r="AE1523" s="112"/>
    </row>
    <row r="1524" spans="19:31">
      <c r="S1524" s="112"/>
      <c r="T1524" s="112"/>
      <c r="U1524" s="112"/>
      <c r="V1524" s="112"/>
      <c r="W1524" s="112"/>
      <c r="X1524" s="112"/>
      <c r="Y1524" s="112"/>
      <c r="Z1524" s="112"/>
      <c r="AB1524" s="112"/>
      <c r="AC1524" s="112"/>
      <c r="AD1524" s="112"/>
      <c r="AE1524" s="112"/>
    </row>
    <row r="1525" spans="19:31">
      <c r="S1525" s="112"/>
      <c r="T1525" s="112"/>
      <c r="U1525" s="112"/>
      <c r="V1525" s="112"/>
      <c r="W1525" s="112"/>
      <c r="X1525" s="112"/>
      <c r="Y1525" s="112"/>
      <c r="Z1525" s="112"/>
      <c r="AB1525" s="112"/>
      <c r="AC1525" s="112"/>
      <c r="AD1525" s="112"/>
      <c r="AE1525" s="112"/>
    </row>
    <row r="1526" spans="19:31">
      <c r="S1526" s="112"/>
      <c r="T1526" s="112"/>
      <c r="U1526" s="112"/>
      <c r="V1526" s="112"/>
      <c r="W1526" s="112"/>
      <c r="X1526" s="112"/>
      <c r="Y1526" s="112"/>
      <c r="Z1526" s="112"/>
      <c r="AB1526" s="112"/>
      <c r="AC1526" s="112"/>
      <c r="AD1526" s="112"/>
      <c r="AE1526" s="112"/>
    </row>
    <row r="1527" spans="19:31">
      <c r="S1527" s="112"/>
      <c r="T1527" s="112"/>
      <c r="U1527" s="112"/>
      <c r="V1527" s="112"/>
      <c r="W1527" s="112"/>
      <c r="X1527" s="112"/>
      <c r="Y1527" s="112"/>
      <c r="Z1527" s="112"/>
      <c r="AB1527" s="112"/>
      <c r="AC1527" s="112"/>
      <c r="AD1527" s="112"/>
      <c r="AE1527" s="112"/>
    </row>
    <row r="1528" spans="19:31">
      <c r="S1528" s="112"/>
      <c r="T1528" s="112"/>
      <c r="U1528" s="112"/>
      <c r="V1528" s="112"/>
      <c r="W1528" s="112"/>
      <c r="X1528" s="112"/>
      <c r="Y1528" s="112"/>
      <c r="Z1528" s="112"/>
      <c r="AB1528" s="112"/>
      <c r="AC1528" s="112"/>
      <c r="AD1528" s="112"/>
      <c r="AE1528" s="112"/>
    </row>
    <row r="1529" spans="19:31">
      <c r="S1529" s="112"/>
      <c r="T1529" s="112"/>
      <c r="U1529" s="112"/>
      <c r="V1529" s="112"/>
      <c r="W1529" s="112"/>
      <c r="X1529" s="112"/>
      <c r="Y1529" s="112"/>
      <c r="Z1529" s="112"/>
      <c r="AB1529" s="112"/>
      <c r="AC1529" s="112"/>
      <c r="AD1529" s="112"/>
      <c r="AE1529" s="112"/>
    </row>
    <row r="1530" spans="19:31">
      <c r="S1530" s="112"/>
      <c r="T1530" s="112"/>
      <c r="U1530" s="112"/>
      <c r="V1530" s="112"/>
      <c r="W1530" s="112"/>
      <c r="X1530" s="112"/>
      <c r="Y1530" s="112"/>
      <c r="Z1530" s="112"/>
      <c r="AB1530" s="112"/>
      <c r="AC1530" s="112"/>
      <c r="AD1530" s="112"/>
      <c r="AE1530" s="112"/>
    </row>
    <row r="1531" spans="19:31">
      <c r="S1531" s="112"/>
      <c r="T1531" s="112"/>
      <c r="U1531" s="112"/>
      <c r="V1531" s="112"/>
      <c r="W1531" s="112"/>
      <c r="X1531" s="112"/>
      <c r="Y1531" s="112"/>
      <c r="Z1531" s="112"/>
      <c r="AB1531" s="112"/>
      <c r="AC1531" s="112"/>
      <c r="AD1531" s="112"/>
      <c r="AE1531" s="112"/>
    </row>
    <row r="1532" spans="19:31">
      <c r="S1532" s="112"/>
      <c r="T1532" s="112"/>
      <c r="U1532" s="112"/>
      <c r="V1532" s="112"/>
      <c r="W1532" s="112"/>
      <c r="X1532" s="112"/>
      <c r="Y1532" s="112"/>
      <c r="Z1532" s="112"/>
      <c r="AB1532" s="112"/>
      <c r="AC1532" s="112"/>
      <c r="AD1532" s="112"/>
      <c r="AE1532" s="112"/>
    </row>
    <row r="1533" spans="19:31">
      <c r="S1533" s="112"/>
      <c r="T1533" s="112"/>
      <c r="U1533" s="112"/>
      <c r="V1533" s="112"/>
      <c r="W1533" s="112"/>
      <c r="X1533" s="112"/>
      <c r="Y1533" s="112"/>
      <c r="Z1533" s="112"/>
      <c r="AB1533" s="112"/>
      <c r="AC1533" s="112"/>
      <c r="AD1533" s="112"/>
      <c r="AE1533" s="112"/>
    </row>
    <row r="1534" spans="19:31">
      <c r="S1534" s="112"/>
      <c r="T1534" s="112"/>
      <c r="U1534" s="112"/>
      <c r="V1534" s="112"/>
      <c r="W1534" s="112"/>
      <c r="X1534" s="112"/>
      <c r="Y1534" s="112"/>
      <c r="Z1534" s="112"/>
      <c r="AB1534" s="112"/>
      <c r="AC1534" s="112"/>
      <c r="AD1534" s="112"/>
      <c r="AE1534" s="112"/>
    </row>
    <row r="1535" spans="19:31">
      <c r="S1535" s="112"/>
      <c r="T1535" s="112"/>
      <c r="U1535" s="112"/>
      <c r="V1535" s="112"/>
      <c r="W1535" s="112"/>
      <c r="X1535" s="112"/>
      <c r="Y1535" s="112"/>
      <c r="Z1535" s="112"/>
      <c r="AB1535" s="112"/>
      <c r="AC1535" s="112"/>
      <c r="AD1535" s="112"/>
      <c r="AE1535" s="112"/>
    </row>
    <row r="1536" spans="19:31">
      <c r="S1536" s="112"/>
      <c r="T1536" s="112"/>
      <c r="U1536" s="112"/>
      <c r="V1536" s="112"/>
      <c r="W1536" s="112"/>
      <c r="X1536" s="112"/>
      <c r="Y1536" s="112"/>
      <c r="Z1536" s="112"/>
      <c r="AB1536" s="112"/>
      <c r="AC1536" s="112"/>
      <c r="AD1536" s="112"/>
      <c r="AE1536" s="112"/>
    </row>
    <row r="1537" spans="19:31">
      <c r="S1537" s="112"/>
      <c r="T1537" s="112"/>
      <c r="U1537" s="112"/>
      <c r="V1537" s="112"/>
      <c r="W1537" s="112"/>
      <c r="X1537" s="112"/>
      <c r="Y1537" s="112"/>
      <c r="Z1537" s="112"/>
      <c r="AB1537" s="112"/>
      <c r="AC1537" s="112"/>
      <c r="AD1537" s="112"/>
      <c r="AE1537" s="112"/>
    </row>
    <row r="1538" spans="19:31">
      <c r="S1538" s="112"/>
      <c r="T1538" s="112"/>
      <c r="U1538" s="112"/>
      <c r="V1538" s="112"/>
      <c r="W1538" s="112"/>
      <c r="X1538" s="112"/>
      <c r="Y1538" s="112"/>
      <c r="Z1538" s="112"/>
      <c r="AB1538" s="112"/>
      <c r="AC1538" s="112"/>
      <c r="AD1538" s="112"/>
      <c r="AE1538" s="112"/>
    </row>
    <row r="1539" spans="19:31">
      <c r="S1539" s="112"/>
      <c r="T1539" s="112"/>
      <c r="U1539" s="112"/>
      <c r="V1539" s="112"/>
      <c r="W1539" s="112"/>
      <c r="X1539" s="112"/>
      <c r="Y1539" s="112"/>
      <c r="Z1539" s="112"/>
      <c r="AB1539" s="112"/>
      <c r="AC1539" s="112"/>
      <c r="AD1539" s="112"/>
      <c r="AE1539" s="112"/>
    </row>
    <row r="1540" spans="19:31">
      <c r="S1540" s="112"/>
      <c r="T1540" s="112"/>
      <c r="U1540" s="112"/>
      <c r="V1540" s="112"/>
      <c r="W1540" s="112"/>
      <c r="X1540" s="112"/>
      <c r="Y1540" s="112"/>
      <c r="Z1540" s="112"/>
      <c r="AB1540" s="112"/>
      <c r="AC1540" s="112"/>
      <c r="AD1540" s="112"/>
      <c r="AE1540" s="112"/>
    </row>
    <row r="1541" spans="19:31">
      <c r="S1541" s="112"/>
      <c r="T1541" s="112"/>
      <c r="U1541" s="112"/>
      <c r="V1541" s="112"/>
      <c r="W1541" s="112"/>
      <c r="X1541" s="112"/>
      <c r="Y1541" s="112"/>
      <c r="Z1541" s="112"/>
      <c r="AB1541" s="112"/>
      <c r="AC1541" s="112"/>
      <c r="AD1541" s="112"/>
      <c r="AE1541" s="112"/>
    </row>
    <row r="1542" spans="19:31">
      <c r="S1542" s="112"/>
      <c r="T1542" s="112"/>
      <c r="U1542" s="112"/>
      <c r="V1542" s="112"/>
      <c r="W1542" s="112"/>
      <c r="X1542" s="112"/>
      <c r="Y1542" s="112"/>
      <c r="Z1542" s="112"/>
      <c r="AB1542" s="112"/>
      <c r="AC1542" s="112"/>
      <c r="AD1542" s="112"/>
      <c r="AE1542" s="112"/>
    </row>
    <row r="1543" spans="19:31">
      <c r="S1543" s="112"/>
      <c r="T1543" s="112"/>
      <c r="U1543" s="112"/>
      <c r="V1543" s="112"/>
      <c r="W1543" s="112"/>
      <c r="X1543" s="112"/>
      <c r="Y1543" s="112"/>
      <c r="Z1543" s="112"/>
      <c r="AB1543" s="112"/>
      <c r="AC1543" s="112"/>
      <c r="AD1543" s="112"/>
      <c r="AE1543" s="112"/>
    </row>
    <row r="1544" spans="19:31">
      <c r="S1544" s="112"/>
      <c r="T1544" s="112"/>
      <c r="U1544" s="112"/>
      <c r="V1544" s="112"/>
      <c r="W1544" s="112"/>
      <c r="X1544" s="112"/>
      <c r="Y1544" s="112"/>
      <c r="Z1544" s="112"/>
      <c r="AB1544" s="112"/>
      <c r="AC1544" s="112"/>
      <c r="AD1544" s="112"/>
      <c r="AE1544" s="112"/>
    </row>
    <row r="1545" spans="19:31">
      <c r="S1545" s="112"/>
      <c r="T1545" s="112"/>
      <c r="U1545" s="112"/>
      <c r="V1545" s="112"/>
      <c r="W1545" s="112"/>
      <c r="X1545" s="112"/>
      <c r="Y1545" s="112"/>
      <c r="Z1545" s="112"/>
      <c r="AB1545" s="112"/>
      <c r="AC1545" s="112"/>
      <c r="AD1545" s="112"/>
      <c r="AE1545" s="112"/>
    </row>
    <row r="1546" spans="19:31">
      <c r="S1546" s="112"/>
      <c r="T1546" s="112"/>
      <c r="U1546" s="112"/>
      <c r="V1546" s="112"/>
      <c r="W1546" s="112"/>
      <c r="X1546" s="112"/>
      <c r="Y1546" s="112"/>
      <c r="Z1546" s="112"/>
      <c r="AB1546" s="112"/>
      <c r="AC1546" s="112"/>
      <c r="AD1546" s="112"/>
      <c r="AE1546" s="112"/>
    </row>
    <row r="1547" spans="19:31">
      <c r="S1547" s="112"/>
      <c r="T1547" s="112"/>
      <c r="U1547" s="112"/>
      <c r="V1547" s="112"/>
      <c r="W1547" s="112"/>
      <c r="X1547" s="112"/>
      <c r="Y1547" s="112"/>
      <c r="Z1547" s="112"/>
      <c r="AB1547" s="112"/>
      <c r="AC1547" s="112"/>
      <c r="AD1547" s="112"/>
      <c r="AE1547" s="112"/>
    </row>
    <row r="1548" spans="19:31">
      <c r="S1548" s="112"/>
      <c r="T1548" s="112"/>
      <c r="U1548" s="112"/>
      <c r="V1548" s="112"/>
      <c r="W1548" s="112"/>
      <c r="X1548" s="112"/>
      <c r="Y1548" s="112"/>
      <c r="Z1548" s="112"/>
      <c r="AB1548" s="112"/>
      <c r="AC1548" s="112"/>
      <c r="AD1548" s="112"/>
      <c r="AE1548" s="112"/>
    </row>
    <row r="1549" spans="19:31">
      <c r="S1549" s="112"/>
      <c r="T1549" s="112"/>
      <c r="U1549" s="112"/>
      <c r="V1549" s="112"/>
      <c r="W1549" s="112"/>
      <c r="X1549" s="112"/>
      <c r="Y1549" s="112"/>
      <c r="Z1549" s="112"/>
      <c r="AB1549" s="112"/>
      <c r="AC1549" s="112"/>
      <c r="AD1549" s="112"/>
      <c r="AE1549" s="112"/>
    </row>
    <row r="1550" spans="19:31">
      <c r="S1550" s="112"/>
      <c r="T1550" s="112"/>
      <c r="U1550" s="112"/>
      <c r="V1550" s="112"/>
      <c r="W1550" s="112"/>
      <c r="X1550" s="112"/>
      <c r="Y1550" s="112"/>
      <c r="Z1550" s="112"/>
      <c r="AB1550" s="112"/>
      <c r="AC1550" s="112"/>
      <c r="AD1550" s="112"/>
      <c r="AE1550" s="112"/>
    </row>
    <row r="1551" spans="19:31">
      <c r="S1551" s="112"/>
      <c r="T1551" s="112"/>
      <c r="U1551" s="112"/>
      <c r="V1551" s="112"/>
      <c r="W1551" s="112"/>
      <c r="X1551" s="112"/>
      <c r="Y1551" s="112"/>
      <c r="Z1551" s="112"/>
      <c r="AB1551" s="112"/>
      <c r="AC1551" s="112"/>
      <c r="AD1551" s="112"/>
      <c r="AE1551" s="112"/>
    </row>
    <row r="1552" spans="19:31">
      <c r="S1552" s="112"/>
      <c r="T1552" s="112"/>
      <c r="U1552" s="112"/>
      <c r="V1552" s="112"/>
      <c r="W1552" s="112"/>
      <c r="X1552" s="112"/>
      <c r="Y1552" s="112"/>
      <c r="Z1552" s="112"/>
      <c r="AB1552" s="112"/>
      <c r="AC1552" s="112"/>
      <c r="AD1552" s="112"/>
      <c r="AE1552" s="112"/>
    </row>
    <row r="1553" spans="19:31">
      <c r="S1553" s="112"/>
      <c r="T1553" s="112"/>
      <c r="U1553" s="112"/>
      <c r="V1553" s="112"/>
      <c r="W1553" s="112"/>
      <c r="X1553" s="112"/>
      <c r="Y1553" s="112"/>
      <c r="Z1553" s="112"/>
      <c r="AB1553" s="112"/>
      <c r="AC1553" s="112"/>
      <c r="AD1553" s="112"/>
      <c r="AE1553" s="112"/>
    </row>
    <row r="1554" spans="19:31">
      <c r="S1554" s="112"/>
      <c r="T1554" s="112"/>
      <c r="U1554" s="112"/>
      <c r="V1554" s="112"/>
      <c r="W1554" s="112"/>
      <c r="X1554" s="112"/>
      <c r="Y1554" s="112"/>
      <c r="Z1554" s="112"/>
      <c r="AB1554" s="112"/>
      <c r="AC1554" s="112"/>
      <c r="AD1554" s="112"/>
      <c r="AE1554" s="112"/>
    </row>
    <row r="1555" spans="19:31">
      <c r="S1555" s="112"/>
      <c r="T1555" s="112"/>
      <c r="U1555" s="112"/>
      <c r="V1555" s="112"/>
      <c r="W1555" s="112"/>
      <c r="X1555" s="112"/>
      <c r="Y1555" s="112"/>
      <c r="Z1555" s="112"/>
      <c r="AB1555" s="112"/>
      <c r="AC1555" s="112"/>
      <c r="AD1555" s="112"/>
      <c r="AE1555" s="112"/>
    </row>
    <row r="1556" spans="19:31">
      <c r="S1556" s="112"/>
      <c r="T1556" s="112"/>
      <c r="U1556" s="112"/>
      <c r="V1556" s="112"/>
      <c r="W1556" s="112"/>
      <c r="X1556" s="112"/>
      <c r="Y1556" s="112"/>
      <c r="Z1556" s="112"/>
      <c r="AB1556" s="112"/>
      <c r="AC1556" s="112"/>
      <c r="AD1556" s="112"/>
      <c r="AE1556" s="112"/>
    </row>
    <row r="1557" spans="19:31">
      <c r="S1557" s="112"/>
      <c r="T1557" s="112"/>
      <c r="U1557" s="112"/>
      <c r="V1557" s="112"/>
      <c r="W1557" s="112"/>
      <c r="X1557" s="112"/>
      <c r="Y1557" s="112"/>
      <c r="Z1557" s="112"/>
      <c r="AB1557" s="112"/>
      <c r="AC1557" s="112"/>
      <c r="AD1557" s="112"/>
      <c r="AE1557" s="112"/>
    </row>
    <row r="1558" spans="19:31">
      <c r="S1558" s="112"/>
      <c r="T1558" s="112"/>
      <c r="U1558" s="112"/>
      <c r="V1558" s="112"/>
      <c r="W1558" s="112"/>
      <c r="X1558" s="112"/>
      <c r="Y1558" s="112"/>
      <c r="Z1558" s="112"/>
      <c r="AB1558" s="112"/>
      <c r="AC1558" s="112"/>
      <c r="AD1558" s="112"/>
      <c r="AE1558" s="112"/>
    </row>
    <row r="1559" spans="19:31">
      <c r="S1559" s="112"/>
      <c r="T1559" s="112"/>
      <c r="U1559" s="112"/>
      <c r="V1559" s="112"/>
      <c r="W1559" s="112"/>
      <c r="X1559" s="112"/>
      <c r="Y1559" s="112"/>
      <c r="Z1559" s="112"/>
      <c r="AB1559" s="112"/>
      <c r="AC1559" s="112"/>
      <c r="AD1559" s="112"/>
      <c r="AE1559" s="112"/>
    </row>
    <row r="1560" spans="19:31">
      <c r="S1560" s="112"/>
      <c r="T1560" s="112"/>
      <c r="U1560" s="112"/>
      <c r="V1560" s="112"/>
      <c r="W1560" s="112"/>
      <c r="X1560" s="112"/>
      <c r="Y1560" s="112"/>
      <c r="Z1560" s="112"/>
      <c r="AB1560" s="112"/>
      <c r="AC1560" s="112"/>
      <c r="AD1560" s="112"/>
      <c r="AE1560" s="112"/>
    </row>
    <row r="1561" spans="19:31">
      <c r="S1561" s="112"/>
      <c r="T1561" s="112"/>
      <c r="U1561" s="112"/>
      <c r="V1561" s="112"/>
      <c r="W1561" s="112"/>
      <c r="X1561" s="112"/>
      <c r="Y1561" s="112"/>
      <c r="Z1561" s="112"/>
      <c r="AB1561" s="112"/>
      <c r="AC1561" s="112"/>
      <c r="AD1561" s="112"/>
      <c r="AE1561" s="112"/>
    </row>
    <row r="1562" spans="19:31">
      <c r="S1562" s="112"/>
      <c r="T1562" s="112"/>
      <c r="U1562" s="112"/>
      <c r="V1562" s="112"/>
      <c r="W1562" s="112"/>
      <c r="X1562" s="112"/>
      <c r="Y1562" s="112"/>
      <c r="Z1562" s="112"/>
      <c r="AB1562" s="112"/>
      <c r="AC1562" s="112"/>
      <c r="AD1562" s="112"/>
      <c r="AE1562" s="112"/>
    </row>
    <row r="1563" spans="19:31">
      <c r="S1563" s="112"/>
      <c r="T1563" s="112"/>
      <c r="U1563" s="112"/>
      <c r="V1563" s="112"/>
      <c r="W1563" s="112"/>
      <c r="X1563" s="112"/>
      <c r="Y1563" s="112"/>
      <c r="Z1563" s="112"/>
      <c r="AB1563" s="112"/>
      <c r="AC1563" s="112"/>
      <c r="AD1563" s="112"/>
      <c r="AE1563" s="112"/>
    </row>
    <row r="1564" spans="19:31">
      <c r="S1564" s="112"/>
      <c r="T1564" s="112"/>
      <c r="U1564" s="112"/>
      <c r="V1564" s="112"/>
      <c r="W1564" s="112"/>
      <c r="X1564" s="112"/>
      <c r="Y1564" s="112"/>
      <c r="Z1564" s="112"/>
      <c r="AB1564" s="112"/>
      <c r="AC1564" s="112"/>
      <c r="AD1564" s="112"/>
      <c r="AE1564" s="112"/>
    </row>
    <row r="1565" spans="19:31">
      <c r="S1565" s="112"/>
      <c r="T1565" s="112"/>
      <c r="U1565" s="112"/>
      <c r="V1565" s="112"/>
      <c r="W1565" s="112"/>
      <c r="X1565" s="112"/>
      <c r="Y1565" s="112"/>
      <c r="Z1565" s="112"/>
      <c r="AB1565" s="112"/>
      <c r="AC1565" s="112"/>
      <c r="AD1565" s="112"/>
      <c r="AE1565" s="112"/>
    </row>
    <row r="1566" spans="19:31">
      <c r="S1566" s="112"/>
      <c r="T1566" s="112"/>
      <c r="U1566" s="112"/>
      <c r="V1566" s="112"/>
      <c r="W1566" s="112"/>
      <c r="X1566" s="112"/>
      <c r="Y1566" s="112"/>
      <c r="Z1566" s="112"/>
      <c r="AB1566" s="112"/>
      <c r="AC1566" s="112"/>
      <c r="AD1566" s="112"/>
      <c r="AE1566" s="112"/>
    </row>
    <row r="1567" spans="19:31">
      <c r="S1567" s="112"/>
      <c r="T1567" s="112"/>
      <c r="U1567" s="112"/>
      <c r="V1567" s="112"/>
      <c r="W1567" s="112"/>
      <c r="X1567" s="112"/>
      <c r="Y1567" s="112"/>
      <c r="Z1567" s="112"/>
      <c r="AB1567" s="112"/>
      <c r="AC1567" s="112"/>
      <c r="AD1567" s="112"/>
      <c r="AE1567" s="112"/>
    </row>
    <row r="1568" spans="19:31">
      <c r="S1568" s="112"/>
      <c r="T1568" s="112"/>
      <c r="U1568" s="112"/>
      <c r="V1568" s="112"/>
      <c r="W1568" s="112"/>
      <c r="X1568" s="112"/>
      <c r="Y1568" s="112"/>
      <c r="Z1568" s="112"/>
      <c r="AB1568" s="112"/>
      <c r="AC1568" s="112"/>
      <c r="AD1568" s="112"/>
      <c r="AE1568" s="112"/>
    </row>
    <row r="1569" spans="19:31">
      <c r="S1569" s="112"/>
      <c r="T1569" s="112"/>
      <c r="U1569" s="112"/>
      <c r="V1569" s="112"/>
      <c r="W1569" s="112"/>
      <c r="X1569" s="112"/>
      <c r="Y1569" s="112"/>
      <c r="Z1569" s="112"/>
      <c r="AB1569" s="112"/>
      <c r="AC1569" s="112"/>
      <c r="AD1569" s="112"/>
      <c r="AE1569" s="112"/>
    </row>
    <row r="1570" spans="19:31">
      <c r="S1570" s="112"/>
      <c r="T1570" s="112"/>
      <c r="U1570" s="112"/>
      <c r="V1570" s="112"/>
      <c r="W1570" s="112"/>
      <c r="X1570" s="112"/>
      <c r="Y1570" s="112"/>
      <c r="Z1570" s="112"/>
      <c r="AB1570" s="112"/>
      <c r="AC1570" s="112"/>
      <c r="AD1570" s="112"/>
      <c r="AE1570" s="112"/>
    </row>
    <row r="1571" spans="19:31">
      <c r="S1571" s="112"/>
      <c r="T1571" s="112"/>
      <c r="U1571" s="112"/>
      <c r="V1571" s="112"/>
      <c r="W1571" s="112"/>
      <c r="X1571" s="112"/>
      <c r="Y1571" s="112"/>
      <c r="Z1571" s="112"/>
      <c r="AB1571" s="112"/>
      <c r="AC1571" s="112"/>
      <c r="AD1571" s="112"/>
      <c r="AE1571" s="112"/>
    </row>
    <row r="1572" spans="19:31">
      <c r="S1572" s="112"/>
      <c r="T1572" s="112"/>
      <c r="U1572" s="112"/>
      <c r="V1572" s="112"/>
      <c r="W1572" s="112"/>
      <c r="X1572" s="112"/>
      <c r="Y1572" s="112"/>
      <c r="Z1572" s="112"/>
      <c r="AB1572" s="112"/>
      <c r="AC1572" s="112"/>
      <c r="AD1572" s="112"/>
      <c r="AE1572" s="112"/>
    </row>
    <row r="1573" spans="19:31">
      <c r="S1573" s="112"/>
      <c r="T1573" s="112"/>
      <c r="U1573" s="112"/>
      <c r="V1573" s="112"/>
      <c r="W1573" s="112"/>
      <c r="X1573" s="112"/>
      <c r="Y1573" s="112"/>
      <c r="Z1573" s="112"/>
      <c r="AB1573" s="112"/>
      <c r="AC1573" s="112"/>
      <c r="AD1573" s="112"/>
      <c r="AE1573" s="112"/>
    </row>
    <row r="1574" spans="19:31">
      <c r="S1574" s="112"/>
      <c r="T1574" s="112"/>
      <c r="U1574" s="112"/>
      <c r="V1574" s="112"/>
      <c r="W1574" s="112"/>
      <c r="X1574" s="112"/>
      <c r="Y1574" s="112"/>
      <c r="Z1574" s="112"/>
      <c r="AB1574" s="112"/>
      <c r="AC1574" s="112"/>
      <c r="AD1574" s="112"/>
      <c r="AE1574" s="112"/>
    </row>
    <row r="1575" spans="19:31">
      <c r="S1575" s="112"/>
      <c r="T1575" s="112"/>
      <c r="U1575" s="112"/>
      <c r="V1575" s="112"/>
      <c r="W1575" s="112"/>
      <c r="X1575" s="112"/>
      <c r="Y1575" s="112"/>
      <c r="Z1575" s="112"/>
      <c r="AB1575" s="112"/>
      <c r="AC1575" s="112"/>
      <c r="AD1575" s="112"/>
      <c r="AE1575" s="112"/>
    </row>
    <row r="1576" spans="19:31">
      <c r="S1576" s="112"/>
      <c r="T1576" s="112"/>
      <c r="U1576" s="112"/>
      <c r="V1576" s="112"/>
      <c r="W1576" s="112"/>
      <c r="X1576" s="112"/>
      <c r="Y1576" s="112"/>
      <c r="Z1576" s="112"/>
      <c r="AB1576" s="112"/>
      <c r="AC1576" s="112"/>
      <c r="AD1576" s="112"/>
      <c r="AE1576" s="112"/>
    </row>
    <row r="1577" spans="19:31">
      <c r="S1577" s="112"/>
      <c r="T1577" s="112"/>
      <c r="U1577" s="112"/>
      <c r="V1577" s="112"/>
      <c r="W1577" s="112"/>
      <c r="X1577" s="112"/>
      <c r="Y1577" s="112"/>
      <c r="Z1577" s="112"/>
      <c r="AB1577" s="112"/>
      <c r="AC1577" s="112"/>
      <c r="AD1577" s="112"/>
      <c r="AE1577" s="112"/>
    </row>
    <row r="1578" spans="19:31">
      <c r="S1578" s="112"/>
      <c r="T1578" s="112"/>
      <c r="U1578" s="112"/>
      <c r="V1578" s="112"/>
      <c r="W1578" s="112"/>
      <c r="X1578" s="112"/>
      <c r="Y1578" s="112"/>
      <c r="Z1578" s="112"/>
      <c r="AB1578" s="112"/>
      <c r="AC1578" s="112"/>
      <c r="AD1578" s="112"/>
      <c r="AE1578" s="112"/>
    </row>
    <row r="1579" spans="19:31">
      <c r="S1579" s="112"/>
      <c r="T1579" s="112"/>
      <c r="U1579" s="112"/>
      <c r="V1579" s="112"/>
      <c r="W1579" s="112"/>
      <c r="X1579" s="112"/>
      <c r="Y1579" s="112"/>
      <c r="Z1579" s="112"/>
      <c r="AB1579" s="112"/>
      <c r="AC1579" s="112"/>
      <c r="AD1579" s="112"/>
      <c r="AE1579" s="112"/>
    </row>
    <row r="1580" spans="19:31">
      <c r="S1580" s="112"/>
      <c r="T1580" s="112"/>
      <c r="U1580" s="112"/>
      <c r="V1580" s="112"/>
      <c r="W1580" s="112"/>
      <c r="X1580" s="112"/>
      <c r="Y1580" s="112"/>
      <c r="Z1580" s="112"/>
      <c r="AB1580" s="112"/>
      <c r="AC1580" s="112"/>
      <c r="AD1580" s="112"/>
      <c r="AE1580" s="112"/>
    </row>
    <row r="1581" spans="19:31">
      <c r="S1581" s="112"/>
      <c r="T1581" s="112"/>
      <c r="U1581" s="112"/>
      <c r="V1581" s="112"/>
      <c r="W1581" s="112"/>
      <c r="X1581" s="112"/>
      <c r="Y1581" s="112"/>
      <c r="Z1581" s="112"/>
      <c r="AB1581" s="112"/>
      <c r="AC1581" s="112"/>
      <c r="AD1581" s="112"/>
      <c r="AE1581" s="112"/>
    </row>
    <row r="1582" spans="19:31">
      <c r="S1582" s="112"/>
      <c r="T1582" s="112"/>
      <c r="U1582" s="112"/>
      <c r="V1582" s="112"/>
      <c r="W1582" s="112"/>
      <c r="X1582" s="112"/>
      <c r="Y1582" s="112"/>
      <c r="Z1582" s="112"/>
      <c r="AB1582" s="112"/>
      <c r="AC1582" s="112"/>
      <c r="AD1582" s="112"/>
      <c r="AE1582" s="112"/>
    </row>
    <row r="1583" spans="19:31">
      <c r="S1583" s="112"/>
      <c r="T1583" s="112"/>
      <c r="U1583" s="112"/>
      <c r="V1583" s="112"/>
      <c r="W1583" s="112"/>
      <c r="X1583" s="112"/>
      <c r="Y1583" s="112"/>
      <c r="Z1583" s="112"/>
      <c r="AB1583" s="112"/>
      <c r="AC1583" s="112"/>
      <c r="AD1583" s="112"/>
      <c r="AE1583" s="112"/>
    </row>
    <row r="1584" spans="19:31">
      <c r="S1584" s="112"/>
      <c r="T1584" s="112"/>
      <c r="U1584" s="112"/>
      <c r="V1584" s="112"/>
      <c r="W1584" s="112"/>
      <c r="X1584" s="112"/>
      <c r="Y1584" s="112"/>
      <c r="Z1584" s="112"/>
      <c r="AB1584" s="112"/>
      <c r="AC1584" s="112"/>
      <c r="AD1584" s="112"/>
      <c r="AE1584" s="112"/>
    </row>
    <row r="1585" spans="19:31">
      <c r="S1585" s="112"/>
      <c r="T1585" s="112"/>
      <c r="U1585" s="112"/>
      <c r="V1585" s="112"/>
      <c r="W1585" s="112"/>
      <c r="X1585" s="112"/>
      <c r="Y1585" s="112"/>
      <c r="Z1585" s="112"/>
      <c r="AB1585" s="112"/>
      <c r="AC1585" s="112"/>
      <c r="AD1585" s="112"/>
      <c r="AE1585" s="112"/>
    </row>
    <row r="1586" spans="19:31">
      <c r="S1586" s="112"/>
      <c r="T1586" s="112"/>
      <c r="U1586" s="112"/>
      <c r="V1586" s="112"/>
      <c r="W1586" s="112"/>
      <c r="X1586" s="112"/>
      <c r="Y1586" s="112"/>
      <c r="Z1586" s="112"/>
      <c r="AB1586" s="112"/>
      <c r="AC1586" s="112"/>
      <c r="AD1586" s="112"/>
      <c r="AE1586" s="112"/>
    </row>
    <row r="1587" spans="19:31">
      <c r="S1587" s="112"/>
      <c r="T1587" s="112"/>
      <c r="U1587" s="112"/>
      <c r="V1587" s="112"/>
      <c r="W1587" s="112"/>
      <c r="X1587" s="112"/>
      <c r="Y1587" s="112"/>
      <c r="Z1587" s="112"/>
      <c r="AB1587" s="112"/>
      <c r="AC1587" s="112"/>
      <c r="AD1587" s="112"/>
      <c r="AE1587" s="112"/>
    </row>
    <row r="1588" spans="19:31">
      <c r="S1588" s="112"/>
      <c r="T1588" s="112"/>
      <c r="U1588" s="112"/>
      <c r="V1588" s="112"/>
      <c r="W1588" s="112"/>
      <c r="X1588" s="112"/>
      <c r="Y1588" s="112"/>
      <c r="Z1588" s="112"/>
      <c r="AB1588" s="112"/>
      <c r="AC1588" s="112"/>
      <c r="AD1588" s="112"/>
      <c r="AE1588" s="112"/>
    </row>
    <row r="1589" spans="19:31">
      <c r="S1589" s="112"/>
      <c r="T1589" s="112"/>
      <c r="U1589" s="112"/>
      <c r="V1589" s="112"/>
      <c r="W1589" s="112"/>
      <c r="X1589" s="112"/>
      <c r="Y1589" s="112"/>
      <c r="Z1589" s="112"/>
      <c r="AB1589" s="112"/>
      <c r="AC1589" s="112"/>
      <c r="AD1589" s="112"/>
      <c r="AE1589" s="112"/>
    </row>
    <row r="1590" spans="19:31">
      <c r="S1590" s="112"/>
      <c r="T1590" s="112"/>
      <c r="U1590" s="112"/>
      <c r="V1590" s="112"/>
      <c r="W1590" s="112"/>
      <c r="X1590" s="112"/>
      <c r="Y1590" s="112"/>
      <c r="Z1590" s="112"/>
      <c r="AB1590" s="112"/>
      <c r="AC1590" s="112"/>
      <c r="AD1590" s="112"/>
      <c r="AE1590" s="112"/>
    </row>
    <row r="1591" spans="19:31">
      <c r="S1591" s="112"/>
      <c r="T1591" s="112"/>
      <c r="U1591" s="112"/>
      <c r="V1591" s="112"/>
      <c r="W1591" s="112"/>
      <c r="X1591" s="112"/>
      <c r="Y1591" s="112"/>
      <c r="Z1591" s="112"/>
      <c r="AB1591" s="112"/>
      <c r="AC1591" s="112"/>
      <c r="AD1591" s="112"/>
      <c r="AE1591" s="112"/>
    </row>
    <row r="1592" spans="19:31">
      <c r="S1592" s="112"/>
      <c r="T1592" s="112"/>
      <c r="U1592" s="112"/>
      <c r="V1592" s="112"/>
      <c r="W1592" s="112"/>
      <c r="X1592" s="112"/>
      <c r="Y1592" s="112"/>
      <c r="Z1592" s="112"/>
      <c r="AB1592" s="112"/>
      <c r="AC1592" s="112"/>
      <c r="AD1592" s="112"/>
      <c r="AE1592" s="112"/>
    </row>
    <row r="1593" spans="19:31">
      <c r="S1593" s="112"/>
      <c r="T1593" s="112"/>
      <c r="U1593" s="112"/>
      <c r="V1593" s="112"/>
      <c r="W1593" s="112"/>
      <c r="X1593" s="112"/>
      <c r="Y1593" s="112"/>
      <c r="Z1593" s="112"/>
      <c r="AB1593" s="112"/>
      <c r="AC1593" s="112"/>
      <c r="AD1593" s="112"/>
      <c r="AE1593" s="112"/>
    </row>
    <row r="1594" spans="19:31">
      <c r="S1594" s="112"/>
      <c r="T1594" s="112"/>
      <c r="U1594" s="112"/>
      <c r="V1594" s="112"/>
      <c r="W1594" s="112"/>
      <c r="X1594" s="112"/>
      <c r="Y1594" s="112"/>
      <c r="Z1594" s="112"/>
      <c r="AB1594" s="112"/>
      <c r="AC1594" s="112"/>
      <c r="AD1594" s="112"/>
      <c r="AE1594" s="112"/>
    </row>
    <row r="1595" spans="19:31">
      <c r="S1595" s="112"/>
      <c r="T1595" s="112"/>
      <c r="U1595" s="112"/>
      <c r="V1595" s="112"/>
      <c r="W1595" s="112"/>
      <c r="X1595" s="112"/>
      <c r="Y1595" s="112"/>
      <c r="Z1595" s="112"/>
      <c r="AB1595" s="112"/>
      <c r="AC1595" s="112"/>
      <c r="AD1595" s="112"/>
      <c r="AE1595" s="112"/>
    </row>
    <row r="1596" spans="19:31">
      <c r="S1596" s="112"/>
      <c r="T1596" s="112"/>
      <c r="U1596" s="112"/>
      <c r="V1596" s="112"/>
      <c r="W1596" s="112"/>
      <c r="X1596" s="112"/>
      <c r="Y1596" s="112"/>
      <c r="Z1596" s="112"/>
      <c r="AB1596" s="112"/>
      <c r="AC1596" s="112"/>
      <c r="AD1596" s="112"/>
      <c r="AE1596" s="112"/>
    </row>
    <row r="1597" spans="19:31">
      <c r="S1597" s="112"/>
      <c r="T1597" s="112"/>
      <c r="U1597" s="112"/>
      <c r="V1597" s="112"/>
      <c r="W1597" s="112"/>
      <c r="X1597" s="112"/>
      <c r="Y1597" s="112"/>
      <c r="Z1597" s="112"/>
      <c r="AB1597" s="112"/>
      <c r="AC1597" s="112"/>
      <c r="AD1597" s="112"/>
      <c r="AE1597" s="112"/>
    </row>
    <row r="1598" spans="19:31">
      <c r="S1598" s="112"/>
      <c r="T1598" s="112"/>
      <c r="U1598" s="112"/>
      <c r="V1598" s="112"/>
      <c r="W1598" s="112"/>
      <c r="X1598" s="112"/>
      <c r="Y1598" s="112"/>
      <c r="Z1598" s="112"/>
      <c r="AB1598" s="112"/>
      <c r="AC1598" s="112"/>
      <c r="AD1598" s="112"/>
      <c r="AE1598" s="112"/>
    </row>
    <row r="1599" spans="19:31">
      <c r="S1599" s="112"/>
      <c r="T1599" s="112"/>
      <c r="U1599" s="112"/>
      <c r="V1599" s="112"/>
      <c r="W1599" s="112"/>
      <c r="X1599" s="112"/>
      <c r="Y1599" s="112"/>
      <c r="Z1599" s="112"/>
      <c r="AB1599" s="112"/>
      <c r="AC1599" s="112"/>
      <c r="AD1599" s="112"/>
      <c r="AE1599" s="112"/>
    </row>
    <row r="1600" spans="19:31">
      <c r="S1600" s="112"/>
      <c r="T1600" s="112"/>
      <c r="U1600" s="112"/>
      <c r="V1600" s="112"/>
      <c r="W1600" s="112"/>
      <c r="X1600" s="112"/>
      <c r="Y1600" s="112"/>
      <c r="Z1600" s="112"/>
      <c r="AB1600" s="112"/>
      <c r="AC1600" s="112"/>
      <c r="AD1600" s="112"/>
      <c r="AE1600" s="112"/>
    </row>
    <row r="1601" spans="19:31">
      <c r="S1601" s="112"/>
      <c r="T1601" s="112"/>
      <c r="U1601" s="112"/>
      <c r="V1601" s="112"/>
      <c r="W1601" s="112"/>
      <c r="X1601" s="112"/>
      <c r="Y1601" s="112"/>
      <c r="Z1601" s="112"/>
      <c r="AB1601" s="112"/>
      <c r="AC1601" s="112"/>
      <c r="AD1601" s="112"/>
      <c r="AE1601" s="112"/>
    </row>
    <row r="1602" spans="19:31">
      <c r="S1602" s="112"/>
      <c r="T1602" s="112"/>
      <c r="U1602" s="112"/>
      <c r="V1602" s="112"/>
      <c r="W1602" s="112"/>
      <c r="X1602" s="112"/>
      <c r="Y1602" s="112"/>
      <c r="Z1602" s="112"/>
      <c r="AB1602" s="112"/>
      <c r="AC1602" s="112"/>
      <c r="AD1602" s="112"/>
      <c r="AE1602" s="112"/>
    </row>
    <row r="1603" spans="19:31">
      <c r="S1603" s="112"/>
      <c r="T1603" s="112"/>
      <c r="U1603" s="112"/>
      <c r="V1603" s="112"/>
      <c r="W1603" s="112"/>
      <c r="X1603" s="112"/>
      <c r="Y1603" s="112"/>
      <c r="Z1603" s="112"/>
      <c r="AB1603" s="112"/>
      <c r="AC1603" s="112"/>
      <c r="AD1603" s="112"/>
      <c r="AE1603" s="112"/>
    </row>
    <row r="1604" spans="19:31">
      <c r="S1604" s="112"/>
      <c r="T1604" s="112"/>
      <c r="U1604" s="112"/>
      <c r="V1604" s="112"/>
      <c r="W1604" s="112"/>
      <c r="X1604" s="112"/>
      <c r="Y1604" s="112"/>
      <c r="Z1604" s="112"/>
      <c r="AB1604" s="112"/>
      <c r="AC1604" s="112"/>
      <c r="AD1604" s="112"/>
      <c r="AE1604" s="112"/>
    </row>
    <row r="1605" spans="19:31">
      <c r="S1605" s="112"/>
      <c r="T1605" s="112"/>
      <c r="U1605" s="112"/>
      <c r="V1605" s="112"/>
      <c r="W1605" s="112"/>
      <c r="X1605" s="112"/>
      <c r="Y1605" s="112"/>
      <c r="Z1605" s="112"/>
      <c r="AB1605" s="112"/>
      <c r="AC1605" s="112"/>
      <c r="AD1605" s="112"/>
      <c r="AE1605" s="112"/>
    </row>
    <row r="1606" spans="19:31">
      <c r="S1606" s="112"/>
      <c r="T1606" s="112"/>
      <c r="U1606" s="112"/>
      <c r="V1606" s="112"/>
      <c r="W1606" s="112"/>
      <c r="X1606" s="112"/>
      <c r="Y1606" s="112"/>
      <c r="Z1606" s="112"/>
      <c r="AB1606" s="112"/>
      <c r="AC1606" s="112"/>
      <c r="AD1606" s="112"/>
      <c r="AE1606" s="112"/>
    </row>
    <row r="1607" spans="19:31">
      <c r="S1607" s="112"/>
      <c r="T1607" s="112"/>
      <c r="U1607" s="112"/>
      <c r="V1607" s="112"/>
      <c r="W1607" s="112"/>
      <c r="X1607" s="112"/>
      <c r="Y1607" s="112"/>
      <c r="Z1607" s="112"/>
      <c r="AB1607" s="112"/>
      <c r="AC1607" s="112"/>
      <c r="AD1607" s="112"/>
      <c r="AE1607" s="112"/>
    </row>
    <row r="1608" spans="19:31">
      <c r="S1608" s="112"/>
      <c r="T1608" s="112"/>
      <c r="U1608" s="112"/>
      <c r="V1608" s="112"/>
      <c r="W1608" s="112"/>
      <c r="X1608" s="112"/>
      <c r="Y1608" s="112"/>
      <c r="Z1608" s="112"/>
      <c r="AB1608" s="112"/>
      <c r="AC1608" s="112"/>
      <c r="AD1608" s="112"/>
      <c r="AE1608" s="112"/>
    </row>
    <row r="1609" spans="19:31">
      <c r="S1609" s="112"/>
      <c r="T1609" s="112"/>
      <c r="U1609" s="112"/>
      <c r="V1609" s="112"/>
      <c r="W1609" s="112"/>
      <c r="X1609" s="112"/>
      <c r="Y1609" s="112"/>
      <c r="Z1609" s="112"/>
      <c r="AB1609" s="112"/>
      <c r="AC1609" s="112"/>
      <c r="AD1609" s="112"/>
      <c r="AE1609" s="112"/>
    </row>
    <row r="1610" spans="19:31">
      <c r="S1610" s="112"/>
      <c r="T1610" s="112"/>
      <c r="U1610" s="112"/>
      <c r="V1610" s="112"/>
      <c r="W1610" s="112"/>
      <c r="X1610" s="112"/>
      <c r="Y1610" s="112"/>
      <c r="Z1610" s="112"/>
      <c r="AB1610" s="112"/>
      <c r="AC1610" s="112"/>
      <c r="AD1610" s="112"/>
      <c r="AE1610" s="112"/>
    </row>
    <row r="1611" spans="19:31">
      <c r="S1611" s="112"/>
      <c r="T1611" s="112"/>
      <c r="U1611" s="112"/>
      <c r="V1611" s="112"/>
      <c r="W1611" s="112"/>
      <c r="X1611" s="112"/>
      <c r="Y1611" s="112"/>
      <c r="Z1611" s="112"/>
      <c r="AB1611" s="112"/>
      <c r="AC1611" s="112"/>
      <c r="AD1611" s="112"/>
      <c r="AE1611" s="112"/>
    </row>
    <row r="1612" spans="19:31">
      <c r="S1612" s="112"/>
      <c r="T1612" s="112"/>
      <c r="U1612" s="112"/>
      <c r="V1612" s="112"/>
      <c r="W1612" s="112"/>
      <c r="X1612" s="112"/>
      <c r="Y1612" s="112"/>
      <c r="Z1612" s="112"/>
      <c r="AB1612" s="112"/>
      <c r="AC1612" s="112"/>
      <c r="AD1612" s="112"/>
      <c r="AE1612" s="112"/>
    </row>
    <row r="1613" spans="19:31">
      <c r="S1613" s="112"/>
      <c r="T1613" s="112"/>
      <c r="U1613" s="112"/>
      <c r="V1613" s="112"/>
      <c r="W1613" s="112"/>
      <c r="X1613" s="112"/>
      <c r="Y1613" s="112"/>
      <c r="Z1613" s="112"/>
      <c r="AB1613" s="112"/>
      <c r="AC1613" s="112"/>
      <c r="AD1613" s="112"/>
      <c r="AE1613" s="112"/>
    </row>
    <row r="1614" spans="19:31">
      <c r="S1614" s="112"/>
      <c r="T1614" s="112"/>
      <c r="U1614" s="112"/>
      <c r="V1614" s="112"/>
      <c r="W1614" s="112"/>
      <c r="X1614" s="112"/>
      <c r="Y1614" s="112"/>
      <c r="Z1614" s="112"/>
      <c r="AB1614" s="112"/>
      <c r="AC1614" s="112"/>
      <c r="AD1614" s="112"/>
      <c r="AE1614" s="112"/>
    </row>
    <row r="1615" spans="19:31">
      <c r="S1615" s="112"/>
      <c r="T1615" s="112"/>
      <c r="U1615" s="112"/>
      <c r="V1615" s="112"/>
      <c r="W1615" s="112"/>
      <c r="X1615" s="112"/>
      <c r="Y1615" s="112"/>
      <c r="Z1615" s="112"/>
      <c r="AB1615" s="112"/>
      <c r="AC1615" s="112"/>
      <c r="AD1615" s="112"/>
      <c r="AE1615" s="112"/>
    </row>
    <row r="1616" spans="19:31">
      <c r="S1616" s="112"/>
      <c r="T1616" s="112"/>
      <c r="U1616" s="112"/>
      <c r="V1616" s="112"/>
      <c r="W1616" s="112"/>
      <c r="X1616" s="112"/>
      <c r="Y1616" s="112"/>
      <c r="Z1616" s="112"/>
      <c r="AB1616" s="112"/>
      <c r="AC1616" s="112"/>
      <c r="AD1616" s="112"/>
      <c r="AE1616" s="112"/>
    </row>
    <row r="1617" spans="19:31">
      <c r="S1617" s="112"/>
      <c r="T1617" s="112"/>
      <c r="U1617" s="112"/>
      <c r="V1617" s="112"/>
      <c r="W1617" s="112"/>
      <c r="X1617" s="112"/>
      <c r="Y1617" s="112"/>
      <c r="Z1617" s="112"/>
      <c r="AB1617" s="112"/>
      <c r="AC1617" s="112"/>
      <c r="AD1617" s="112"/>
      <c r="AE1617" s="112"/>
    </row>
    <row r="1618" spans="19:31">
      <c r="S1618" s="112"/>
      <c r="T1618" s="112"/>
      <c r="U1618" s="112"/>
      <c r="V1618" s="112"/>
      <c r="W1618" s="112"/>
      <c r="X1618" s="112"/>
      <c r="Y1618" s="112"/>
      <c r="Z1618" s="112"/>
      <c r="AB1618" s="112"/>
      <c r="AC1618" s="112"/>
      <c r="AD1618" s="112"/>
      <c r="AE1618" s="112"/>
    </row>
    <row r="1619" spans="19:31">
      <c r="S1619" s="112"/>
      <c r="T1619" s="112"/>
      <c r="U1619" s="112"/>
      <c r="V1619" s="112"/>
      <c r="W1619" s="112"/>
      <c r="X1619" s="112"/>
      <c r="Y1619" s="112"/>
      <c r="Z1619" s="112"/>
      <c r="AB1619" s="112"/>
      <c r="AC1619" s="112"/>
      <c r="AD1619" s="112"/>
      <c r="AE1619" s="112"/>
    </row>
    <row r="1620" spans="19:31">
      <c r="S1620" s="112"/>
      <c r="T1620" s="112"/>
      <c r="U1620" s="112"/>
      <c r="V1620" s="112"/>
      <c r="W1620" s="112"/>
      <c r="X1620" s="112"/>
      <c r="Y1620" s="112"/>
      <c r="Z1620" s="112"/>
      <c r="AB1620" s="112"/>
      <c r="AC1620" s="112"/>
      <c r="AD1620" s="112"/>
      <c r="AE1620" s="112"/>
    </row>
    <row r="1621" spans="19:31">
      <c r="S1621" s="112"/>
      <c r="T1621" s="112"/>
      <c r="U1621" s="112"/>
      <c r="V1621" s="112"/>
      <c r="W1621" s="112"/>
      <c r="X1621" s="112"/>
      <c r="Y1621" s="112"/>
      <c r="Z1621" s="112"/>
      <c r="AB1621" s="112"/>
      <c r="AC1621" s="112"/>
      <c r="AD1621" s="112"/>
      <c r="AE1621" s="112"/>
    </row>
    <row r="1622" spans="19:31">
      <c r="S1622" s="112"/>
      <c r="T1622" s="112"/>
      <c r="U1622" s="112"/>
      <c r="V1622" s="112"/>
      <c r="W1622" s="112"/>
      <c r="X1622" s="112"/>
      <c r="Y1622" s="112"/>
      <c r="Z1622" s="112"/>
      <c r="AB1622" s="112"/>
      <c r="AC1622" s="112"/>
      <c r="AD1622" s="112"/>
      <c r="AE1622" s="112"/>
    </row>
    <row r="1623" spans="19:31">
      <c r="S1623" s="112"/>
      <c r="T1623" s="112"/>
      <c r="U1623" s="112"/>
      <c r="V1623" s="112"/>
      <c r="W1623" s="112"/>
      <c r="X1623" s="112"/>
      <c r="Y1623" s="112"/>
      <c r="Z1623" s="112"/>
      <c r="AB1623" s="112"/>
      <c r="AC1623" s="112"/>
      <c r="AD1623" s="112"/>
      <c r="AE1623" s="112"/>
    </row>
    <row r="1624" spans="19:31">
      <c r="S1624" s="112"/>
      <c r="T1624" s="112"/>
      <c r="U1624" s="112"/>
      <c r="V1624" s="112"/>
      <c r="W1624" s="112"/>
      <c r="X1624" s="112"/>
      <c r="Y1624" s="112"/>
      <c r="Z1624" s="112"/>
      <c r="AB1624" s="112"/>
      <c r="AC1624" s="112"/>
      <c r="AD1624" s="112"/>
      <c r="AE1624" s="112"/>
    </row>
    <row r="1625" spans="19:31">
      <c r="S1625" s="112"/>
      <c r="T1625" s="112"/>
      <c r="U1625" s="112"/>
      <c r="V1625" s="112"/>
      <c r="W1625" s="112"/>
      <c r="X1625" s="112"/>
      <c r="Y1625" s="112"/>
      <c r="Z1625" s="112"/>
      <c r="AB1625" s="112"/>
      <c r="AC1625" s="112"/>
      <c r="AD1625" s="112"/>
      <c r="AE1625" s="112"/>
    </row>
    <row r="1626" spans="19:31">
      <c r="S1626" s="112"/>
      <c r="T1626" s="112"/>
      <c r="U1626" s="112"/>
      <c r="V1626" s="112"/>
      <c r="W1626" s="112"/>
      <c r="X1626" s="112"/>
      <c r="Y1626" s="112"/>
      <c r="Z1626" s="112"/>
      <c r="AB1626" s="112"/>
      <c r="AC1626" s="112"/>
      <c r="AD1626" s="112"/>
      <c r="AE1626" s="112"/>
    </row>
    <row r="1627" spans="19:31">
      <c r="S1627" s="112"/>
      <c r="T1627" s="112"/>
      <c r="U1627" s="112"/>
      <c r="V1627" s="112"/>
      <c r="W1627" s="112"/>
      <c r="X1627" s="112"/>
      <c r="Y1627" s="112"/>
      <c r="Z1627" s="112"/>
      <c r="AB1627" s="112"/>
      <c r="AC1627" s="112"/>
      <c r="AD1627" s="112"/>
      <c r="AE1627" s="112"/>
    </row>
    <row r="1628" spans="19:31">
      <c r="S1628" s="112"/>
      <c r="T1628" s="112"/>
      <c r="U1628" s="112"/>
      <c r="V1628" s="112"/>
      <c r="W1628" s="112"/>
      <c r="X1628" s="112"/>
      <c r="Y1628" s="112"/>
      <c r="Z1628" s="112"/>
      <c r="AB1628" s="112"/>
      <c r="AC1628" s="112"/>
      <c r="AD1628" s="112"/>
      <c r="AE1628" s="112"/>
    </row>
    <row r="1629" spans="19:31">
      <c r="S1629" s="112"/>
      <c r="T1629" s="112"/>
      <c r="U1629" s="112"/>
      <c r="V1629" s="112"/>
      <c r="W1629" s="112"/>
      <c r="X1629" s="112"/>
      <c r="Y1629" s="112"/>
      <c r="Z1629" s="112"/>
      <c r="AB1629" s="112"/>
      <c r="AC1629" s="112"/>
      <c r="AD1629" s="112"/>
      <c r="AE1629" s="112"/>
    </row>
    <row r="1630" spans="19:31">
      <c r="S1630" s="112"/>
      <c r="T1630" s="112"/>
      <c r="U1630" s="112"/>
      <c r="V1630" s="112"/>
      <c r="W1630" s="112"/>
      <c r="X1630" s="112"/>
      <c r="Y1630" s="112"/>
      <c r="Z1630" s="112"/>
      <c r="AB1630" s="112"/>
      <c r="AC1630" s="112"/>
      <c r="AD1630" s="112"/>
      <c r="AE1630" s="112"/>
    </row>
    <row r="1631" spans="19:31">
      <c r="S1631" s="112"/>
      <c r="T1631" s="112"/>
      <c r="U1631" s="112"/>
      <c r="V1631" s="112"/>
      <c r="W1631" s="112"/>
      <c r="X1631" s="112"/>
      <c r="Y1631" s="112"/>
      <c r="Z1631" s="112"/>
      <c r="AB1631" s="112"/>
      <c r="AC1631" s="112"/>
      <c r="AD1631" s="112"/>
      <c r="AE1631" s="112"/>
    </row>
    <row r="1632" spans="19:31">
      <c r="S1632" s="112"/>
      <c r="T1632" s="112"/>
      <c r="U1632" s="112"/>
      <c r="V1632" s="112"/>
      <c r="W1632" s="112"/>
      <c r="X1632" s="112"/>
      <c r="Y1632" s="112"/>
      <c r="Z1632" s="112"/>
      <c r="AB1632" s="112"/>
      <c r="AC1632" s="112"/>
      <c r="AD1632" s="112"/>
      <c r="AE1632" s="112"/>
    </row>
    <row r="1633" spans="19:31">
      <c r="S1633" s="112"/>
      <c r="T1633" s="112"/>
      <c r="U1633" s="112"/>
      <c r="V1633" s="112"/>
      <c r="W1633" s="112"/>
      <c r="X1633" s="112"/>
      <c r="Y1633" s="112"/>
      <c r="Z1633" s="112"/>
      <c r="AB1633" s="112"/>
      <c r="AC1633" s="112"/>
      <c r="AD1633" s="112"/>
      <c r="AE1633" s="112"/>
    </row>
    <row r="1634" spans="19:31">
      <c r="S1634" s="112"/>
      <c r="T1634" s="112"/>
      <c r="U1634" s="112"/>
      <c r="V1634" s="112"/>
      <c r="W1634" s="112"/>
      <c r="X1634" s="112"/>
      <c r="Y1634" s="112"/>
      <c r="Z1634" s="112"/>
      <c r="AB1634" s="112"/>
      <c r="AC1634" s="112"/>
      <c r="AD1634" s="112"/>
      <c r="AE1634" s="112"/>
    </row>
    <row r="1635" spans="19:31">
      <c r="S1635" s="112"/>
      <c r="T1635" s="112"/>
      <c r="U1635" s="112"/>
      <c r="V1635" s="112"/>
      <c r="W1635" s="112"/>
      <c r="X1635" s="112"/>
      <c r="Y1635" s="112"/>
      <c r="Z1635" s="112"/>
      <c r="AB1635" s="112"/>
      <c r="AC1635" s="112"/>
      <c r="AD1635" s="112"/>
      <c r="AE1635" s="112"/>
    </row>
    <row r="1636" spans="19:31">
      <c r="S1636" s="112"/>
      <c r="T1636" s="112"/>
      <c r="U1636" s="112"/>
      <c r="V1636" s="112"/>
      <c r="W1636" s="112"/>
      <c r="X1636" s="112"/>
      <c r="Y1636" s="112"/>
      <c r="Z1636" s="112"/>
      <c r="AB1636" s="112"/>
      <c r="AC1636" s="112"/>
      <c r="AD1636" s="112"/>
      <c r="AE1636" s="112"/>
    </row>
    <row r="1637" spans="19:31">
      <c r="S1637" s="112"/>
      <c r="T1637" s="112"/>
      <c r="U1637" s="112"/>
      <c r="V1637" s="112"/>
      <c r="W1637" s="112"/>
      <c r="X1637" s="112"/>
      <c r="Y1637" s="112"/>
      <c r="Z1637" s="112"/>
      <c r="AB1637" s="112"/>
      <c r="AC1637" s="112"/>
      <c r="AD1637" s="112"/>
      <c r="AE1637" s="112"/>
    </row>
    <row r="1638" spans="19:31">
      <c r="S1638" s="112"/>
      <c r="T1638" s="112"/>
      <c r="U1638" s="112"/>
      <c r="V1638" s="112"/>
      <c r="W1638" s="112"/>
      <c r="X1638" s="112"/>
      <c r="Y1638" s="112"/>
      <c r="Z1638" s="112"/>
      <c r="AB1638" s="112"/>
      <c r="AC1638" s="112"/>
      <c r="AD1638" s="112"/>
      <c r="AE1638" s="112"/>
    </row>
    <row r="1639" spans="19:31">
      <c r="S1639" s="112"/>
      <c r="T1639" s="112"/>
      <c r="U1639" s="112"/>
      <c r="V1639" s="112"/>
      <c r="W1639" s="112"/>
      <c r="X1639" s="112"/>
      <c r="Y1639" s="112"/>
      <c r="Z1639" s="112"/>
      <c r="AB1639" s="112"/>
      <c r="AC1639" s="112"/>
      <c r="AD1639" s="112"/>
      <c r="AE1639" s="112"/>
    </row>
    <row r="1640" spans="19:31">
      <c r="S1640" s="112"/>
      <c r="T1640" s="112"/>
      <c r="U1640" s="112"/>
      <c r="V1640" s="112"/>
      <c r="W1640" s="112"/>
      <c r="X1640" s="112"/>
      <c r="Y1640" s="112"/>
      <c r="Z1640" s="112"/>
      <c r="AB1640" s="112"/>
      <c r="AC1640" s="112"/>
      <c r="AD1640" s="112"/>
      <c r="AE1640" s="112"/>
    </row>
    <row r="1641" spans="19:31">
      <c r="S1641" s="112"/>
      <c r="T1641" s="112"/>
      <c r="U1641" s="112"/>
      <c r="V1641" s="112"/>
      <c r="W1641" s="112"/>
      <c r="X1641" s="112"/>
      <c r="Y1641" s="112"/>
      <c r="Z1641" s="112"/>
      <c r="AB1641" s="112"/>
      <c r="AC1641" s="112"/>
      <c r="AD1641" s="112"/>
      <c r="AE1641" s="112"/>
    </row>
    <row r="1642" spans="19:31">
      <c r="S1642" s="112"/>
      <c r="T1642" s="112"/>
      <c r="U1642" s="112"/>
      <c r="V1642" s="112"/>
      <c r="W1642" s="112"/>
      <c r="X1642" s="112"/>
      <c r="Y1642" s="112"/>
      <c r="Z1642" s="112"/>
      <c r="AB1642" s="112"/>
      <c r="AC1642" s="112"/>
      <c r="AD1642" s="112"/>
      <c r="AE1642" s="112"/>
    </row>
    <row r="1643" spans="19:31">
      <c r="S1643" s="112"/>
      <c r="T1643" s="112"/>
      <c r="U1643" s="112"/>
      <c r="V1643" s="112"/>
      <c r="W1643" s="112"/>
      <c r="X1643" s="112"/>
      <c r="Y1643" s="112"/>
      <c r="Z1643" s="112"/>
      <c r="AB1643" s="112"/>
      <c r="AC1643" s="112"/>
      <c r="AD1643" s="112"/>
      <c r="AE1643" s="112"/>
    </row>
    <row r="1644" spans="19:31">
      <c r="S1644" s="112"/>
      <c r="T1644" s="112"/>
      <c r="U1644" s="112"/>
      <c r="V1644" s="112"/>
      <c r="W1644" s="112"/>
      <c r="X1644" s="112"/>
      <c r="Y1644" s="112"/>
      <c r="Z1644" s="112"/>
      <c r="AB1644" s="112"/>
      <c r="AC1644" s="112"/>
      <c r="AD1644" s="112"/>
      <c r="AE1644" s="112"/>
    </row>
    <row r="1645" spans="19:31">
      <c r="S1645" s="112"/>
      <c r="T1645" s="112"/>
      <c r="U1645" s="112"/>
      <c r="V1645" s="112"/>
      <c r="W1645" s="112"/>
      <c r="X1645" s="112"/>
      <c r="Y1645" s="112"/>
      <c r="Z1645" s="112"/>
      <c r="AB1645" s="112"/>
      <c r="AC1645" s="112"/>
      <c r="AD1645" s="112"/>
      <c r="AE1645" s="112"/>
    </row>
    <row r="1646" spans="19:31">
      <c r="S1646" s="112"/>
      <c r="T1646" s="112"/>
      <c r="U1646" s="112"/>
      <c r="V1646" s="112"/>
      <c r="W1646" s="112"/>
      <c r="X1646" s="112"/>
      <c r="Y1646" s="112"/>
      <c r="Z1646" s="112"/>
      <c r="AB1646" s="112"/>
      <c r="AC1646" s="112"/>
      <c r="AD1646" s="112"/>
      <c r="AE1646" s="112"/>
    </row>
    <row r="1647" spans="19:31">
      <c r="S1647" s="112"/>
      <c r="T1647" s="112"/>
      <c r="U1647" s="112"/>
      <c r="V1647" s="112"/>
      <c r="W1647" s="112"/>
      <c r="X1647" s="112"/>
      <c r="Y1647" s="112"/>
      <c r="Z1647" s="112"/>
      <c r="AB1647" s="112"/>
      <c r="AC1647" s="112"/>
      <c r="AD1647" s="112"/>
      <c r="AE1647" s="112"/>
    </row>
    <row r="1648" spans="19:31">
      <c r="S1648" s="112"/>
      <c r="T1648" s="112"/>
      <c r="U1648" s="112"/>
      <c r="V1648" s="112"/>
      <c r="W1648" s="112"/>
      <c r="X1648" s="112"/>
      <c r="Y1648" s="112"/>
      <c r="Z1648" s="112"/>
      <c r="AB1648" s="112"/>
      <c r="AC1648" s="112"/>
      <c r="AD1648" s="112"/>
      <c r="AE1648" s="112"/>
    </row>
    <row r="1649" spans="19:31">
      <c r="S1649" s="112"/>
      <c r="T1649" s="112"/>
      <c r="U1649" s="112"/>
      <c r="V1649" s="112"/>
      <c r="W1649" s="112"/>
      <c r="X1649" s="112"/>
      <c r="Y1649" s="112"/>
      <c r="Z1649" s="112"/>
      <c r="AB1649" s="112"/>
      <c r="AC1649" s="112"/>
      <c r="AD1649" s="112"/>
      <c r="AE1649" s="112"/>
    </row>
    <row r="1650" spans="19:31">
      <c r="S1650" s="112"/>
      <c r="T1650" s="112"/>
      <c r="U1650" s="112"/>
      <c r="V1650" s="112"/>
      <c r="W1650" s="112"/>
      <c r="X1650" s="112"/>
      <c r="Y1650" s="112"/>
      <c r="Z1650" s="112"/>
      <c r="AB1650" s="112"/>
      <c r="AC1650" s="112"/>
      <c r="AD1650" s="112"/>
      <c r="AE1650" s="112"/>
    </row>
    <row r="1651" spans="19:31">
      <c r="S1651" s="112"/>
      <c r="T1651" s="112"/>
      <c r="U1651" s="112"/>
      <c r="V1651" s="112"/>
      <c r="W1651" s="112"/>
      <c r="X1651" s="112"/>
      <c r="Y1651" s="112"/>
      <c r="Z1651" s="112"/>
      <c r="AB1651" s="112"/>
      <c r="AC1651" s="112"/>
      <c r="AD1651" s="112"/>
      <c r="AE1651" s="112"/>
    </row>
    <row r="1652" spans="19:31">
      <c r="S1652" s="112"/>
      <c r="T1652" s="112"/>
      <c r="U1652" s="112"/>
      <c r="V1652" s="112"/>
      <c r="W1652" s="112"/>
      <c r="X1652" s="112"/>
      <c r="Y1652" s="112"/>
      <c r="Z1652" s="112"/>
      <c r="AB1652" s="112"/>
      <c r="AC1652" s="112"/>
      <c r="AD1652" s="112"/>
      <c r="AE1652" s="112"/>
    </row>
    <row r="1653" spans="19:31">
      <c r="S1653" s="112"/>
      <c r="T1653" s="112"/>
      <c r="U1653" s="112"/>
      <c r="V1653" s="112"/>
      <c r="W1653" s="112"/>
      <c r="X1653" s="112"/>
      <c r="Y1653" s="112"/>
      <c r="Z1653" s="112"/>
      <c r="AB1653" s="112"/>
      <c r="AC1653" s="112"/>
      <c r="AD1653" s="112"/>
      <c r="AE1653" s="112"/>
    </row>
    <row r="1654" spans="19:31">
      <c r="S1654" s="112"/>
      <c r="T1654" s="112"/>
      <c r="U1654" s="112"/>
      <c r="V1654" s="112"/>
      <c r="W1654" s="112"/>
      <c r="X1654" s="112"/>
      <c r="Y1654" s="112"/>
      <c r="Z1654" s="112"/>
      <c r="AB1654" s="112"/>
      <c r="AC1654" s="112"/>
      <c r="AD1654" s="112"/>
      <c r="AE1654" s="112"/>
    </row>
    <row r="1655" spans="19:31">
      <c r="S1655" s="112"/>
      <c r="T1655" s="112"/>
      <c r="U1655" s="112"/>
      <c r="V1655" s="112"/>
      <c r="W1655" s="112"/>
      <c r="X1655" s="112"/>
      <c r="Y1655" s="112"/>
      <c r="Z1655" s="112"/>
      <c r="AB1655" s="112"/>
      <c r="AC1655" s="112"/>
      <c r="AD1655" s="112"/>
      <c r="AE1655" s="112"/>
    </row>
    <row r="1656" spans="19:31">
      <c r="S1656" s="112"/>
      <c r="T1656" s="112"/>
      <c r="U1656" s="112"/>
      <c r="V1656" s="112"/>
      <c r="W1656" s="112"/>
      <c r="X1656" s="112"/>
      <c r="Y1656" s="112"/>
      <c r="Z1656" s="112"/>
      <c r="AB1656" s="112"/>
      <c r="AC1656" s="112"/>
      <c r="AD1656" s="112"/>
      <c r="AE1656" s="112"/>
    </row>
    <row r="1657" spans="19:31">
      <c r="S1657" s="112"/>
      <c r="T1657" s="112"/>
      <c r="U1657" s="112"/>
      <c r="V1657" s="112"/>
      <c r="W1657" s="112"/>
      <c r="X1657" s="112"/>
      <c r="Y1657" s="112"/>
      <c r="Z1657" s="112"/>
      <c r="AB1657" s="112"/>
      <c r="AC1657" s="112"/>
      <c r="AD1657" s="112"/>
      <c r="AE1657" s="112"/>
    </row>
    <row r="1658" spans="19:31">
      <c r="S1658" s="112"/>
      <c r="T1658" s="112"/>
      <c r="U1658" s="112"/>
      <c r="V1658" s="112"/>
      <c r="W1658" s="112"/>
      <c r="X1658" s="112"/>
      <c r="Y1658" s="112"/>
      <c r="Z1658" s="112"/>
      <c r="AB1658" s="112"/>
      <c r="AC1658" s="112"/>
      <c r="AD1658" s="112"/>
      <c r="AE1658" s="112"/>
    </row>
    <row r="1659" spans="19:31">
      <c r="S1659" s="112"/>
      <c r="T1659" s="112"/>
      <c r="U1659" s="112"/>
      <c r="V1659" s="112"/>
      <c r="W1659" s="112"/>
      <c r="X1659" s="112"/>
      <c r="Y1659" s="112"/>
      <c r="Z1659" s="112"/>
      <c r="AB1659" s="112"/>
      <c r="AC1659" s="112"/>
      <c r="AD1659" s="112"/>
      <c r="AE1659" s="112"/>
    </row>
    <row r="1660" spans="19:31">
      <c r="S1660" s="112"/>
      <c r="T1660" s="112"/>
      <c r="U1660" s="112"/>
      <c r="V1660" s="112"/>
      <c r="W1660" s="112"/>
      <c r="X1660" s="112"/>
      <c r="Y1660" s="112"/>
      <c r="Z1660" s="112"/>
      <c r="AB1660" s="112"/>
      <c r="AC1660" s="112"/>
      <c r="AD1660" s="112"/>
      <c r="AE1660" s="112"/>
    </row>
    <row r="1661" spans="19:31">
      <c r="S1661" s="112"/>
      <c r="T1661" s="112"/>
      <c r="U1661" s="112"/>
      <c r="V1661" s="112"/>
      <c r="W1661" s="112"/>
      <c r="X1661" s="112"/>
      <c r="Y1661" s="112"/>
      <c r="Z1661" s="112"/>
      <c r="AB1661" s="112"/>
      <c r="AC1661" s="112"/>
      <c r="AD1661" s="112"/>
      <c r="AE1661" s="112"/>
    </row>
    <row r="1662" spans="19:31">
      <c r="S1662" s="112"/>
      <c r="T1662" s="112"/>
      <c r="U1662" s="112"/>
      <c r="V1662" s="112"/>
      <c r="W1662" s="112"/>
      <c r="X1662" s="112"/>
      <c r="Y1662" s="112"/>
      <c r="Z1662" s="112"/>
      <c r="AB1662" s="112"/>
      <c r="AC1662" s="112"/>
      <c r="AD1662" s="112"/>
      <c r="AE1662" s="112"/>
    </row>
    <row r="1663" spans="19:31">
      <c r="S1663" s="112"/>
      <c r="T1663" s="112"/>
      <c r="U1663" s="112"/>
      <c r="V1663" s="112"/>
      <c r="W1663" s="112"/>
      <c r="X1663" s="112"/>
      <c r="Y1663" s="112"/>
      <c r="Z1663" s="112"/>
      <c r="AB1663" s="112"/>
      <c r="AC1663" s="112"/>
      <c r="AD1663" s="112"/>
      <c r="AE1663" s="112"/>
    </row>
    <row r="1664" spans="19:31">
      <c r="S1664" s="112"/>
      <c r="T1664" s="112"/>
      <c r="U1664" s="112"/>
      <c r="V1664" s="112"/>
      <c r="W1664" s="112"/>
      <c r="X1664" s="112"/>
      <c r="Y1664" s="112"/>
      <c r="Z1664" s="112"/>
      <c r="AB1664" s="112"/>
      <c r="AC1664" s="112"/>
      <c r="AD1664" s="112"/>
      <c r="AE1664" s="112"/>
    </row>
    <row r="1665" spans="19:31">
      <c r="S1665" s="112"/>
      <c r="T1665" s="112"/>
      <c r="U1665" s="112"/>
      <c r="V1665" s="112"/>
      <c r="W1665" s="112"/>
      <c r="X1665" s="112"/>
      <c r="Y1665" s="112"/>
      <c r="Z1665" s="112"/>
      <c r="AB1665" s="112"/>
      <c r="AC1665" s="112"/>
      <c r="AD1665" s="112"/>
      <c r="AE1665" s="112"/>
    </row>
    <row r="1666" spans="19:31">
      <c r="S1666" s="112"/>
      <c r="T1666" s="112"/>
      <c r="U1666" s="112"/>
      <c r="V1666" s="112"/>
      <c r="W1666" s="112"/>
      <c r="X1666" s="112"/>
      <c r="Y1666" s="112"/>
      <c r="Z1666" s="112"/>
      <c r="AB1666" s="112"/>
      <c r="AC1666" s="112"/>
      <c r="AD1666" s="112"/>
      <c r="AE1666" s="112"/>
    </row>
    <row r="1667" spans="19:31">
      <c r="S1667" s="112"/>
      <c r="T1667" s="112"/>
      <c r="U1667" s="112"/>
      <c r="V1667" s="112"/>
      <c r="W1667" s="112"/>
      <c r="X1667" s="112"/>
      <c r="Y1667" s="112"/>
      <c r="Z1667" s="112"/>
      <c r="AB1667" s="112"/>
      <c r="AC1667" s="112"/>
      <c r="AD1667" s="112"/>
      <c r="AE1667" s="112"/>
    </row>
    <row r="1668" spans="19:31">
      <c r="S1668" s="112"/>
      <c r="T1668" s="112"/>
      <c r="U1668" s="112"/>
      <c r="V1668" s="112"/>
      <c r="W1668" s="112"/>
      <c r="X1668" s="112"/>
      <c r="Y1668" s="112"/>
      <c r="Z1668" s="112"/>
      <c r="AB1668" s="112"/>
      <c r="AC1668" s="112"/>
      <c r="AD1668" s="112"/>
      <c r="AE1668" s="112"/>
    </row>
    <row r="1669" spans="19:31">
      <c r="S1669" s="112"/>
      <c r="T1669" s="112"/>
      <c r="U1669" s="112"/>
      <c r="V1669" s="112"/>
      <c r="W1669" s="112"/>
      <c r="X1669" s="112"/>
      <c r="Y1669" s="112"/>
      <c r="Z1669" s="112"/>
      <c r="AB1669" s="112"/>
      <c r="AC1669" s="112"/>
      <c r="AD1669" s="112"/>
      <c r="AE1669" s="112"/>
    </row>
    <row r="1670" spans="19:31">
      <c r="S1670" s="112"/>
      <c r="T1670" s="112"/>
      <c r="U1670" s="112"/>
      <c r="V1670" s="112"/>
      <c r="W1670" s="112"/>
      <c r="X1670" s="112"/>
      <c r="Y1670" s="112"/>
      <c r="Z1670" s="112"/>
      <c r="AB1670" s="112"/>
      <c r="AC1670" s="112"/>
      <c r="AD1670" s="112"/>
      <c r="AE1670" s="112"/>
    </row>
    <row r="1671" spans="19:31">
      <c r="S1671" s="112"/>
      <c r="T1671" s="112"/>
      <c r="U1671" s="112"/>
      <c r="V1671" s="112"/>
      <c r="W1671" s="112"/>
      <c r="X1671" s="112"/>
      <c r="Y1671" s="112"/>
      <c r="Z1671" s="112"/>
      <c r="AB1671" s="112"/>
      <c r="AC1671" s="112"/>
      <c r="AD1671" s="112"/>
      <c r="AE1671" s="112"/>
    </row>
    <row r="1672" spans="19:31">
      <c r="S1672" s="112"/>
      <c r="T1672" s="112"/>
      <c r="U1672" s="112"/>
      <c r="V1672" s="112"/>
      <c r="W1672" s="112"/>
      <c r="X1672" s="112"/>
      <c r="Y1672" s="112"/>
      <c r="Z1672" s="112"/>
      <c r="AB1672" s="112"/>
      <c r="AC1672" s="112"/>
      <c r="AD1672" s="112"/>
      <c r="AE1672" s="112"/>
    </row>
    <row r="1673" spans="19:31">
      <c r="S1673" s="112"/>
      <c r="T1673" s="112"/>
      <c r="U1673" s="112"/>
      <c r="V1673" s="112"/>
      <c r="W1673" s="112"/>
      <c r="X1673" s="112"/>
      <c r="Y1673" s="112"/>
      <c r="Z1673" s="112"/>
      <c r="AB1673" s="112"/>
      <c r="AC1673" s="112"/>
      <c r="AD1673" s="112"/>
      <c r="AE1673" s="112"/>
    </row>
    <row r="1674" spans="19:31">
      <c r="S1674" s="112"/>
      <c r="T1674" s="112"/>
      <c r="U1674" s="112"/>
      <c r="V1674" s="112"/>
      <c r="W1674" s="112"/>
      <c r="X1674" s="112"/>
      <c r="Y1674" s="112"/>
      <c r="Z1674" s="112"/>
      <c r="AB1674" s="112"/>
      <c r="AC1674" s="112"/>
      <c r="AD1674" s="112"/>
      <c r="AE1674" s="112"/>
    </row>
    <row r="1675" spans="19:31">
      <c r="S1675" s="112"/>
      <c r="T1675" s="112"/>
      <c r="U1675" s="112"/>
      <c r="V1675" s="112"/>
      <c r="W1675" s="112"/>
      <c r="X1675" s="112"/>
      <c r="Y1675" s="112"/>
      <c r="Z1675" s="112"/>
      <c r="AB1675" s="112"/>
      <c r="AC1675" s="112"/>
      <c r="AD1675" s="112"/>
      <c r="AE1675" s="112"/>
    </row>
    <row r="1676" spans="19:31">
      <c r="S1676" s="112"/>
      <c r="T1676" s="112"/>
      <c r="U1676" s="112"/>
      <c r="V1676" s="112"/>
      <c r="W1676" s="112"/>
      <c r="X1676" s="112"/>
      <c r="Y1676" s="112"/>
      <c r="Z1676" s="112"/>
      <c r="AB1676" s="112"/>
      <c r="AC1676" s="112"/>
      <c r="AD1676" s="112"/>
      <c r="AE1676" s="112"/>
    </row>
    <row r="1677" spans="19:31">
      <c r="S1677" s="112"/>
      <c r="T1677" s="112"/>
      <c r="U1677" s="112"/>
      <c r="V1677" s="112"/>
      <c r="W1677" s="112"/>
      <c r="X1677" s="112"/>
      <c r="Y1677" s="112"/>
      <c r="Z1677" s="112"/>
      <c r="AB1677" s="112"/>
      <c r="AC1677" s="112"/>
      <c r="AD1677" s="112"/>
      <c r="AE1677" s="112"/>
    </row>
    <row r="1678" spans="19:31">
      <c r="S1678" s="112"/>
      <c r="T1678" s="112"/>
      <c r="U1678" s="112"/>
      <c r="V1678" s="112"/>
      <c r="W1678" s="112"/>
      <c r="X1678" s="112"/>
      <c r="Y1678" s="112"/>
      <c r="Z1678" s="112"/>
      <c r="AB1678" s="112"/>
      <c r="AC1678" s="112"/>
      <c r="AD1678" s="112"/>
      <c r="AE1678" s="112"/>
    </row>
    <row r="1679" spans="19:31">
      <c r="S1679" s="112"/>
      <c r="T1679" s="112"/>
      <c r="U1679" s="112"/>
      <c r="V1679" s="112"/>
      <c r="W1679" s="112"/>
      <c r="X1679" s="112"/>
      <c r="Y1679" s="112"/>
      <c r="Z1679" s="112"/>
      <c r="AB1679" s="112"/>
      <c r="AC1679" s="112"/>
      <c r="AD1679" s="112"/>
      <c r="AE1679" s="112"/>
    </row>
    <row r="1680" spans="19:31">
      <c r="S1680" s="112"/>
      <c r="T1680" s="112"/>
      <c r="U1680" s="112"/>
      <c r="V1680" s="112"/>
      <c r="W1680" s="112"/>
      <c r="X1680" s="112"/>
      <c r="Y1680" s="112"/>
      <c r="Z1680" s="112"/>
      <c r="AB1680" s="112"/>
      <c r="AC1680" s="112"/>
      <c r="AD1680" s="112"/>
      <c r="AE1680" s="112"/>
    </row>
    <row r="1681" spans="19:31">
      <c r="S1681" s="112"/>
      <c r="T1681" s="112"/>
      <c r="U1681" s="112"/>
      <c r="V1681" s="112"/>
      <c r="W1681" s="112"/>
      <c r="X1681" s="112"/>
      <c r="Y1681" s="112"/>
      <c r="Z1681" s="112"/>
      <c r="AB1681" s="112"/>
      <c r="AC1681" s="112"/>
      <c r="AD1681" s="112"/>
      <c r="AE1681" s="112"/>
    </row>
    <row r="1682" spans="19:31">
      <c r="S1682" s="112"/>
      <c r="T1682" s="112"/>
      <c r="U1682" s="112"/>
      <c r="V1682" s="112"/>
      <c r="W1682" s="112"/>
      <c r="X1682" s="112"/>
      <c r="Y1682" s="112"/>
      <c r="Z1682" s="112"/>
      <c r="AB1682" s="112"/>
      <c r="AC1682" s="112"/>
      <c r="AD1682" s="112"/>
      <c r="AE1682" s="112"/>
    </row>
    <row r="1683" spans="19:31">
      <c r="S1683" s="112"/>
      <c r="T1683" s="112"/>
      <c r="U1683" s="112"/>
      <c r="V1683" s="112"/>
      <c r="W1683" s="112"/>
      <c r="X1683" s="112"/>
      <c r="Y1683" s="112"/>
      <c r="Z1683" s="112"/>
      <c r="AB1683" s="112"/>
      <c r="AC1683" s="112"/>
      <c r="AD1683" s="112"/>
      <c r="AE1683" s="112"/>
    </row>
    <row r="1684" spans="19:31">
      <c r="S1684" s="112"/>
      <c r="T1684" s="112"/>
      <c r="U1684" s="112"/>
      <c r="V1684" s="112"/>
      <c r="W1684" s="112"/>
      <c r="X1684" s="112"/>
      <c r="Y1684" s="112"/>
      <c r="Z1684" s="112"/>
      <c r="AB1684" s="112"/>
      <c r="AC1684" s="112"/>
      <c r="AD1684" s="112"/>
      <c r="AE1684" s="112"/>
    </row>
    <row r="1685" spans="19:31">
      <c r="S1685" s="112"/>
      <c r="T1685" s="112"/>
      <c r="U1685" s="112"/>
      <c r="V1685" s="112"/>
      <c r="W1685" s="112"/>
      <c r="X1685" s="112"/>
      <c r="Y1685" s="112"/>
      <c r="Z1685" s="112"/>
      <c r="AB1685" s="112"/>
      <c r="AC1685" s="112"/>
      <c r="AD1685" s="112"/>
      <c r="AE1685" s="112"/>
    </row>
    <row r="1686" spans="19:31">
      <c r="S1686" s="112"/>
      <c r="T1686" s="112"/>
      <c r="U1686" s="112"/>
      <c r="V1686" s="112"/>
      <c r="W1686" s="112"/>
      <c r="X1686" s="112"/>
      <c r="Y1686" s="112"/>
      <c r="Z1686" s="112"/>
      <c r="AB1686" s="112"/>
      <c r="AC1686" s="112"/>
      <c r="AD1686" s="112"/>
      <c r="AE1686" s="112"/>
    </row>
    <row r="1687" spans="19:31">
      <c r="S1687" s="112"/>
      <c r="T1687" s="112"/>
      <c r="U1687" s="112"/>
      <c r="V1687" s="112"/>
      <c r="W1687" s="112"/>
      <c r="X1687" s="112"/>
      <c r="Y1687" s="112"/>
      <c r="Z1687" s="112"/>
      <c r="AB1687" s="112"/>
      <c r="AC1687" s="112"/>
      <c r="AD1687" s="112"/>
      <c r="AE1687" s="112"/>
    </row>
    <row r="1688" spans="19:31">
      <c r="S1688" s="112"/>
      <c r="T1688" s="112"/>
      <c r="U1688" s="112"/>
      <c r="V1688" s="112"/>
      <c r="W1688" s="112"/>
      <c r="X1688" s="112"/>
      <c r="Y1688" s="112"/>
      <c r="Z1688" s="112"/>
      <c r="AB1688" s="112"/>
      <c r="AC1688" s="112"/>
      <c r="AD1688" s="112"/>
      <c r="AE1688" s="112"/>
    </row>
    <row r="1689" spans="19:31">
      <c r="S1689" s="112"/>
      <c r="T1689" s="112"/>
      <c r="U1689" s="112"/>
      <c r="V1689" s="112"/>
      <c r="W1689" s="112"/>
      <c r="X1689" s="112"/>
      <c r="Y1689" s="112"/>
      <c r="Z1689" s="112"/>
      <c r="AB1689" s="112"/>
      <c r="AC1689" s="112"/>
      <c r="AD1689" s="112"/>
      <c r="AE1689" s="112"/>
    </row>
    <row r="1690" spans="19:31">
      <c r="S1690" s="112"/>
      <c r="T1690" s="112"/>
      <c r="U1690" s="112"/>
      <c r="V1690" s="112"/>
      <c r="W1690" s="112"/>
      <c r="X1690" s="112"/>
      <c r="Y1690" s="112"/>
      <c r="Z1690" s="112"/>
      <c r="AB1690" s="112"/>
      <c r="AC1690" s="112"/>
      <c r="AD1690" s="112"/>
      <c r="AE1690" s="112"/>
    </row>
    <row r="1691" spans="19:31">
      <c r="S1691" s="112"/>
      <c r="T1691" s="112"/>
      <c r="U1691" s="112"/>
      <c r="V1691" s="112"/>
      <c r="W1691" s="112"/>
      <c r="X1691" s="112"/>
      <c r="Y1691" s="112"/>
      <c r="Z1691" s="112"/>
      <c r="AB1691" s="112"/>
      <c r="AC1691" s="112"/>
      <c r="AD1691" s="112"/>
      <c r="AE1691" s="112"/>
    </row>
    <row r="1692" spans="19:31">
      <c r="S1692" s="112"/>
      <c r="T1692" s="112"/>
      <c r="U1692" s="112"/>
      <c r="V1692" s="112"/>
      <c r="W1692" s="112"/>
      <c r="X1692" s="112"/>
      <c r="Y1692" s="112"/>
      <c r="Z1692" s="112"/>
      <c r="AB1692" s="112"/>
      <c r="AC1692" s="112"/>
      <c r="AD1692" s="112"/>
      <c r="AE1692" s="112"/>
    </row>
    <row r="1693" spans="19:31">
      <c r="S1693" s="112"/>
      <c r="T1693" s="112"/>
      <c r="U1693" s="112"/>
      <c r="V1693" s="112"/>
      <c r="W1693" s="112"/>
      <c r="X1693" s="112"/>
      <c r="Y1693" s="112"/>
      <c r="Z1693" s="112"/>
      <c r="AB1693" s="112"/>
      <c r="AC1693" s="112"/>
      <c r="AD1693" s="112"/>
      <c r="AE1693" s="112"/>
    </row>
    <row r="1694" spans="19:31">
      <c r="S1694" s="112"/>
      <c r="T1694" s="112"/>
      <c r="U1694" s="112"/>
      <c r="V1694" s="112"/>
      <c r="W1694" s="112"/>
      <c r="X1694" s="112"/>
      <c r="Y1694" s="112"/>
      <c r="Z1694" s="112"/>
      <c r="AB1694" s="112"/>
      <c r="AC1694" s="112"/>
      <c r="AD1694" s="112"/>
      <c r="AE1694" s="112"/>
    </row>
    <row r="1695" spans="19:31">
      <c r="S1695" s="112"/>
      <c r="T1695" s="112"/>
      <c r="U1695" s="112"/>
      <c r="V1695" s="112"/>
      <c r="W1695" s="112"/>
      <c r="X1695" s="112"/>
      <c r="Y1695" s="112"/>
      <c r="Z1695" s="112"/>
      <c r="AB1695" s="112"/>
      <c r="AC1695" s="112"/>
      <c r="AD1695" s="112"/>
      <c r="AE1695" s="112"/>
    </row>
    <row r="1696" spans="19:31">
      <c r="S1696" s="112"/>
      <c r="T1696" s="112"/>
      <c r="U1696" s="112"/>
      <c r="V1696" s="112"/>
      <c r="W1696" s="112"/>
      <c r="X1696" s="112"/>
      <c r="Y1696" s="112"/>
      <c r="Z1696" s="112"/>
      <c r="AB1696" s="112"/>
      <c r="AC1696" s="112"/>
      <c r="AD1696" s="112"/>
      <c r="AE1696" s="112"/>
    </row>
    <row r="1697" spans="19:31">
      <c r="S1697" s="112"/>
      <c r="T1697" s="112"/>
      <c r="U1697" s="112"/>
      <c r="V1697" s="112"/>
      <c r="W1697" s="112"/>
      <c r="X1697" s="112"/>
      <c r="Y1697" s="112"/>
      <c r="Z1697" s="112"/>
      <c r="AB1697" s="112"/>
      <c r="AC1697" s="112"/>
      <c r="AD1697" s="112"/>
      <c r="AE1697" s="112"/>
    </row>
    <row r="1698" spans="19:31">
      <c r="S1698" s="112"/>
      <c r="T1698" s="112"/>
      <c r="U1698" s="112"/>
      <c r="V1698" s="112"/>
      <c r="W1698" s="112"/>
      <c r="X1698" s="112"/>
      <c r="Y1698" s="112"/>
      <c r="Z1698" s="112"/>
      <c r="AB1698" s="112"/>
      <c r="AC1698" s="112"/>
      <c r="AD1698" s="112"/>
      <c r="AE1698" s="112"/>
    </row>
    <row r="1699" spans="19:31">
      <c r="S1699" s="112"/>
      <c r="T1699" s="112"/>
      <c r="U1699" s="112"/>
      <c r="V1699" s="112"/>
      <c r="W1699" s="112"/>
      <c r="X1699" s="112"/>
      <c r="Y1699" s="112"/>
      <c r="Z1699" s="112"/>
      <c r="AB1699" s="112"/>
      <c r="AC1699" s="112"/>
      <c r="AD1699" s="112"/>
      <c r="AE1699" s="112"/>
    </row>
    <row r="1700" spans="19:31">
      <c r="S1700" s="112"/>
      <c r="T1700" s="112"/>
      <c r="U1700" s="112"/>
      <c r="V1700" s="112"/>
      <c r="W1700" s="112"/>
      <c r="X1700" s="112"/>
      <c r="Y1700" s="112"/>
      <c r="Z1700" s="112"/>
      <c r="AB1700" s="112"/>
      <c r="AC1700" s="112"/>
      <c r="AD1700" s="112"/>
      <c r="AE1700" s="112"/>
    </row>
    <row r="1701" spans="19:31">
      <c r="S1701" s="112"/>
      <c r="T1701" s="112"/>
      <c r="U1701" s="112"/>
      <c r="V1701" s="112"/>
      <c r="W1701" s="112"/>
      <c r="X1701" s="112"/>
      <c r="Y1701" s="112"/>
      <c r="Z1701" s="112"/>
      <c r="AB1701" s="112"/>
      <c r="AC1701" s="112"/>
      <c r="AD1701" s="112"/>
      <c r="AE1701" s="112"/>
    </row>
    <row r="1702" spans="19:31">
      <c r="S1702" s="112"/>
      <c r="T1702" s="112"/>
      <c r="U1702" s="112"/>
      <c r="V1702" s="112"/>
      <c r="W1702" s="112"/>
      <c r="X1702" s="112"/>
      <c r="Y1702" s="112"/>
      <c r="Z1702" s="112"/>
      <c r="AB1702" s="112"/>
      <c r="AC1702" s="112"/>
      <c r="AD1702" s="112"/>
      <c r="AE1702" s="112"/>
    </row>
    <row r="1703" spans="19:31">
      <c r="S1703" s="112"/>
      <c r="T1703" s="112"/>
      <c r="U1703" s="112"/>
      <c r="V1703" s="112"/>
      <c r="W1703" s="112"/>
      <c r="X1703" s="112"/>
      <c r="Y1703" s="112"/>
      <c r="Z1703" s="112"/>
      <c r="AB1703" s="112"/>
      <c r="AC1703" s="112"/>
      <c r="AD1703" s="112"/>
      <c r="AE1703" s="112"/>
    </row>
    <row r="1704" spans="19:31">
      <c r="S1704" s="112"/>
      <c r="T1704" s="112"/>
      <c r="U1704" s="112"/>
      <c r="V1704" s="112"/>
      <c r="W1704" s="112"/>
      <c r="X1704" s="112"/>
      <c r="Y1704" s="112"/>
      <c r="Z1704" s="112"/>
      <c r="AB1704" s="112"/>
      <c r="AC1704" s="112"/>
      <c r="AD1704" s="112"/>
      <c r="AE1704" s="112"/>
    </row>
    <row r="1705" spans="19:31">
      <c r="S1705" s="112"/>
      <c r="T1705" s="112"/>
      <c r="U1705" s="112"/>
      <c r="V1705" s="112"/>
      <c r="W1705" s="112"/>
      <c r="X1705" s="112"/>
      <c r="Y1705" s="112"/>
      <c r="Z1705" s="112"/>
      <c r="AB1705" s="112"/>
      <c r="AC1705" s="112"/>
      <c r="AD1705" s="112"/>
      <c r="AE1705" s="112"/>
    </row>
    <row r="1706" spans="19:31">
      <c r="S1706" s="112"/>
      <c r="T1706" s="112"/>
      <c r="U1706" s="112"/>
      <c r="V1706" s="112"/>
      <c r="W1706" s="112"/>
      <c r="X1706" s="112"/>
      <c r="Y1706" s="112"/>
      <c r="Z1706" s="112"/>
      <c r="AB1706" s="112"/>
      <c r="AC1706" s="112"/>
      <c r="AD1706" s="112"/>
      <c r="AE1706" s="112"/>
    </row>
    <row r="1707" spans="19:31">
      <c r="S1707" s="112"/>
      <c r="T1707" s="112"/>
      <c r="U1707" s="112"/>
      <c r="V1707" s="112"/>
      <c r="W1707" s="112"/>
      <c r="X1707" s="112"/>
      <c r="Y1707" s="112"/>
      <c r="Z1707" s="112"/>
      <c r="AB1707" s="112"/>
      <c r="AC1707" s="112"/>
      <c r="AD1707" s="112"/>
      <c r="AE1707" s="112"/>
    </row>
    <row r="1708" spans="19:31">
      <c r="S1708" s="112"/>
      <c r="T1708" s="112"/>
      <c r="U1708" s="112"/>
      <c r="V1708" s="112"/>
      <c r="W1708" s="112"/>
      <c r="X1708" s="112"/>
      <c r="Y1708" s="112"/>
      <c r="Z1708" s="112"/>
      <c r="AB1708" s="112"/>
      <c r="AC1708" s="112"/>
      <c r="AD1708" s="112"/>
      <c r="AE1708" s="112"/>
    </row>
    <row r="1709" spans="19:31">
      <c r="S1709" s="112"/>
      <c r="T1709" s="112"/>
      <c r="U1709" s="112"/>
      <c r="V1709" s="112"/>
      <c r="W1709" s="112"/>
      <c r="X1709" s="112"/>
      <c r="Y1709" s="112"/>
      <c r="Z1709" s="112"/>
      <c r="AB1709" s="112"/>
      <c r="AC1709" s="112"/>
      <c r="AD1709" s="112"/>
      <c r="AE1709" s="112"/>
    </row>
    <row r="1710" spans="19:31">
      <c r="S1710" s="112"/>
      <c r="T1710" s="112"/>
      <c r="U1710" s="112"/>
      <c r="V1710" s="112"/>
      <c r="W1710" s="112"/>
      <c r="X1710" s="112"/>
      <c r="Y1710" s="112"/>
      <c r="Z1710" s="112"/>
      <c r="AB1710" s="112"/>
      <c r="AC1710" s="112"/>
      <c r="AD1710" s="112"/>
      <c r="AE1710" s="112"/>
    </row>
    <row r="1711" spans="19:31">
      <c r="S1711" s="112"/>
      <c r="T1711" s="112"/>
      <c r="U1711" s="112"/>
      <c r="V1711" s="112"/>
      <c r="W1711" s="112"/>
      <c r="X1711" s="112"/>
      <c r="Y1711" s="112"/>
      <c r="Z1711" s="112"/>
      <c r="AB1711" s="112"/>
      <c r="AC1711" s="112"/>
      <c r="AD1711" s="112"/>
      <c r="AE1711" s="112"/>
    </row>
    <row r="1712" spans="19:31">
      <c r="S1712" s="112"/>
      <c r="T1712" s="112"/>
      <c r="U1712" s="112"/>
      <c r="V1712" s="112"/>
      <c r="W1712" s="112"/>
      <c r="X1712" s="112"/>
      <c r="Y1712" s="112"/>
      <c r="Z1712" s="112"/>
      <c r="AB1712" s="112"/>
      <c r="AC1712" s="112"/>
      <c r="AD1712" s="112"/>
      <c r="AE1712" s="112"/>
    </row>
    <row r="1713" spans="19:31">
      <c r="S1713" s="112"/>
      <c r="T1713" s="112"/>
      <c r="U1713" s="112"/>
      <c r="V1713" s="112"/>
      <c r="W1713" s="112"/>
      <c r="X1713" s="112"/>
      <c r="Y1713" s="112"/>
      <c r="Z1713" s="112"/>
      <c r="AB1713" s="112"/>
      <c r="AC1713" s="112"/>
      <c r="AD1713" s="112"/>
      <c r="AE1713" s="112"/>
    </row>
    <row r="1714" spans="19:31">
      <c r="S1714" s="112"/>
      <c r="T1714" s="112"/>
      <c r="U1714" s="112"/>
      <c r="V1714" s="112"/>
      <c r="W1714" s="112"/>
      <c r="X1714" s="112"/>
      <c r="Y1714" s="112"/>
      <c r="Z1714" s="112"/>
      <c r="AB1714" s="112"/>
      <c r="AC1714" s="112"/>
      <c r="AD1714" s="112"/>
      <c r="AE1714" s="112"/>
    </row>
    <row r="1715" spans="19:31">
      <c r="S1715" s="112"/>
      <c r="T1715" s="112"/>
      <c r="U1715" s="112"/>
      <c r="V1715" s="112"/>
      <c r="W1715" s="112"/>
      <c r="X1715" s="112"/>
      <c r="Y1715" s="112"/>
      <c r="Z1715" s="112"/>
      <c r="AB1715" s="112"/>
      <c r="AC1715" s="112"/>
      <c r="AD1715" s="112"/>
      <c r="AE1715" s="112"/>
    </row>
    <row r="1716" spans="19:31">
      <c r="S1716" s="112"/>
      <c r="T1716" s="112"/>
      <c r="U1716" s="112"/>
      <c r="V1716" s="112"/>
      <c r="W1716" s="112"/>
      <c r="X1716" s="112"/>
      <c r="Y1716" s="112"/>
      <c r="Z1716" s="112"/>
      <c r="AB1716" s="112"/>
      <c r="AC1716" s="112"/>
      <c r="AD1716" s="112"/>
      <c r="AE1716" s="112"/>
    </row>
    <row r="1717" spans="19:31">
      <c r="S1717" s="112"/>
      <c r="T1717" s="112"/>
      <c r="U1717" s="112"/>
      <c r="V1717" s="112"/>
      <c r="W1717" s="112"/>
      <c r="X1717" s="112"/>
      <c r="Y1717" s="112"/>
      <c r="Z1717" s="112"/>
      <c r="AB1717" s="112"/>
      <c r="AC1717" s="112"/>
      <c r="AD1717" s="112"/>
      <c r="AE1717" s="112"/>
    </row>
    <row r="1718" spans="19:31">
      <c r="S1718" s="112"/>
      <c r="T1718" s="112"/>
      <c r="U1718" s="112"/>
      <c r="V1718" s="112"/>
      <c r="W1718" s="112"/>
      <c r="X1718" s="112"/>
      <c r="Y1718" s="112"/>
      <c r="Z1718" s="112"/>
      <c r="AB1718" s="112"/>
      <c r="AC1718" s="112"/>
      <c r="AD1718" s="112"/>
      <c r="AE1718" s="112"/>
    </row>
    <row r="1719" spans="19:31">
      <c r="S1719" s="112"/>
      <c r="T1719" s="112"/>
      <c r="U1719" s="112"/>
      <c r="V1719" s="112"/>
      <c r="W1719" s="112"/>
      <c r="X1719" s="112"/>
      <c r="Y1719" s="112"/>
      <c r="Z1719" s="112"/>
      <c r="AB1719" s="112"/>
      <c r="AC1719" s="112"/>
      <c r="AD1719" s="112"/>
      <c r="AE1719" s="112"/>
    </row>
    <row r="1720" spans="19:31">
      <c r="S1720" s="112"/>
      <c r="T1720" s="112"/>
      <c r="U1720" s="112"/>
      <c r="V1720" s="112"/>
      <c r="W1720" s="112"/>
      <c r="X1720" s="112"/>
      <c r="Y1720" s="112"/>
      <c r="Z1720" s="112"/>
      <c r="AB1720" s="112"/>
      <c r="AC1720" s="112"/>
      <c r="AD1720" s="112"/>
      <c r="AE1720" s="112"/>
    </row>
    <row r="1721" spans="19:31">
      <c r="S1721" s="112"/>
      <c r="T1721" s="112"/>
      <c r="U1721" s="112"/>
      <c r="V1721" s="112"/>
      <c r="W1721" s="112"/>
      <c r="X1721" s="112"/>
      <c r="Y1721" s="112"/>
      <c r="Z1721" s="112"/>
      <c r="AB1721" s="112"/>
      <c r="AC1721" s="112"/>
      <c r="AD1721" s="112"/>
      <c r="AE1721" s="112"/>
    </row>
    <row r="1722" spans="19:31">
      <c r="S1722" s="112"/>
      <c r="T1722" s="112"/>
      <c r="U1722" s="112"/>
      <c r="V1722" s="112"/>
      <c r="W1722" s="112"/>
      <c r="X1722" s="112"/>
      <c r="Y1722" s="112"/>
      <c r="Z1722" s="112"/>
      <c r="AB1722" s="112"/>
      <c r="AC1722" s="112"/>
      <c r="AD1722" s="112"/>
      <c r="AE1722" s="112"/>
    </row>
    <row r="1723" spans="19:31">
      <c r="S1723" s="112"/>
      <c r="T1723" s="112"/>
      <c r="U1723" s="112"/>
      <c r="V1723" s="112"/>
      <c r="W1723" s="112"/>
      <c r="X1723" s="112"/>
      <c r="Y1723" s="112"/>
      <c r="Z1723" s="112"/>
      <c r="AB1723" s="112"/>
      <c r="AC1723" s="112"/>
      <c r="AD1723" s="112"/>
      <c r="AE1723" s="112"/>
    </row>
    <row r="1724" spans="19:31">
      <c r="S1724" s="112"/>
      <c r="T1724" s="112"/>
      <c r="U1724" s="112"/>
      <c r="V1724" s="112"/>
      <c r="W1724" s="112"/>
      <c r="X1724" s="112"/>
      <c r="Y1724" s="112"/>
      <c r="Z1724" s="112"/>
      <c r="AB1724" s="112"/>
      <c r="AC1724" s="112"/>
      <c r="AD1724" s="112"/>
      <c r="AE1724" s="112"/>
    </row>
    <row r="1725" spans="19:31">
      <c r="S1725" s="112"/>
      <c r="T1725" s="112"/>
      <c r="U1725" s="112"/>
      <c r="V1725" s="112"/>
      <c r="W1725" s="112"/>
      <c r="X1725" s="112"/>
      <c r="Y1725" s="112"/>
      <c r="Z1725" s="112"/>
      <c r="AB1725" s="112"/>
      <c r="AC1725" s="112"/>
      <c r="AD1725" s="112"/>
      <c r="AE1725" s="112"/>
    </row>
    <row r="1726" spans="19:31">
      <c r="S1726" s="112"/>
      <c r="T1726" s="112"/>
      <c r="U1726" s="112"/>
      <c r="V1726" s="112"/>
      <c r="W1726" s="112"/>
      <c r="X1726" s="112"/>
      <c r="Y1726" s="112"/>
      <c r="Z1726" s="112"/>
      <c r="AB1726" s="112"/>
      <c r="AC1726" s="112"/>
      <c r="AD1726" s="112"/>
      <c r="AE1726" s="112"/>
    </row>
    <row r="1727" spans="19:31">
      <c r="S1727" s="112"/>
      <c r="T1727" s="112"/>
      <c r="U1727" s="112"/>
      <c r="V1727" s="112"/>
      <c r="W1727" s="112"/>
      <c r="X1727" s="112"/>
      <c r="Y1727" s="112"/>
      <c r="Z1727" s="112"/>
      <c r="AB1727" s="112"/>
      <c r="AC1727" s="112"/>
      <c r="AD1727" s="112"/>
      <c r="AE1727" s="112"/>
    </row>
    <row r="1728" spans="19:31">
      <c r="S1728" s="112"/>
      <c r="T1728" s="112"/>
      <c r="U1728" s="112"/>
      <c r="V1728" s="112"/>
      <c r="W1728" s="112"/>
      <c r="X1728" s="112"/>
      <c r="Y1728" s="112"/>
      <c r="Z1728" s="112"/>
      <c r="AB1728" s="112"/>
      <c r="AC1728" s="112"/>
      <c r="AD1728" s="112"/>
      <c r="AE1728" s="112"/>
    </row>
    <row r="1729" spans="19:31">
      <c r="S1729" s="112"/>
      <c r="T1729" s="112"/>
      <c r="U1729" s="112"/>
      <c r="V1729" s="112"/>
      <c r="W1729" s="112"/>
      <c r="X1729" s="112"/>
      <c r="Y1729" s="112"/>
      <c r="Z1729" s="112"/>
      <c r="AB1729" s="112"/>
      <c r="AC1729" s="112"/>
      <c r="AD1729" s="112"/>
      <c r="AE1729" s="112"/>
    </row>
    <row r="1730" spans="19:31">
      <c r="S1730" s="112"/>
      <c r="T1730" s="112"/>
      <c r="U1730" s="112"/>
      <c r="V1730" s="112"/>
      <c r="W1730" s="112"/>
      <c r="X1730" s="112"/>
      <c r="Y1730" s="112"/>
      <c r="Z1730" s="112"/>
      <c r="AB1730" s="112"/>
      <c r="AC1730" s="112"/>
      <c r="AD1730" s="112"/>
      <c r="AE1730" s="112"/>
    </row>
    <row r="1731" spans="19:31">
      <c r="S1731" s="112"/>
      <c r="T1731" s="112"/>
      <c r="U1731" s="112"/>
      <c r="V1731" s="112"/>
      <c r="W1731" s="112"/>
      <c r="X1731" s="112"/>
      <c r="Y1731" s="112"/>
      <c r="Z1731" s="112"/>
      <c r="AB1731" s="112"/>
      <c r="AC1731" s="112"/>
      <c r="AD1731" s="112"/>
      <c r="AE1731" s="112"/>
    </row>
    <row r="1732" spans="19:31">
      <c r="S1732" s="112"/>
      <c r="T1732" s="112"/>
      <c r="U1732" s="112"/>
      <c r="V1732" s="112"/>
      <c r="W1732" s="112"/>
      <c r="X1732" s="112"/>
      <c r="Y1732" s="112"/>
      <c r="Z1732" s="112"/>
      <c r="AB1732" s="112"/>
      <c r="AC1732" s="112"/>
      <c r="AD1732" s="112"/>
      <c r="AE1732" s="112"/>
    </row>
    <row r="1733" spans="19:31">
      <c r="S1733" s="112"/>
      <c r="T1733" s="112"/>
      <c r="U1733" s="112"/>
      <c r="V1733" s="112"/>
      <c r="W1733" s="112"/>
      <c r="X1733" s="112"/>
      <c r="Y1733" s="112"/>
      <c r="Z1733" s="112"/>
      <c r="AB1733" s="112"/>
      <c r="AC1733" s="112"/>
      <c r="AD1733" s="112"/>
      <c r="AE1733" s="112"/>
    </row>
    <row r="1734" spans="19:31">
      <c r="S1734" s="112"/>
      <c r="T1734" s="112"/>
      <c r="U1734" s="112"/>
      <c r="V1734" s="112"/>
      <c r="W1734" s="112"/>
      <c r="X1734" s="112"/>
      <c r="Y1734" s="112"/>
      <c r="Z1734" s="112"/>
      <c r="AB1734" s="112"/>
      <c r="AC1734" s="112"/>
      <c r="AD1734" s="112"/>
      <c r="AE1734" s="112"/>
    </row>
    <row r="1735" spans="19:31">
      <c r="S1735" s="112"/>
      <c r="T1735" s="112"/>
      <c r="U1735" s="112"/>
      <c r="V1735" s="112"/>
      <c r="W1735" s="112"/>
      <c r="X1735" s="112"/>
      <c r="Y1735" s="112"/>
      <c r="Z1735" s="112"/>
      <c r="AB1735" s="112"/>
      <c r="AC1735" s="112"/>
      <c r="AD1735" s="112"/>
      <c r="AE1735" s="112"/>
    </row>
    <row r="1736" spans="19:31">
      <c r="S1736" s="112"/>
      <c r="T1736" s="112"/>
      <c r="U1736" s="112"/>
      <c r="V1736" s="112"/>
      <c r="W1736" s="112"/>
      <c r="X1736" s="112"/>
      <c r="Y1736" s="112"/>
      <c r="Z1736" s="112"/>
      <c r="AB1736" s="112"/>
      <c r="AC1736" s="112"/>
      <c r="AD1736" s="112"/>
      <c r="AE1736" s="112"/>
    </row>
    <row r="1737" spans="19:31">
      <c r="S1737" s="112"/>
      <c r="T1737" s="112"/>
      <c r="U1737" s="112"/>
      <c r="V1737" s="112"/>
      <c r="W1737" s="112"/>
      <c r="X1737" s="112"/>
      <c r="Y1737" s="112"/>
      <c r="Z1737" s="112"/>
      <c r="AB1737" s="112"/>
      <c r="AC1737" s="112"/>
      <c r="AD1737" s="112"/>
      <c r="AE1737" s="112"/>
    </row>
    <row r="1738" spans="19:31">
      <c r="S1738" s="112"/>
      <c r="T1738" s="112"/>
      <c r="U1738" s="112"/>
      <c r="V1738" s="112"/>
      <c r="W1738" s="112"/>
      <c r="X1738" s="112"/>
      <c r="Y1738" s="112"/>
      <c r="Z1738" s="112"/>
      <c r="AB1738" s="112"/>
      <c r="AC1738" s="112"/>
      <c r="AD1738" s="112"/>
      <c r="AE1738" s="112"/>
    </row>
    <row r="1739" spans="19:31">
      <c r="S1739" s="112"/>
      <c r="T1739" s="112"/>
      <c r="U1739" s="112"/>
      <c r="V1739" s="112"/>
      <c r="W1739" s="112"/>
      <c r="X1739" s="112"/>
      <c r="Y1739" s="112"/>
      <c r="Z1739" s="112"/>
      <c r="AB1739" s="112"/>
      <c r="AC1739" s="112"/>
      <c r="AD1739" s="112"/>
      <c r="AE1739" s="112"/>
    </row>
    <row r="1740" spans="19:31">
      <c r="S1740" s="112"/>
      <c r="T1740" s="112"/>
      <c r="U1740" s="112"/>
      <c r="V1740" s="112"/>
      <c r="W1740" s="112"/>
      <c r="X1740" s="112"/>
      <c r="Y1740" s="112"/>
      <c r="Z1740" s="112"/>
      <c r="AB1740" s="112"/>
      <c r="AC1740" s="112"/>
      <c r="AD1740" s="112"/>
      <c r="AE1740" s="112"/>
    </row>
    <row r="1741" spans="19:31">
      <c r="S1741" s="112"/>
      <c r="T1741" s="112"/>
      <c r="U1741" s="112"/>
      <c r="V1741" s="112"/>
      <c r="W1741" s="112"/>
      <c r="X1741" s="112"/>
      <c r="Y1741" s="112"/>
      <c r="Z1741" s="112"/>
      <c r="AB1741" s="112"/>
      <c r="AC1741" s="112"/>
      <c r="AD1741" s="112"/>
      <c r="AE1741" s="112"/>
    </row>
    <row r="1742" spans="19:31">
      <c r="S1742" s="112"/>
      <c r="T1742" s="112"/>
      <c r="U1742" s="112"/>
      <c r="V1742" s="112"/>
      <c r="W1742" s="112"/>
      <c r="X1742" s="112"/>
      <c r="Y1742" s="112"/>
      <c r="Z1742" s="112"/>
      <c r="AB1742" s="112"/>
      <c r="AC1742" s="112"/>
      <c r="AD1742" s="112"/>
      <c r="AE1742" s="112"/>
    </row>
    <row r="1743" spans="19:31">
      <c r="S1743" s="112"/>
      <c r="T1743" s="112"/>
      <c r="U1743" s="112"/>
      <c r="V1743" s="112"/>
      <c r="W1743" s="112"/>
      <c r="X1743" s="112"/>
      <c r="Y1743" s="112"/>
      <c r="Z1743" s="112"/>
      <c r="AB1743" s="112"/>
      <c r="AC1743" s="112"/>
      <c r="AD1743" s="112"/>
      <c r="AE1743" s="112"/>
    </row>
    <row r="1744" spans="19:31">
      <c r="S1744" s="112"/>
      <c r="T1744" s="112"/>
      <c r="U1744" s="112"/>
      <c r="V1744" s="112"/>
      <c r="W1744" s="112"/>
      <c r="X1744" s="112"/>
      <c r="Y1744" s="112"/>
      <c r="Z1744" s="112"/>
      <c r="AB1744" s="112"/>
      <c r="AC1744" s="112"/>
      <c r="AD1744" s="112"/>
      <c r="AE1744" s="112"/>
    </row>
    <row r="1745" spans="19:31">
      <c r="S1745" s="112"/>
      <c r="T1745" s="112"/>
      <c r="U1745" s="112"/>
      <c r="V1745" s="112"/>
      <c r="W1745" s="112"/>
      <c r="X1745" s="112"/>
      <c r="Y1745" s="112"/>
      <c r="Z1745" s="112"/>
      <c r="AB1745" s="112"/>
      <c r="AC1745" s="112"/>
      <c r="AD1745" s="112"/>
      <c r="AE1745" s="112"/>
    </row>
    <row r="1746" spans="19:31">
      <c r="S1746" s="112"/>
      <c r="T1746" s="112"/>
      <c r="U1746" s="112"/>
      <c r="V1746" s="112"/>
      <c r="W1746" s="112"/>
      <c r="X1746" s="112"/>
      <c r="Y1746" s="112"/>
      <c r="Z1746" s="112"/>
      <c r="AB1746" s="112"/>
      <c r="AC1746" s="112"/>
      <c r="AD1746" s="112"/>
      <c r="AE1746" s="112"/>
    </row>
    <row r="1747" spans="19:31">
      <c r="S1747" s="112"/>
      <c r="T1747" s="112"/>
      <c r="U1747" s="112"/>
      <c r="V1747" s="112"/>
      <c r="W1747" s="112"/>
      <c r="X1747" s="112"/>
      <c r="Y1747" s="112"/>
      <c r="Z1747" s="112"/>
      <c r="AB1747" s="112"/>
      <c r="AC1747" s="112"/>
      <c r="AD1747" s="112"/>
      <c r="AE1747" s="112"/>
    </row>
    <row r="1748" spans="19:31">
      <c r="S1748" s="112"/>
      <c r="T1748" s="112"/>
      <c r="U1748" s="112"/>
      <c r="V1748" s="112"/>
      <c r="W1748" s="112"/>
      <c r="X1748" s="112"/>
      <c r="Y1748" s="112"/>
      <c r="Z1748" s="112"/>
      <c r="AB1748" s="112"/>
      <c r="AC1748" s="112"/>
      <c r="AD1748" s="112"/>
      <c r="AE1748" s="112"/>
    </row>
    <row r="1749" spans="19:31">
      <c r="S1749" s="112"/>
      <c r="T1749" s="112"/>
      <c r="U1749" s="112"/>
      <c r="V1749" s="112"/>
      <c r="W1749" s="112"/>
      <c r="X1749" s="112"/>
      <c r="Y1749" s="112"/>
      <c r="Z1749" s="112"/>
      <c r="AB1749" s="112"/>
      <c r="AC1749" s="112"/>
      <c r="AD1749" s="112"/>
      <c r="AE1749" s="112"/>
    </row>
    <row r="1750" spans="19:31">
      <c r="S1750" s="112"/>
      <c r="T1750" s="112"/>
      <c r="U1750" s="112"/>
      <c r="V1750" s="112"/>
      <c r="W1750" s="112"/>
      <c r="X1750" s="112"/>
      <c r="Y1750" s="112"/>
      <c r="Z1750" s="112"/>
      <c r="AB1750" s="112"/>
      <c r="AC1750" s="112"/>
      <c r="AD1750" s="112"/>
      <c r="AE1750" s="112"/>
    </row>
    <row r="1751" spans="19:31">
      <c r="S1751" s="112"/>
      <c r="T1751" s="112"/>
      <c r="U1751" s="112"/>
      <c r="V1751" s="112"/>
      <c r="W1751" s="112"/>
      <c r="X1751" s="112"/>
      <c r="Y1751" s="112"/>
      <c r="Z1751" s="112"/>
      <c r="AB1751" s="112"/>
      <c r="AC1751" s="112"/>
      <c r="AD1751" s="112"/>
      <c r="AE1751" s="112"/>
    </row>
    <row r="1752" spans="19:31">
      <c r="S1752" s="112"/>
      <c r="T1752" s="112"/>
      <c r="U1752" s="112"/>
      <c r="V1752" s="112"/>
      <c r="W1752" s="112"/>
      <c r="X1752" s="112"/>
      <c r="Y1752" s="112"/>
      <c r="Z1752" s="112"/>
      <c r="AB1752" s="112"/>
      <c r="AC1752" s="112"/>
      <c r="AD1752" s="112"/>
      <c r="AE1752" s="112"/>
    </row>
    <row r="1753" spans="19:31">
      <c r="S1753" s="112"/>
      <c r="T1753" s="112"/>
      <c r="U1753" s="112"/>
      <c r="V1753" s="112"/>
      <c r="W1753" s="112"/>
      <c r="X1753" s="112"/>
      <c r="Y1753" s="112"/>
      <c r="Z1753" s="112"/>
      <c r="AB1753" s="112"/>
      <c r="AC1753" s="112"/>
      <c r="AD1753" s="112"/>
      <c r="AE1753" s="112"/>
    </row>
    <row r="1754" spans="19:31">
      <c r="S1754" s="112"/>
      <c r="T1754" s="112"/>
      <c r="U1754" s="112"/>
      <c r="V1754" s="112"/>
      <c r="W1754" s="112"/>
      <c r="X1754" s="112"/>
      <c r="Y1754" s="112"/>
      <c r="Z1754" s="112"/>
      <c r="AB1754" s="112"/>
      <c r="AC1754" s="112"/>
      <c r="AD1754" s="112"/>
      <c r="AE1754" s="112"/>
    </row>
    <row r="1755" spans="19:31">
      <c r="S1755" s="112"/>
      <c r="T1755" s="112"/>
      <c r="U1755" s="112"/>
      <c r="V1755" s="112"/>
      <c r="W1755" s="112"/>
      <c r="X1755" s="112"/>
      <c r="Y1755" s="112"/>
      <c r="Z1755" s="112"/>
      <c r="AB1755" s="112"/>
      <c r="AC1755" s="112"/>
      <c r="AD1755" s="112"/>
      <c r="AE1755" s="112"/>
    </row>
    <row r="1756" spans="19:31">
      <c r="S1756" s="112"/>
      <c r="T1756" s="112"/>
      <c r="U1756" s="112"/>
      <c r="V1756" s="112"/>
      <c r="W1756" s="112"/>
      <c r="X1756" s="112"/>
      <c r="Y1756" s="112"/>
      <c r="Z1756" s="112"/>
      <c r="AB1756" s="112"/>
      <c r="AC1756" s="112"/>
      <c r="AD1756" s="112"/>
      <c r="AE1756" s="112"/>
    </row>
    <row r="1757" spans="19:31">
      <c r="S1757" s="112"/>
      <c r="T1757" s="112"/>
      <c r="U1757" s="112"/>
      <c r="V1757" s="112"/>
      <c r="W1757" s="112"/>
      <c r="X1757" s="112"/>
      <c r="Y1757" s="112"/>
      <c r="Z1757" s="112"/>
      <c r="AB1757" s="112"/>
      <c r="AC1757" s="112"/>
      <c r="AD1757" s="112"/>
      <c r="AE1757" s="112"/>
    </row>
    <row r="1758" spans="19:31">
      <c r="S1758" s="112"/>
      <c r="T1758" s="112"/>
      <c r="U1758" s="112"/>
      <c r="V1758" s="112"/>
      <c r="W1758" s="112"/>
      <c r="X1758" s="112"/>
      <c r="Y1758" s="112"/>
      <c r="Z1758" s="112"/>
      <c r="AB1758" s="112"/>
      <c r="AC1758" s="112"/>
      <c r="AD1758" s="112"/>
      <c r="AE1758" s="112"/>
    </row>
    <row r="1759" spans="19:31">
      <c r="S1759" s="112"/>
      <c r="T1759" s="112"/>
      <c r="U1759" s="112"/>
      <c r="V1759" s="112"/>
      <c r="W1759" s="112"/>
      <c r="X1759" s="112"/>
      <c r="Y1759" s="112"/>
      <c r="Z1759" s="112"/>
      <c r="AB1759" s="112"/>
      <c r="AC1759" s="112"/>
      <c r="AD1759" s="112"/>
      <c r="AE1759" s="112"/>
    </row>
    <row r="1760" spans="19:31">
      <c r="S1760" s="112"/>
      <c r="T1760" s="112"/>
      <c r="U1760" s="112"/>
      <c r="V1760" s="112"/>
      <c r="W1760" s="112"/>
      <c r="X1760" s="112"/>
      <c r="Y1760" s="112"/>
      <c r="Z1760" s="112"/>
      <c r="AB1760" s="112"/>
      <c r="AC1760" s="112"/>
      <c r="AD1760" s="112"/>
      <c r="AE1760" s="112"/>
    </row>
    <row r="1761" spans="19:31">
      <c r="S1761" s="112"/>
      <c r="T1761" s="112"/>
      <c r="U1761" s="112"/>
      <c r="V1761" s="112"/>
      <c r="W1761" s="112"/>
      <c r="X1761" s="112"/>
      <c r="Y1761" s="112"/>
      <c r="Z1761" s="112"/>
      <c r="AB1761" s="112"/>
      <c r="AC1761" s="112"/>
      <c r="AD1761" s="112"/>
      <c r="AE1761" s="112"/>
    </row>
    <row r="1762" spans="19:31">
      <c r="S1762" s="112"/>
      <c r="T1762" s="112"/>
      <c r="U1762" s="112"/>
      <c r="V1762" s="112"/>
      <c r="W1762" s="112"/>
      <c r="X1762" s="112"/>
      <c r="Y1762" s="112"/>
      <c r="Z1762" s="112"/>
      <c r="AB1762" s="112"/>
      <c r="AC1762" s="112"/>
      <c r="AD1762" s="112"/>
      <c r="AE1762" s="112"/>
    </row>
    <row r="1763" spans="19:31">
      <c r="S1763" s="112"/>
      <c r="T1763" s="112"/>
      <c r="U1763" s="112"/>
      <c r="V1763" s="112"/>
      <c r="W1763" s="112"/>
      <c r="X1763" s="112"/>
      <c r="Y1763" s="112"/>
      <c r="Z1763" s="112"/>
      <c r="AB1763" s="112"/>
      <c r="AC1763" s="112"/>
      <c r="AD1763" s="112"/>
      <c r="AE1763" s="112"/>
    </row>
    <row r="1764" spans="19:31">
      <c r="S1764" s="112"/>
      <c r="T1764" s="112"/>
      <c r="U1764" s="112"/>
      <c r="V1764" s="112"/>
      <c r="W1764" s="112"/>
      <c r="X1764" s="112"/>
      <c r="Y1764" s="112"/>
      <c r="Z1764" s="112"/>
      <c r="AB1764" s="112"/>
      <c r="AC1764" s="112"/>
      <c r="AD1764" s="112"/>
      <c r="AE1764" s="112"/>
    </row>
    <row r="1765" spans="19:31">
      <c r="S1765" s="112"/>
      <c r="T1765" s="112"/>
      <c r="U1765" s="112"/>
      <c r="V1765" s="112"/>
      <c r="W1765" s="112"/>
      <c r="X1765" s="112"/>
      <c r="Y1765" s="112"/>
      <c r="Z1765" s="112"/>
      <c r="AB1765" s="112"/>
      <c r="AC1765" s="112"/>
      <c r="AD1765" s="112"/>
      <c r="AE1765" s="112"/>
    </row>
    <row r="1766" spans="19:31">
      <c r="S1766" s="112"/>
      <c r="T1766" s="112"/>
      <c r="U1766" s="112"/>
      <c r="V1766" s="112"/>
      <c r="W1766" s="112"/>
      <c r="X1766" s="112"/>
      <c r="Y1766" s="112"/>
      <c r="Z1766" s="112"/>
      <c r="AB1766" s="112"/>
      <c r="AC1766" s="112"/>
      <c r="AD1766" s="112"/>
      <c r="AE1766" s="112"/>
    </row>
    <row r="1767" spans="19:31">
      <c r="S1767" s="112"/>
      <c r="T1767" s="112"/>
      <c r="U1767" s="112"/>
      <c r="V1767" s="112"/>
      <c r="W1767" s="112"/>
      <c r="X1767" s="112"/>
      <c r="Y1767" s="112"/>
      <c r="Z1767" s="112"/>
      <c r="AB1767" s="112"/>
      <c r="AC1767" s="112"/>
      <c r="AD1767" s="112"/>
      <c r="AE1767" s="112"/>
    </row>
    <row r="1768" spans="19:31">
      <c r="S1768" s="112"/>
      <c r="T1768" s="112"/>
      <c r="U1768" s="112"/>
      <c r="V1768" s="112"/>
      <c r="W1768" s="112"/>
      <c r="X1768" s="112"/>
      <c r="Y1768" s="112"/>
      <c r="Z1768" s="112"/>
      <c r="AB1768" s="112"/>
      <c r="AC1768" s="112"/>
      <c r="AD1768" s="112"/>
      <c r="AE1768" s="112"/>
    </row>
    <row r="1769" spans="19:31">
      <c r="S1769" s="112"/>
      <c r="T1769" s="112"/>
      <c r="U1769" s="112"/>
      <c r="V1769" s="112"/>
      <c r="W1769" s="112"/>
      <c r="X1769" s="112"/>
      <c r="Y1769" s="112"/>
      <c r="Z1769" s="112"/>
      <c r="AB1769" s="112"/>
      <c r="AC1769" s="112"/>
      <c r="AD1769" s="112"/>
      <c r="AE1769" s="112"/>
    </row>
    <row r="1770" spans="19:31">
      <c r="S1770" s="112"/>
      <c r="T1770" s="112"/>
      <c r="U1770" s="112"/>
      <c r="V1770" s="112"/>
      <c r="W1770" s="112"/>
      <c r="X1770" s="112"/>
      <c r="Y1770" s="112"/>
      <c r="Z1770" s="112"/>
      <c r="AB1770" s="112"/>
      <c r="AC1770" s="112"/>
      <c r="AD1770" s="112"/>
      <c r="AE1770" s="112"/>
    </row>
    <row r="1771" spans="19:31">
      <c r="S1771" s="112"/>
      <c r="T1771" s="112"/>
      <c r="U1771" s="112"/>
      <c r="V1771" s="112"/>
      <c r="W1771" s="112"/>
      <c r="X1771" s="112"/>
      <c r="Y1771" s="112"/>
      <c r="Z1771" s="112"/>
      <c r="AB1771" s="112"/>
      <c r="AC1771" s="112"/>
      <c r="AD1771" s="112"/>
      <c r="AE1771" s="112"/>
    </row>
    <row r="1772" spans="19:31">
      <c r="S1772" s="112"/>
      <c r="T1772" s="112"/>
      <c r="U1772" s="112"/>
      <c r="V1772" s="112"/>
      <c r="W1772" s="112"/>
      <c r="X1772" s="112"/>
      <c r="Y1772" s="112"/>
      <c r="Z1772" s="112"/>
      <c r="AB1772" s="112"/>
      <c r="AC1772" s="112"/>
      <c r="AD1772" s="112"/>
      <c r="AE1772" s="112"/>
    </row>
    <row r="1773" spans="19:31">
      <c r="S1773" s="112"/>
      <c r="T1773" s="112"/>
      <c r="U1773" s="112"/>
      <c r="V1773" s="112"/>
      <c r="W1773" s="112"/>
      <c r="X1773" s="112"/>
      <c r="Y1773" s="112"/>
      <c r="Z1773" s="112"/>
      <c r="AB1773" s="112"/>
      <c r="AC1773" s="112"/>
      <c r="AD1773" s="112"/>
      <c r="AE1773" s="112"/>
    </row>
    <row r="1774" spans="19:31">
      <c r="S1774" s="112"/>
      <c r="T1774" s="112"/>
      <c r="U1774" s="112"/>
      <c r="V1774" s="112"/>
      <c r="W1774" s="112"/>
      <c r="X1774" s="112"/>
      <c r="Y1774" s="112"/>
      <c r="Z1774" s="112"/>
      <c r="AB1774" s="112"/>
      <c r="AC1774" s="112"/>
      <c r="AD1774" s="112"/>
      <c r="AE1774" s="112"/>
    </row>
    <row r="1775" spans="19:31">
      <c r="S1775" s="112"/>
      <c r="T1775" s="112"/>
      <c r="U1775" s="112"/>
      <c r="V1775" s="112"/>
      <c r="W1775" s="112"/>
      <c r="X1775" s="112"/>
      <c r="Y1775" s="112"/>
      <c r="Z1775" s="112"/>
      <c r="AB1775" s="112"/>
      <c r="AC1775" s="112"/>
      <c r="AD1775" s="112"/>
      <c r="AE1775" s="112"/>
    </row>
    <row r="1776" spans="19:31">
      <c r="S1776" s="112"/>
      <c r="T1776" s="112"/>
      <c r="U1776" s="112"/>
      <c r="V1776" s="112"/>
      <c r="W1776" s="112"/>
      <c r="X1776" s="112"/>
      <c r="Y1776" s="112"/>
      <c r="Z1776" s="112"/>
      <c r="AB1776" s="112"/>
      <c r="AC1776" s="112"/>
      <c r="AD1776" s="112"/>
      <c r="AE1776" s="112"/>
    </row>
    <row r="1777" spans="19:31">
      <c r="S1777" s="112"/>
      <c r="T1777" s="112"/>
      <c r="U1777" s="112"/>
      <c r="V1777" s="112"/>
      <c r="W1777" s="112"/>
      <c r="X1777" s="112"/>
      <c r="Y1777" s="112"/>
      <c r="Z1777" s="112"/>
      <c r="AB1777" s="112"/>
      <c r="AC1777" s="112"/>
      <c r="AD1777" s="112"/>
      <c r="AE1777" s="112"/>
    </row>
    <row r="1778" spans="19:31">
      <c r="S1778" s="112"/>
      <c r="T1778" s="112"/>
      <c r="U1778" s="112"/>
      <c r="V1778" s="112"/>
      <c r="W1778" s="112"/>
      <c r="X1778" s="112"/>
      <c r="Y1778" s="112"/>
      <c r="Z1778" s="112"/>
      <c r="AB1778" s="112"/>
      <c r="AC1778" s="112"/>
      <c r="AD1778" s="112"/>
      <c r="AE1778" s="112"/>
    </row>
    <row r="1779" spans="19:31">
      <c r="S1779" s="112"/>
      <c r="T1779" s="112"/>
      <c r="U1779" s="112"/>
      <c r="V1779" s="112"/>
      <c r="W1779" s="112"/>
      <c r="X1779" s="112"/>
      <c r="Y1779" s="112"/>
      <c r="Z1779" s="112"/>
      <c r="AB1779" s="112"/>
      <c r="AC1779" s="112"/>
      <c r="AD1779" s="112"/>
      <c r="AE1779" s="112"/>
    </row>
    <row r="1780" spans="19:31">
      <c r="S1780" s="112"/>
      <c r="T1780" s="112"/>
      <c r="U1780" s="112"/>
      <c r="V1780" s="112"/>
      <c r="W1780" s="112"/>
      <c r="X1780" s="112"/>
      <c r="Y1780" s="112"/>
      <c r="Z1780" s="112"/>
      <c r="AB1780" s="112"/>
      <c r="AC1780" s="112"/>
      <c r="AD1780" s="112"/>
      <c r="AE1780" s="112"/>
    </row>
    <row r="1781" spans="19:31">
      <c r="S1781" s="112"/>
      <c r="T1781" s="112"/>
      <c r="U1781" s="112"/>
      <c r="V1781" s="112"/>
      <c r="W1781" s="112"/>
      <c r="X1781" s="112"/>
      <c r="Y1781" s="112"/>
      <c r="Z1781" s="112"/>
      <c r="AB1781" s="112"/>
      <c r="AC1781" s="112"/>
      <c r="AD1781" s="112"/>
      <c r="AE1781" s="112"/>
    </row>
    <row r="1782" spans="19:31">
      <c r="S1782" s="112"/>
      <c r="T1782" s="112"/>
      <c r="U1782" s="112"/>
      <c r="V1782" s="112"/>
      <c r="W1782" s="112"/>
      <c r="X1782" s="112"/>
      <c r="Y1782" s="112"/>
      <c r="Z1782" s="112"/>
      <c r="AB1782" s="112"/>
      <c r="AC1782" s="112"/>
      <c r="AD1782" s="112"/>
      <c r="AE1782" s="112"/>
    </row>
    <row r="1783" spans="19:31">
      <c r="S1783" s="112"/>
      <c r="T1783" s="112"/>
      <c r="U1783" s="112"/>
      <c r="V1783" s="112"/>
      <c r="W1783" s="112"/>
      <c r="X1783" s="112"/>
      <c r="Y1783" s="112"/>
      <c r="Z1783" s="112"/>
      <c r="AB1783" s="112"/>
      <c r="AC1783" s="112"/>
      <c r="AD1783" s="112"/>
      <c r="AE1783" s="112"/>
    </row>
    <row r="1784" spans="19:31">
      <c r="S1784" s="112"/>
      <c r="T1784" s="112"/>
      <c r="U1784" s="112"/>
      <c r="V1784" s="112"/>
      <c r="W1784" s="112"/>
      <c r="X1784" s="112"/>
      <c r="Y1784" s="112"/>
      <c r="Z1784" s="112"/>
      <c r="AB1784" s="112"/>
      <c r="AC1784" s="112"/>
      <c r="AD1784" s="112"/>
      <c r="AE1784" s="112"/>
    </row>
    <row r="1785" spans="19:31">
      <c r="S1785" s="112"/>
      <c r="T1785" s="112"/>
      <c r="U1785" s="112"/>
      <c r="V1785" s="112"/>
      <c r="W1785" s="112"/>
      <c r="X1785" s="112"/>
      <c r="Y1785" s="112"/>
      <c r="Z1785" s="112"/>
      <c r="AB1785" s="112"/>
      <c r="AC1785" s="112"/>
      <c r="AD1785" s="112"/>
      <c r="AE1785" s="112"/>
    </row>
    <row r="1786" spans="19:31">
      <c r="S1786" s="112"/>
      <c r="T1786" s="112"/>
      <c r="U1786" s="112"/>
      <c r="V1786" s="112"/>
      <c r="W1786" s="112"/>
      <c r="X1786" s="112"/>
      <c r="Y1786" s="112"/>
      <c r="Z1786" s="112"/>
      <c r="AB1786" s="112"/>
      <c r="AC1786" s="112"/>
      <c r="AD1786" s="112"/>
      <c r="AE1786" s="112"/>
    </row>
    <row r="1787" spans="19:31">
      <c r="S1787" s="112"/>
      <c r="T1787" s="112"/>
      <c r="U1787" s="112"/>
      <c r="V1787" s="112"/>
      <c r="W1787" s="112"/>
      <c r="X1787" s="112"/>
      <c r="Y1787" s="112"/>
      <c r="Z1787" s="112"/>
      <c r="AB1787" s="112"/>
      <c r="AC1787" s="112"/>
      <c r="AD1787" s="112"/>
      <c r="AE1787" s="112"/>
    </row>
    <row r="1788" spans="19:31">
      <c r="S1788" s="112"/>
      <c r="T1788" s="112"/>
      <c r="U1788" s="112"/>
      <c r="V1788" s="112"/>
      <c r="W1788" s="112"/>
      <c r="X1788" s="112"/>
      <c r="Y1788" s="112"/>
      <c r="Z1788" s="112"/>
      <c r="AB1788" s="112"/>
      <c r="AC1788" s="112"/>
      <c r="AD1788" s="112"/>
      <c r="AE1788" s="112"/>
    </row>
    <row r="1789" spans="19:31">
      <c r="S1789" s="112"/>
      <c r="T1789" s="112"/>
      <c r="U1789" s="112"/>
      <c r="V1789" s="112"/>
      <c r="W1789" s="112"/>
      <c r="X1789" s="112"/>
      <c r="Y1789" s="112"/>
      <c r="Z1789" s="112"/>
      <c r="AB1789" s="112"/>
      <c r="AC1789" s="112"/>
      <c r="AD1789" s="112"/>
      <c r="AE1789" s="112"/>
    </row>
    <row r="1790" spans="19:31">
      <c r="S1790" s="112"/>
      <c r="T1790" s="112"/>
      <c r="U1790" s="112"/>
      <c r="V1790" s="112"/>
      <c r="W1790" s="112"/>
      <c r="X1790" s="112"/>
      <c r="Y1790" s="112"/>
      <c r="Z1790" s="112"/>
      <c r="AB1790" s="112"/>
      <c r="AC1790" s="112"/>
      <c r="AD1790" s="112"/>
      <c r="AE1790" s="112"/>
    </row>
    <row r="1791" spans="19:31">
      <c r="S1791" s="112"/>
      <c r="T1791" s="112"/>
      <c r="U1791" s="112"/>
      <c r="V1791" s="112"/>
      <c r="W1791" s="112"/>
      <c r="X1791" s="112"/>
      <c r="Y1791" s="112"/>
      <c r="Z1791" s="112"/>
      <c r="AB1791" s="112"/>
      <c r="AC1791" s="112"/>
      <c r="AD1791" s="112"/>
      <c r="AE1791" s="112"/>
    </row>
    <row r="1792" spans="19:31">
      <c r="S1792" s="112"/>
      <c r="T1792" s="112"/>
      <c r="U1792" s="112"/>
      <c r="V1792" s="112"/>
      <c r="W1792" s="112"/>
      <c r="X1792" s="112"/>
      <c r="Y1792" s="112"/>
      <c r="Z1792" s="112"/>
      <c r="AB1792" s="112"/>
      <c r="AC1792" s="112"/>
      <c r="AD1792" s="112"/>
      <c r="AE1792" s="112"/>
    </row>
    <row r="1793" spans="19:31">
      <c r="S1793" s="112"/>
      <c r="T1793" s="112"/>
      <c r="U1793" s="112"/>
      <c r="V1793" s="112"/>
      <c r="W1793" s="112"/>
      <c r="X1793" s="112"/>
      <c r="Y1793" s="112"/>
      <c r="Z1793" s="112"/>
      <c r="AB1793" s="112"/>
      <c r="AC1793" s="112"/>
      <c r="AD1793" s="112"/>
      <c r="AE1793" s="112"/>
    </row>
    <row r="1794" spans="19:31">
      <c r="S1794" s="112"/>
      <c r="T1794" s="112"/>
      <c r="U1794" s="112"/>
      <c r="V1794" s="112"/>
      <c r="W1794" s="112"/>
      <c r="X1794" s="112"/>
      <c r="Y1794" s="112"/>
      <c r="Z1794" s="112"/>
      <c r="AB1794" s="112"/>
      <c r="AC1794" s="112"/>
      <c r="AD1794" s="112"/>
      <c r="AE1794" s="112"/>
    </row>
    <row r="1795" spans="19:31">
      <c r="S1795" s="112"/>
      <c r="T1795" s="112"/>
      <c r="U1795" s="112"/>
      <c r="V1795" s="112"/>
      <c r="W1795" s="112"/>
      <c r="X1795" s="112"/>
      <c r="Y1795" s="112"/>
      <c r="Z1795" s="112"/>
      <c r="AB1795" s="112"/>
      <c r="AC1795" s="112"/>
      <c r="AD1795" s="112"/>
      <c r="AE1795" s="112"/>
    </row>
    <row r="1796" spans="19:31">
      <c r="S1796" s="112"/>
      <c r="T1796" s="112"/>
      <c r="U1796" s="112"/>
      <c r="V1796" s="112"/>
      <c r="W1796" s="112"/>
      <c r="X1796" s="112"/>
      <c r="Y1796" s="112"/>
      <c r="Z1796" s="112"/>
      <c r="AB1796" s="112"/>
      <c r="AC1796" s="112"/>
      <c r="AD1796" s="112"/>
      <c r="AE1796" s="112"/>
    </row>
    <row r="1797" spans="19:31">
      <c r="S1797" s="112"/>
      <c r="T1797" s="112"/>
      <c r="U1797" s="112"/>
      <c r="V1797" s="112"/>
      <c r="W1797" s="112"/>
      <c r="X1797" s="112"/>
      <c r="Y1797" s="112"/>
      <c r="Z1797" s="112"/>
      <c r="AB1797" s="112"/>
      <c r="AC1797" s="112"/>
      <c r="AD1797" s="112"/>
      <c r="AE1797" s="112"/>
    </row>
    <row r="1798" spans="19:31">
      <c r="S1798" s="112"/>
      <c r="T1798" s="112"/>
      <c r="U1798" s="112"/>
      <c r="V1798" s="112"/>
      <c r="W1798" s="112"/>
      <c r="X1798" s="112"/>
      <c r="Y1798" s="112"/>
      <c r="Z1798" s="112"/>
      <c r="AB1798" s="112"/>
      <c r="AC1798" s="112"/>
      <c r="AD1798" s="112"/>
      <c r="AE1798" s="112"/>
    </row>
    <row r="1799" spans="19:31">
      <c r="S1799" s="112"/>
      <c r="T1799" s="112"/>
      <c r="U1799" s="112"/>
      <c r="V1799" s="112"/>
      <c r="W1799" s="112"/>
      <c r="X1799" s="112"/>
      <c r="Y1799" s="112"/>
      <c r="Z1799" s="112"/>
      <c r="AB1799" s="112"/>
      <c r="AC1799" s="112"/>
      <c r="AD1799" s="112"/>
      <c r="AE1799" s="112"/>
    </row>
    <row r="1800" spans="19:31">
      <c r="S1800" s="112"/>
      <c r="T1800" s="112"/>
      <c r="U1800" s="112"/>
      <c r="V1800" s="112"/>
      <c r="W1800" s="112"/>
      <c r="X1800" s="112"/>
      <c r="Y1800" s="112"/>
      <c r="Z1800" s="112"/>
      <c r="AB1800" s="112"/>
      <c r="AC1800" s="112"/>
      <c r="AD1800" s="112"/>
      <c r="AE1800" s="112"/>
    </row>
    <row r="1801" spans="19:31">
      <c r="S1801" s="112"/>
      <c r="T1801" s="112"/>
      <c r="U1801" s="112"/>
      <c r="V1801" s="112"/>
      <c r="W1801" s="112"/>
      <c r="X1801" s="112"/>
      <c r="Y1801" s="112"/>
      <c r="Z1801" s="112"/>
      <c r="AB1801" s="112"/>
      <c r="AC1801" s="112"/>
      <c r="AD1801" s="112"/>
      <c r="AE1801" s="112"/>
    </row>
    <row r="1802" spans="19:31">
      <c r="S1802" s="112"/>
      <c r="T1802" s="112"/>
      <c r="U1802" s="112"/>
      <c r="V1802" s="112"/>
      <c r="W1802" s="112"/>
      <c r="X1802" s="112"/>
      <c r="Y1802" s="112"/>
      <c r="Z1802" s="112"/>
      <c r="AB1802" s="112"/>
      <c r="AC1802" s="112"/>
      <c r="AD1802" s="112"/>
      <c r="AE1802" s="112"/>
    </row>
    <row r="1803" spans="19:31">
      <c r="S1803" s="112"/>
      <c r="T1803" s="112"/>
      <c r="U1803" s="112"/>
      <c r="V1803" s="112"/>
      <c r="W1803" s="112"/>
      <c r="X1803" s="112"/>
      <c r="Y1803" s="112"/>
      <c r="Z1803" s="112"/>
      <c r="AB1803" s="112"/>
      <c r="AC1803" s="112"/>
      <c r="AD1803" s="112"/>
      <c r="AE1803" s="112"/>
    </row>
    <row r="1804" spans="19:31">
      <c r="S1804" s="112"/>
      <c r="T1804" s="112"/>
      <c r="U1804" s="112"/>
      <c r="V1804" s="112"/>
      <c r="W1804" s="112"/>
      <c r="X1804" s="112"/>
      <c r="Y1804" s="112"/>
      <c r="Z1804" s="112"/>
      <c r="AB1804" s="112"/>
      <c r="AC1804" s="112"/>
      <c r="AD1804" s="112"/>
      <c r="AE1804" s="112"/>
    </row>
    <row r="1805" spans="19:31">
      <c r="S1805" s="112"/>
      <c r="T1805" s="112"/>
      <c r="U1805" s="112"/>
      <c r="V1805" s="112"/>
      <c r="W1805" s="112"/>
      <c r="X1805" s="112"/>
      <c r="Y1805" s="112"/>
      <c r="Z1805" s="112"/>
      <c r="AB1805" s="112"/>
      <c r="AC1805" s="112"/>
      <c r="AD1805" s="112"/>
      <c r="AE1805" s="112"/>
    </row>
    <row r="1806" spans="19:31">
      <c r="S1806" s="112"/>
      <c r="T1806" s="112"/>
      <c r="U1806" s="112"/>
      <c r="V1806" s="112"/>
      <c r="W1806" s="112"/>
      <c r="X1806" s="112"/>
      <c r="Y1806" s="112"/>
      <c r="Z1806" s="112"/>
      <c r="AB1806" s="112"/>
      <c r="AC1806" s="112"/>
      <c r="AD1806" s="112"/>
      <c r="AE1806" s="112"/>
    </row>
    <row r="1807" spans="19:31">
      <c r="S1807" s="112"/>
      <c r="T1807" s="112"/>
      <c r="U1807" s="112"/>
      <c r="V1807" s="112"/>
      <c r="W1807" s="112"/>
      <c r="X1807" s="112"/>
      <c r="Y1807" s="112"/>
      <c r="Z1807" s="112"/>
      <c r="AB1807" s="112"/>
      <c r="AC1807" s="112"/>
      <c r="AD1807" s="112"/>
      <c r="AE1807" s="112"/>
    </row>
    <row r="1808" spans="19:31">
      <c r="S1808" s="112"/>
      <c r="T1808" s="112"/>
      <c r="U1808" s="112"/>
      <c r="V1808" s="112"/>
      <c r="W1808" s="112"/>
      <c r="X1808" s="112"/>
      <c r="Y1808" s="112"/>
      <c r="Z1808" s="112"/>
      <c r="AB1808" s="112"/>
      <c r="AC1808" s="112"/>
      <c r="AD1808" s="112"/>
      <c r="AE1808" s="112"/>
    </row>
    <row r="1809" spans="19:31">
      <c r="S1809" s="112"/>
      <c r="T1809" s="112"/>
      <c r="U1809" s="112"/>
      <c r="V1809" s="112"/>
      <c r="W1809" s="112"/>
      <c r="X1809" s="112"/>
      <c r="Y1809" s="112"/>
      <c r="Z1809" s="112"/>
      <c r="AB1809" s="112"/>
      <c r="AC1809" s="112"/>
      <c r="AD1809" s="112"/>
      <c r="AE1809" s="112"/>
    </row>
    <row r="1810" spans="19:31">
      <c r="S1810" s="112"/>
      <c r="T1810" s="112"/>
      <c r="U1810" s="112"/>
      <c r="V1810" s="112"/>
      <c r="W1810" s="112"/>
      <c r="X1810" s="112"/>
      <c r="Y1810" s="112"/>
      <c r="Z1810" s="112"/>
      <c r="AB1810" s="112"/>
      <c r="AC1810" s="112"/>
      <c r="AD1810" s="112"/>
      <c r="AE1810" s="112"/>
    </row>
    <row r="1811" spans="19:31">
      <c r="S1811" s="112"/>
      <c r="T1811" s="112"/>
      <c r="U1811" s="112"/>
      <c r="V1811" s="112"/>
      <c r="W1811" s="112"/>
      <c r="X1811" s="112"/>
      <c r="Y1811" s="112"/>
      <c r="Z1811" s="112"/>
      <c r="AB1811" s="112"/>
      <c r="AC1811" s="112"/>
      <c r="AD1811" s="112"/>
      <c r="AE1811" s="112"/>
    </row>
    <row r="1812" spans="19:31">
      <c r="S1812" s="112"/>
      <c r="T1812" s="112"/>
      <c r="U1812" s="112"/>
      <c r="V1812" s="112"/>
      <c r="W1812" s="112"/>
      <c r="X1812" s="112"/>
      <c r="Y1812" s="112"/>
      <c r="Z1812" s="112"/>
      <c r="AB1812" s="112"/>
      <c r="AC1812" s="112"/>
      <c r="AD1812" s="112"/>
      <c r="AE1812" s="112"/>
    </row>
    <row r="1813" spans="19:31">
      <c r="S1813" s="112"/>
      <c r="T1813" s="112"/>
      <c r="U1813" s="112"/>
      <c r="V1813" s="112"/>
      <c r="W1813" s="112"/>
      <c r="X1813" s="112"/>
      <c r="Y1813" s="112"/>
      <c r="Z1813" s="112"/>
      <c r="AB1813" s="112"/>
      <c r="AC1813" s="112"/>
      <c r="AD1813" s="112"/>
      <c r="AE1813" s="112"/>
    </row>
    <row r="1814" spans="19:31">
      <c r="S1814" s="112"/>
      <c r="T1814" s="112"/>
      <c r="U1814" s="112"/>
      <c r="V1814" s="112"/>
      <c r="W1814" s="112"/>
      <c r="X1814" s="112"/>
      <c r="Y1814" s="112"/>
      <c r="Z1814" s="112"/>
      <c r="AB1814" s="112"/>
      <c r="AC1814" s="112"/>
      <c r="AD1814" s="112"/>
      <c r="AE1814" s="112"/>
    </row>
    <row r="1815" spans="19:31">
      <c r="S1815" s="112"/>
      <c r="T1815" s="112"/>
      <c r="U1815" s="112"/>
      <c r="V1815" s="112"/>
      <c r="W1815" s="112"/>
      <c r="X1815" s="112"/>
      <c r="Y1815" s="112"/>
      <c r="Z1815" s="112"/>
      <c r="AB1815" s="112"/>
      <c r="AC1815" s="112"/>
      <c r="AD1815" s="112"/>
      <c r="AE1815" s="112"/>
    </row>
    <row r="1816" spans="19:31">
      <c r="S1816" s="112"/>
      <c r="T1816" s="112"/>
      <c r="U1816" s="112"/>
      <c r="V1816" s="112"/>
      <c r="W1816" s="112"/>
      <c r="X1816" s="112"/>
      <c r="Y1816" s="112"/>
      <c r="Z1816" s="112"/>
      <c r="AB1816" s="112"/>
      <c r="AC1816" s="112"/>
      <c r="AD1816" s="112"/>
      <c r="AE1816" s="112"/>
    </row>
    <row r="1817" spans="19:31">
      <c r="S1817" s="112"/>
      <c r="T1817" s="112"/>
      <c r="U1817" s="112"/>
      <c r="V1817" s="112"/>
      <c r="W1817" s="112"/>
      <c r="X1817" s="112"/>
      <c r="Y1817" s="112"/>
      <c r="Z1817" s="112"/>
      <c r="AB1817" s="112"/>
      <c r="AC1817" s="112"/>
      <c r="AD1817" s="112"/>
      <c r="AE1817" s="112"/>
    </row>
    <row r="1818" spans="19:31">
      <c r="S1818" s="112"/>
      <c r="T1818" s="112"/>
      <c r="U1818" s="112"/>
      <c r="V1818" s="112"/>
      <c r="W1818" s="112"/>
      <c r="X1818" s="112"/>
      <c r="Y1818" s="112"/>
      <c r="Z1818" s="112"/>
      <c r="AB1818" s="112"/>
      <c r="AC1818" s="112"/>
      <c r="AD1818" s="112"/>
      <c r="AE1818" s="112"/>
    </row>
    <row r="1819" spans="19:31">
      <c r="S1819" s="112"/>
      <c r="T1819" s="112"/>
      <c r="U1819" s="112"/>
      <c r="V1819" s="112"/>
      <c r="W1819" s="112"/>
      <c r="X1819" s="112"/>
      <c r="Y1819" s="112"/>
      <c r="Z1819" s="112"/>
      <c r="AB1819" s="112"/>
      <c r="AC1819" s="112"/>
      <c r="AD1819" s="112"/>
      <c r="AE1819" s="112"/>
    </row>
    <row r="1820" spans="19:31">
      <c r="S1820" s="112"/>
      <c r="T1820" s="112"/>
      <c r="U1820" s="112"/>
      <c r="V1820" s="112"/>
      <c r="W1820" s="112"/>
      <c r="X1820" s="112"/>
      <c r="Y1820" s="112"/>
      <c r="Z1820" s="112"/>
      <c r="AB1820" s="112"/>
      <c r="AC1820" s="112"/>
      <c r="AD1820" s="112"/>
      <c r="AE1820" s="112"/>
    </row>
    <row r="1821" spans="19:31">
      <c r="S1821" s="112"/>
      <c r="T1821" s="112"/>
      <c r="U1821" s="112"/>
      <c r="V1821" s="112"/>
      <c r="W1821" s="112"/>
      <c r="X1821" s="112"/>
      <c r="Y1821" s="112"/>
      <c r="Z1821" s="112"/>
      <c r="AB1821" s="112"/>
      <c r="AC1821" s="112"/>
      <c r="AD1821" s="112"/>
      <c r="AE1821" s="112"/>
    </row>
    <row r="1822" spans="19:31">
      <c r="S1822" s="112"/>
      <c r="T1822" s="112"/>
      <c r="U1822" s="112"/>
      <c r="V1822" s="112"/>
      <c r="W1822" s="112"/>
      <c r="X1822" s="112"/>
      <c r="Y1822" s="112"/>
      <c r="Z1822" s="112"/>
      <c r="AB1822" s="112"/>
      <c r="AC1822" s="112"/>
      <c r="AD1822" s="112"/>
      <c r="AE1822" s="112"/>
    </row>
    <row r="1823" spans="19:31">
      <c r="S1823" s="112"/>
      <c r="T1823" s="112"/>
      <c r="U1823" s="112"/>
      <c r="V1823" s="112"/>
      <c r="W1823" s="112"/>
      <c r="X1823" s="112"/>
      <c r="Y1823" s="112"/>
      <c r="Z1823" s="112"/>
      <c r="AB1823" s="112"/>
      <c r="AC1823" s="112"/>
      <c r="AD1823" s="112"/>
      <c r="AE1823" s="112"/>
    </row>
    <row r="1824" spans="19:31">
      <c r="S1824" s="112"/>
      <c r="T1824" s="112"/>
      <c r="U1824" s="112"/>
      <c r="V1824" s="112"/>
      <c r="W1824" s="112"/>
      <c r="X1824" s="112"/>
      <c r="Y1824" s="112"/>
      <c r="Z1824" s="112"/>
      <c r="AB1824" s="112"/>
      <c r="AC1824" s="112"/>
      <c r="AD1824" s="112"/>
      <c r="AE1824" s="112"/>
    </row>
    <row r="1825" spans="19:31">
      <c r="S1825" s="112"/>
      <c r="T1825" s="112"/>
      <c r="U1825" s="112"/>
      <c r="V1825" s="112"/>
      <c r="W1825" s="112"/>
      <c r="X1825" s="112"/>
      <c r="Y1825" s="112"/>
      <c r="Z1825" s="112"/>
      <c r="AB1825" s="112"/>
      <c r="AC1825" s="112"/>
      <c r="AD1825" s="112"/>
      <c r="AE1825" s="112"/>
    </row>
    <row r="1826" spans="19:31">
      <c r="S1826" s="112"/>
      <c r="T1826" s="112"/>
      <c r="U1826" s="112"/>
      <c r="V1826" s="112"/>
      <c r="W1826" s="112"/>
      <c r="X1826" s="112"/>
      <c r="Y1826" s="112"/>
      <c r="Z1826" s="112"/>
      <c r="AB1826" s="112"/>
      <c r="AC1826" s="112"/>
      <c r="AD1826" s="112"/>
      <c r="AE1826" s="112"/>
    </row>
    <row r="1827" spans="19:31">
      <c r="S1827" s="112"/>
      <c r="T1827" s="112"/>
      <c r="U1827" s="112"/>
      <c r="V1827" s="112"/>
      <c r="W1827" s="112"/>
      <c r="X1827" s="112"/>
      <c r="Y1827" s="112"/>
      <c r="Z1827" s="112"/>
      <c r="AB1827" s="112"/>
      <c r="AC1827" s="112"/>
      <c r="AD1827" s="112"/>
      <c r="AE1827" s="112"/>
    </row>
    <row r="1828" spans="19:31">
      <c r="S1828" s="112"/>
      <c r="T1828" s="112"/>
      <c r="U1828" s="112"/>
      <c r="V1828" s="112"/>
      <c r="W1828" s="112"/>
      <c r="X1828" s="112"/>
      <c r="Y1828" s="112"/>
      <c r="Z1828" s="112"/>
      <c r="AB1828" s="112"/>
      <c r="AC1828" s="112"/>
      <c r="AD1828" s="112"/>
      <c r="AE1828" s="112"/>
    </row>
    <row r="1829" spans="19:31">
      <c r="S1829" s="112"/>
      <c r="T1829" s="112"/>
      <c r="U1829" s="112"/>
      <c r="V1829" s="112"/>
      <c r="W1829" s="112"/>
      <c r="X1829" s="112"/>
      <c r="Y1829" s="112"/>
      <c r="Z1829" s="112"/>
      <c r="AB1829" s="112"/>
      <c r="AC1829" s="112"/>
      <c r="AD1829" s="112"/>
      <c r="AE1829" s="112"/>
    </row>
    <row r="1830" spans="19:31">
      <c r="S1830" s="112"/>
      <c r="T1830" s="112"/>
      <c r="U1830" s="112"/>
      <c r="V1830" s="112"/>
      <c r="W1830" s="112"/>
      <c r="X1830" s="112"/>
      <c r="Y1830" s="112"/>
      <c r="Z1830" s="112"/>
      <c r="AB1830" s="112"/>
      <c r="AC1830" s="112"/>
      <c r="AD1830" s="112"/>
      <c r="AE1830" s="112"/>
    </row>
    <row r="1831" spans="19:31">
      <c r="S1831" s="112"/>
      <c r="T1831" s="112"/>
      <c r="U1831" s="112"/>
      <c r="V1831" s="112"/>
      <c r="W1831" s="112"/>
      <c r="X1831" s="112"/>
      <c r="Y1831" s="112"/>
      <c r="Z1831" s="112"/>
      <c r="AB1831" s="112"/>
      <c r="AC1831" s="112"/>
      <c r="AD1831" s="112"/>
      <c r="AE1831" s="112"/>
    </row>
    <row r="1832" spans="19:31">
      <c r="S1832" s="112"/>
      <c r="T1832" s="112"/>
      <c r="U1832" s="112"/>
      <c r="V1832" s="112"/>
      <c r="W1832" s="112"/>
      <c r="X1832" s="112"/>
      <c r="Y1832" s="112"/>
      <c r="Z1832" s="112"/>
      <c r="AB1832" s="112"/>
      <c r="AC1832" s="112"/>
      <c r="AD1832" s="112"/>
      <c r="AE1832" s="112"/>
    </row>
    <row r="1833" spans="19:31">
      <c r="S1833" s="112"/>
      <c r="T1833" s="112"/>
      <c r="U1833" s="112"/>
      <c r="V1833" s="112"/>
      <c r="W1833" s="112"/>
      <c r="X1833" s="112"/>
      <c r="Y1833" s="112"/>
      <c r="Z1833" s="112"/>
      <c r="AB1833" s="112"/>
      <c r="AC1833" s="112"/>
      <c r="AD1833" s="112"/>
      <c r="AE1833" s="112"/>
    </row>
    <row r="1834" spans="19:31">
      <c r="S1834" s="112"/>
      <c r="T1834" s="112"/>
      <c r="U1834" s="112"/>
      <c r="V1834" s="112"/>
      <c r="W1834" s="112"/>
      <c r="X1834" s="112"/>
      <c r="Y1834" s="112"/>
      <c r="Z1834" s="112"/>
      <c r="AB1834" s="112"/>
      <c r="AC1834" s="112"/>
      <c r="AD1834" s="112"/>
      <c r="AE1834" s="112"/>
    </row>
    <row r="1835" spans="19:31">
      <c r="S1835" s="112"/>
      <c r="T1835" s="112"/>
      <c r="U1835" s="112"/>
      <c r="V1835" s="112"/>
      <c r="W1835" s="112"/>
      <c r="X1835" s="112"/>
      <c r="Y1835" s="112"/>
      <c r="Z1835" s="112"/>
      <c r="AB1835" s="112"/>
      <c r="AC1835" s="112"/>
      <c r="AD1835" s="112"/>
      <c r="AE1835" s="112"/>
    </row>
    <row r="1836" spans="19:31">
      <c r="S1836" s="112"/>
      <c r="T1836" s="112"/>
      <c r="U1836" s="112"/>
      <c r="V1836" s="112"/>
      <c r="W1836" s="112"/>
      <c r="X1836" s="112"/>
      <c r="Y1836" s="112"/>
      <c r="Z1836" s="112"/>
      <c r="AB1836" s="112"/>
      <c r="AC1836" s="112"/>
      <c r="AD1836" s="112"/>
      <c r="AE1836" s="112"/>
    </row>
    <row r="1837" spans="19:31">
      <c r="S1837" s="112"/>
      <c r="T1837" s="112"/>
      <c r="U1837" s="112"/>
      <c r="V1837" s="112"/>
      <c r="W1837" s="112"/>
      <c r="X1837" s="112"/>
      <c r="Y1837" s="112"/>
      <c r="Z1837" s="112"/>
      <c r="AB1837" s="112"/>
      <c r="AC1837" s="112"/>
      <c r="AD1837" s="112"/>
      <c r="AE1837" s="112"/>
    </row>
    <row r="1838" spans="19:31">
      <c r="S1838" s="112"/>
      <c r="T1838" s="112"/>
      <c r="U1838" s="112"/>
      <c r="V1838" s="112"/>
      <c r="W1838" s="112"/>
      <c r="X1838" s="112"/>
      <c r="Y1838" s="112"/>
      <c r="Z1838" s="112"/>
      <c r="AB1838" s="112"/>
      <c r="AC1838" s="112"/>
      <c r="AD1838" s="112"/>
      <c r="AE1838" s="112"/>
    </row>
    <row r="1839" spans="19:31">
      <c r="S1839" s="112"/>
      <c r="T1839" s="112"/>
      <c r="U1839" s="112"/>
      <c r="V1839" s="112"/>
      <c r="W1839" s="112"/>
      <c r="X1839" s="112"/>
      <c r="Y1839" s="112"/>
      <c r="Z1839" s="112"/>
      <c r="AB1839" s="112"/>
      <c r="AC1839" s="112"/>
      <c r="AD1839" s="112"/>
      <c r="AE1839" s="112"/>
    </row>
    <row r="1840" spans="19:31">
      <c r="S1840" s="112"/>
      <c r="T1840" s="112"/>
      <c r="U1840" s="112"/>
      <c r="V1840" s="112"/>
      <c r="W1840" s="112"/>
      <c r="X1840" s="112"/>
      <c r="Y1840" s="112"/>
      <c r="Z1840" s="112"/>
      <c r="AB1840" s="112"/>
      <c r="AC1840" s="112"/>
      <c r="AD1840" s="112"/>
      <c r="AE1840" s="112"/>
    </row>
    <row r="1841" spans="19:31">
      <c r="S1841" s="112"/>
      <c r="T1841" s="112"/>
      <c r="U1841" s="112"/>
      <c r="V1841" s="112"/>
      <c r="W1841" s="112"/>
      <c r="X1841" s="112"/>
      <c r="Y1841" s="112"/>
      <c r="Z1841" s="112"/>
      <c r="AB1841" s="112"/>
      <c r="AC1841" s="112"/>
      <c r="AD1841" s="112"/>
      <c r="AE1841" s="112"/>
    </row>
    <row r="1842" spans="19:31">
      <c r="S1842" s="112"/>
      <c r="T1842" s="112"/>
      <c r="U1842" s="112"/>
      <c r="V1842" s="112"/>
      <c r="W1842" s="112"/>
      <c r="X1842" s="112"/>
      <c r="Y1842" s="112"/>
      <c r="Z1842" s="112"/>
      <c r="AB1842" s="112"/>
      <c r="AC1842" s="112"/>
      <c r="AD1842" s="112"/>
      <c r="AE1842" s="112"/>
    </row>
    <row r="1843" spans="19:31">
      <c r="S1843" s="112"/>
      <c r="T1843" s="112"/>
      <c r="U1843" s="112"/>
      <c r="V1843" s="112"/>
      <c r="W1843" s="112"/>
      <c r="X1843" s="112"/>
      <c r="Y1843" s="112"/>
      <c r="Z1843" s="112"/>
      <c r="AB1843" s="112"/>
      <c r="AC1843" s="112"/>
      <c r="AD1843" s="112"/>
      <c r="AE1843" s="112"/>
    </row>
    <row r="1844" spans="19:31">
      <c r="S1844" s="112"/>
      <c r="T1844" s="112"/>
      <c r="U1844" s="112"/>
      <c r="V1844" s="112"/>
      <c r="W1844" s="112"/>
      <c r="X1844" s="112"/>
      <c r="Y1844" s="112"/>
      <c r="Z1844" s="112"/>
      <c r="AB1844" s="112"/>
      <c r="AC1844" s="112"/>
      <c r="AD1844" s="112"/>
      <c r="AE1844" s="112"/>
    </row>
    <row r="1845" spans="19:31">
      <c r="S1845" s="112"/>
      <c r="T1845" s="112"/>
      <c r="U1845" s="112"/>
      <c r="V1845" s="112"/>
      <c r="W1845" s="112"/>
      <c r="X1845" s="112"/>
      <c r="Y1845" s="112"/>
      <c r="Z1845" s="112"/>
      <c r="AB1845" s="112"/>
      <c r="AC1845" s="112"/>
      <c r="AD1845" s="112"/>
      <c r="AE1845" s="112"/>
    </row>
    <row r="1846" spans="19:31">
      <c r="S1846" s="112"/>
      <c r="T1846" s="112"/>
      <c r="U1846" s="112"/>
      <c r="V1846" s="112"/>
      <c r="W1846" s="112"/>
      <c r="X1846" s="112"/>
      <c r="Y1846" s="112"/>
      <c r="Z1846" s="112"/>
      <c r="AB1846" s="112"/>
      <c r="AC1846" s="112"/>
      <c r="AD1846" s="112"/>
      <c r="AE1846" s="112"/>
    </row>
    <row r="1847" spans="19:31">
      <c r="S1847" s="112"/>
      <c r="T1847" s="112"/>
      <c r="U1847" s="112"/>
      <c r="V1847" s="112"/>
      <c r="W1847" s="112"/>
      <c r="X1847" s="112"/>
      <c r="Y1847" s="112"/>
      <c r="Z1847" s="112"/>
      <c r="AB1847" s="112"/>
      <c r="AC1847" s="112"/>
      <c r="AD1847" s="112"/>
      <c r="AE1847" s="112"/>
    </row>
    <row r="1848" spans="19:31">
      <c r="S1848" s="112"/>
      <c r="T1848" s="112"/>
      <c r="U1848" s="112"/>
      <c r="V1848" s="112"/>
      <c r="W1848" s="112"/>
      <c r="X1848" s="112"/>
      <c r="Y1848" s="112"/>
      <c r="Z1848" s="112"/>
      <c r="AB1848" s="112"/>
      <c r="AC1848" s="112"/>
      <c r="AD1848" s="112"/>
      <c r="AE1848" s="112"/>
    </row>
    <row r="1849" spans="19:31">
      <c r="S1849" s="112"/>
      <c r="T1849" s="112"/>
      <c r="U1849" s="112"/>
      <c r="V1849" s="112"/>
      <c r="W1849" s="112"/>
      <c r="X1849" s="112"/>
      <c r="Y1849" s="112"/>
      <c r="Z1849" s="112"/>
      <c r="AB1849" s="112"/>
      <c r="AC1849" s="112"/>
      <c r="AD1849" s="112"/>
      <c r="AE1849" s="112"/>
    </row>
    <row r="1850" spans="19:31">
      <c r="S1850" s="112"/>
      <c r="T1850" s="112"/>
      <c r="U1850" s="112"/>
      <c r="V1850" s="112"/>
      <c r="W1850" s="112"/>
      <c r="X1850" s="112"/>
      <c r="Y1850" s="112"/>
      <c r="Z1850" s="112"/>
      <c r="AB1850" s="112"/>
      <c r="AC1850" s="112"/>
      <c r="AD1850" s="112"/>
      <c r="AE1850" s="112"/>
    </row>
    <row r="1851" spans="19:31">
      <c r="S1851" s="112"/>
      <c r="T1851" s="112"/>
      <c r="U1851" s="112"/>
      <c r="V1851" s="112"/>
      <c r="W1851" s="112"/>
      <c r="X1851" s="112"/>
      <c r="Y1851" s="112"/>
      <c r="Z1851" s="112"/>
      <c r="AB1851" s="112"/>
      <c r="AC1851" s="112"/>
      <c r="AD1851" s="112"/>
      <c r="AE1851" s="112"/>
    </row>
    <row r="1852" spans="19:31">
      <c r="S1852" s="112"/>
      <c r="T1852" s="112"/>
      <c r="U1852" s="112"/>
      <c r="V1852" s="112"/>
      <c r="W1852" s="112"/>
      <c r="X1852" s="112"/>
      <c r="Y1852" s="112"/>
      <c r="Z1852" s="112"/>
      <c r="AB1852" s="112"/>
      <c r="AC1852" s="112"/>
      <c r="AD1852" s="112"/>
      <c r="AE1852" s="112"/>
    </row>
    <row r="1853" spans="19:31">
      <c r="S1853" s="112"/>
      <c r="T1853" s="112"/>
      <c r="U1853" s="112"/>
      <c r="V1853" s="112"/>
      <c r="W1853" s="112"/>
      <c r="X1853" s="112"/>
      <c r="Y1853" s="112"/>
      <c r="Z1853" s="112"/>
      <c r="AB1853" s="112"/>
      <c r="AC1853" s="112"/>
      <c r="AD1853" s="112"/>
      <c r="AE1853" s="112"/>
    </row>
    <row r="1854" spans="19:31">
      <c r="S1854" s="112"/>
      <c r="T1854" s="112"/>
      <c r="U1854" s="112"/>
      <c r="V1854" s="112"/>
      <c r="W1854" s="112"/>
      <c r="X1854" s="112"/>
      <c r="Y1854" s="112"/>
      <c r="Z1854" s="112"/>
      <c r="AB1854" s="112"/>
      <c r="AC1854" s="112"/>
      <c r="AD1854" s="112"/>
      <c r="AE1854" s="112"/>
    </row>
    <row r="1855" spans="19:31">
      <c r="S1855" s="112"/>
      <c r="T1855" s="112"/>
      <c r="U1855" s="112"/>
      <c r="V1855" s="112"/>
      <c r="W1855" s="112"/>
      <c r="X1855" s="112"/>
      <c r="Y1855" s="112"/>
      <c r="Z1855" s="112"/>
      <c r="AB1855" s="112"/>
      <c r="AC1855" s="112"/>
      <c r="AD1855" s="112"/>
      <c r="AE1855" s="112"/>
    </row>
    <row r="1856" spans="19:31">
      <c r="S1856" s="112"/>
      <c r="T1856" s="112"/>
      <c r="U1856" s="112"/>
      <c r="V1856" s="112"/>
      <c r="W1856" s="112"/>
      <c r="X1856" s="112"/>
      <c r="Y1856" s="112"/>
      <c r="Z1856" s="112"/>
      <c r="AB1856" s="112"/>
      <c r="AC1856" s="112"/>
      <c r="AD1856" s="112"/>
      <c r="AE1856" s="112"/>
    </row>
    <row r="1857" spans="19:31">
      <c r="S1857" s="112"/>
      <c r="T1857" s="112"/>
      <c r="U1857" s="112"/>
      <c r="V1857" s="112"/>
      <c r="W1857" s="112"/>
      <c r="X1857" s="112"/>
      <c r="Y1857" s="112"/>
      <c r="Z1857" s="112"/>
      <c r="AB1857" s="112"/>
      <c r="AC1857" s="112"/>
      <c r="AD1857" s="112"/>
      <c r="AE1857" s="112"/>
    </row>
    <row r="1858" spans="19:31">
      <c r="S1858" s="112"/>
      <c r="T1858" s="112"/>
      <c r="U1858" s="112"/>
      <c r="V1858" s="112"/>
      <c r="W1858" s="112"/>
      <c r="X1858" s="112"/>
      <c r="Y1858" s="112"/>
      <c r="Z1858" s="112"/>
      <c r="AB1858" s="112"/>
      <c r="AC1858" s="112"/>
      <c r="AD1858" s="112"/>
      <c r="AE1858" s="112"/>
    </row>
    <row r="1859" spans="19:31">
      <c r="S1859" s="112"/>
      <c r="T1859" s="112"/>
      <c r="U1859" s="112"/>
      <c r="V1859" s="112"/>
      <c r="W1859" s="112"/>
      <c r="X1859" s="112"/>
      <c r="Y1859" s="112"/>
      <c r="Z1859" s="112"/>
      <c r="AB1859" s="112"/>
      <c r="AC1859" s="112"/>
      <c r="AD1859" s="112"/>
      <c r="AE1859" s="112"/>
    </row>
    <row r="1860" spans="19:31">
      <c r="S1860" s="112"/>
      <c r="T1860" s="112"/>
      <c r="U1860" s="112"/>
      <c r="V1860" s="112"/>
      <c r="W1860" s="112"/>
      <c r="X1860" s="112"/>
      <c r="Y1860" s="112"/>
      <c r="Z1860" s="112"/>
      <c r="AB1860" s="112"/>
      <c r="AC1860" s="112"/>
      <c r="AD1860" s="112"/>
      <c r="AE1860" s="112"/>
    </row>
    <row r="1861" spans="19:31">
      <c r="S1861" s="112"/>
      <c r="T1861" s="112"/>
      <c r="U1861" s="112"/>
      <c r="V1861" s="112"/>
      <c r="W1861" s="112"/>
      <c r="X1861" s="112"/>
      <c r="Y1861" s="112"/>
      <c r="Z1861" s="112"/>
      <c r="AB1861" s="112"/>
      <c r="AC1861" s="112"/>
      <c r="AD1861" s="112"/>
      <c r="AE1861" s="112"/>
    </row>
    <row r="1862" spans="19:31">
      <c r="S1862" s="112"/>
      <c r="T1862" s="112"/>
      <c r="U1862" s="112"/>
      <c r="V1862" s="112"/>
      <c r="W1862" s="112"/>
      <c r="X1862" s="112"/>
      <c r="Y1862" s="112"/>
      <c r="Z1862" s="112"/>
      <c r="AB1862" s="112"/>
      <c r="AC1862" s="112"/>
      <c r="AD1862" s="112"/>
      <c r="AE1862" s="112"/>
    </row>
    <row r="1863" spans="19:31">
      <c r="S1863" s="112"/>
      <c r="T1863" s="112"/>
      <c r="U1863" s="112"/>
      <c r="V1863" s="112"/>
      <c r="W1863" s="112"/>
      <c r="X1863" s="112"/>
      <c r="Y1863" s="112"/>
      <c r="Z1863" s="112"/>
      <c r="AB1863" s="112"/>
      <c r="AC1863" s="112"/>
      <c r="AD1863" s="112"/>
      <c r="AE1863" s="112"/>
    </row>
    <row r="1864" spans="19:31">
      <c r="S1864" s="112"/>
      <c r="T1864" s="112"/>
      <c r="U1864" s="112"/>
      <c r="V1864" s="112"/>
      <c r="W1864" s="112"/>
      <c r="X1864" s="112"/>
      <c r="Y1864" s="112"/>
      <c r="Z1864" s="112"/>
      <c r="AB1864" s="112"/>
      <c r="AC1864" s="112"/>
      <c r="AD1864" s="112"/>
      <c r="AE1864" s="112"/>
    </row>
    <row r="1865" spans="19:31">
      <c r="S1865" s="112"/>
      <c r="T1865" s="112"/>
      <c r="U1865" s="112"/>
      <c r="V1865" s="112"/>
      <c r="W1865" s="112"/>
      <c r="X1865" s="112"/>
      <c r="Y1865" s="112"/>
      <c r="Z1865" s="112"/>
      <c r="AB1865" s="112"/>
      <c r="AC1865" s="112"/>
      <c r="AD1865" s="112"/>
      <c r="AE1865" s="112"/>
    </row>
    <row r="1866" spans="19:31">
      <c r="S1866" s="112"/>
      <c r="T1866" s="112"/>
      <c r="U1866" s="112"/>
      <c r="V1866" s="112"/>
      <c r="W1866" s="112"/>
      <c r="X1866" s="112"/>
      <c r="Y1866" s="112"/>
      <c r="Z1866" s="112"/>
      <c r="AB1866" s="112"/>
      <c r="AC1866" s="112"/>
      <c r="AD1866" s="112"/>
      <c r="AE1866" s="112"/>
    </row>
    <row r="1867" spans="19:31">
      <c r="S1867" s="112"/>
      <c r="T1867" s="112"/>
      <c r="U1867" s="112"/>
      <c r="V1867" s="112"/>
      <c r="W1867" s="112"/>
      <c r="X1867" s="112"/>
      <c r="Y1867" s="112"/>
      <c r="Z1867" s="112"/>
      <c r="AB1867" s="112"/>
      <c r="AC1867" s="112"/>
      <c r="AD1867" s="112"/>
      <c r="AE1867" s="112"/>
    </row>
    <row r="1868" spans="19:31">
      <c r="S1868" s="112"/>
      <c r="T1868" s="112"/>
      <c r="U1868" s="112"/>
      <c r="V1868" s="112"/>
      <c r="W1868" s="112"/>
      <c r="X1868" s="112"/>
      <c r="Y1868" s="112"/>
      <c r="Z1868" s="112"/>
      <c r="AB1868" s="112"/>
      <c r="AC1868" s="112"/>
      <c r="AD1868" s="112"/>
      <c r="AE1868" s="112"/>
    </row>
    <row r="1869" spans="19:31">
      <c r="S1869" s="112"/>
      <c r="T1869" s="112"/>
      <c r="U1869" s="112"/>
      <c r="V1869" s="112"/>
      <c r="W1869" s="112"/>
      <c r="X1869" s="112"/>
      <c r="Y1869" s="112"/>
      <c r="Z1869" s="112"/>
      <c r="AB1869" s="112"/>
      <c r="AC1869" s="112"/>
      <c r="AD1869" s="112"/>
      <c r="AE1869" s="112"/>
    </row>
    <row r="1870" spans="19:31">
      <c r="S1870" s="112"/>
      <c r="T1870" s="112"/>
      <c r="U1870" s="112"/>
      <c r="V1870" s="112"/>
      <c r="W1870" s="112"/>
      <c r="X1870" s="112"/>
      <c r="Y1870" s="112"/>
      <c r="Z1870" s="112"/>
      <c r="AB1870" s="112"/>
      <c r="AC1870" s="112"/>
      <c r="AD1870" s="112"/>
      <c r="AE1870" s="112"/>
    </row>
    <row r="1871" spans="19:31">
      <c r="S1871" s="112"/>
      <c r="T1871" s="112"/>
      <c r="U1871" s="112"/>
      <c r="V1871" s="112"/>
      <c r="W1871" s="112"/>
      <c r="X1871" s="112"/>
      <c r="Y1871" s="112"/>
      <c r="Z1871" s="112"/>
      <c r="AB1871" s="112"/>
      <c r="AC1871" s="112"/>
      <c r="AD1871" s="112"/>
      <c r="AE1871" s="112"/>
    </row>
    <row r="1872" spans="19:31">
      <c r="S1872" s="112"/>
      <c r="T1872" s="112"/>
      <c r="U1872" s="112"/>
      <c r="V1872" s="112"/>
      <c r="W1872" s="112"/>
      <c r="X1872" s="112"/>
      <c r="Y1872" s="112"/>
      <c r="Z1872" s="112"/>
      <c r="AB1872" s="112"/>
      <c r="AC1872" s="112"/>
      <c r="AD1872" s="112"/>
      <c r="AE1872" s="112"/>
    </row>
    <row r="1873" spans="19:31">
      <c r="S1873" s="112"/>
      <c r="T1873" s="112"/>
      <c r="U1873" s="112"/>
      <c r="V1873" s="112"/>
      <c r="W1873" s="112"/>
      <c r="X1873" s="112"/>
      <c r="Y1873" s="112"/>
      <c r="Z1873" s="112"/>
      <c r="AB1873" s="112"/>
      <c r="AC1873" s="112"/>
      <c r="AD1873" s="112"/>
      <c r="AE1873" s="112"/>
    </row>
    <row r="1874" spans="19:31">
      <c r="S1874" s="112"/>
      <c r="T1874" s="112"/>
      <c r="U1874" s="112"/>
      <c r="V1874" s="112"/>
      <c r="W1874" s="112"/>
      <c r="X1874" s="112"/>
      <c r="Y1874" s="112"/>
      <c r="Z1874" s="112"/>
      <c r="AB1874" s="112"/>
      <c r="AC1874" s="112"/>
      <c r="AD1874" s="112"/>
      <c r="AE1874" s="112"/>
    </row>
    <row r="1875" spans="19:31">
      <c r="S1875" s="112"/>
      <c r="T1875" s="112"/>
      <c r="U1875" s="112"/>
      <c r="V1875" s="112"/>
      <c r="W1875" s="112"/>
      <c r="X1875" s="112"/>
      <c r="Y1875" s="112"/>
      <c r="Z1875" s="112"/>
      <c r="AB1875" s="112"/>
      <c r="AC1875" s="112"/>
      <c r="AD1875" s="112"/>
      <c r="AE1875" s="112"/>
    </row>
    <row r="1876" spans="19:31">
      <c r="S1876" s="112"/>
      <c r="T1876" s="112"/>
      <c r="U1876" s="112"/>
      <c r="V1876" s="112"/>
      <c r="W1876" s="112"/>
      <c r="X1876" s="112"/>
      <c r="Y1876" s="112"/>
      <c r="Z1876" s="112"/>
      <c r="AB1876" s="112"/>
      <c r="AC1876" s="112"/>
      <c r="AD1876" s="112"/>
      <c r="AE1876" s="112"/>
    </row>
    <row r="1877" spans="19:31">
      <c r="S1877" s="112"/>
      <c r="T1877" s="112"/>
      <c r="U1877" s="112"/>
      <c r="V1877" s="112"/>
      <c r="W1877" s="112"/>
      <c r="X1877" s="112"/>
      <c r="Y1877" s="112"/>
      <c r="Z1877" s="112"/>
      <c r="AB1877" s="112"/>
      <c r="AC1877" s="112"/>
      <c r="AD1877" s="112"/>
      <c r="AE1877" s="112"/>
    </row>
    <row r="1878" spans="19:31">
      <c r="S1878" s="112"/>
      <c r="T1878" s="112"/>
      <c r="U1878" s="112"/>
      <c r="V1878" s="112"/>
      <c r="W1878" s="112"/>
      <c r="X1878" s="112"/>
      <c r="Y1878" s="112"/>
      <c r="Z1878" s="112"/>
      <c r="AB1878" s="112"/>
      <c r="AC1878" s="112"/>
      <c r="AD1878" s="112"/>
      <c r="AE1878" s="112"/>
    </row>
    <row r="1879" spans="19:31">
      <c r="S1879" s="112"/>
      <c r="T1879" s="112"/>
      <c r="U1879" s="112"/>
      <c r="V1879" s="112"/>
      <c r="W1879" s="112"/>
      <c r="X1879" s="112"/>
      <c r="Y1879" s="112"/>
      <c r="Z1879" s="112"/>
      <c r="AB1879" s="112"/>
      <c r="AC1879" s="112"/>
      <c r="AD1879" s="112"/>
      <c r="AE1879" s="112"/>
    </row>
    <row r="1880" spans="19:31">
      <c r="S1880" s="112"/>
      <c r="T1880" s="112"/>
      <c r="U1880" s="112"/>
      <c r="V1880" s="112"/>
      <c r="W1880" s="112"/>
      <c r="X1880" s="112"/>
      <c r="Y1880" s="112"/>
      <c r="Z1880" s="112"/>
      <c r="AB1880" s="112"/>
      <c r="AC1880" s="112"/>
      <c r="AD1880" s="112"/>
      <c r="AE1880" s="112"/>
    </row>
    <row r="1881" spans="19:31">
      <c r="S1881" s="112"/>
      <c r="T1881" s="112"/>
      <c r="U1881" s="112"/>
      <c r="V1881" s="112"/>
      <c r="W1881" s="112"/>
      <c r="X1881" s="112"/>
      <c r="Y1881" s="112"/>
      <c r="Z1881" s="112"/>
      <c r="AB1881" s="112"/>
      <c r="AC1881" s="112"/>
      <c r="AD1881" s="112"/>
      <c r="AE1881" s="112"/>
    </row>
    <row r="1882" spans="19:31">
      <c r="S1882" s="112"/>
      <c r="T1882" s="112"/>
      <c r="U1882" s="112"/>
      <c r="V1882" s="112"/>
      <c r="W1882" s="112"/>
      <c r="X1882" s="112"/>
      <c r="Y1882" s="112"/>
      <c r="Z1882" s="112"/>
      <c r="AB1882" s="112"/>
      <c r="AC1882" s="112"/>
      <c r="AD1882" s="112"/>
      <c r="AE1882" s="112"/>
    </row>
    <row r="1883" spans="19:31">
      <c r="S1883" s="112"/>
      <c r="T1883" s="112"/>
      <c r="U1883" s="112"/>
      <c r="V1883" s="112"/>
      <c r="W1883" s="112"/>
      <c r="X1883" s="112"/>
      <c r="Y1883" s="112"/>
      <c r="Z1883" s="112"/>
      <c r="AB1883" s="112"/>
      <c r="AC1883" s="112"/>
      <c r="AD1883" s="112"/>
      <c r="AE1883" s="112"/>
    </row>
    <row r="1884" spans="19:31">
      <c r="S1884" s="112"/>
      <c r="T1884" s="112"/>
      <c r="U1884" s="112"/>
      <c r="V1884" s="112"/>
      <c r="W1884" s="112"/>
      <c r="X1884" s="112"/>
      <c r="Y1884" s="112"/>
      <c r="Z1884" s="112"/>
      <c r="AB1884" s="112"/>
      <c r="AC1884" s="112"/>
      <c r="AD1884" s="112"/>
      <c r="AE1884" s="112"/>
    </row>
    <row r="1885" spans="19:31">
      <c r="S1885" s="112"/>
      <c r="T1885" s="112"/>
      <c r="U1885" s="112"/>
      <c r="V1885" s="112"/>
      <c r="W1885" s="112"/>
      <c r="X1885" s="112"/>
      <c r="Y1885" s="112"/>
      <c r="Z1885" s="112"/>
      <c r="AB1885" s="112"/>
      <c r="AC1885" s="112"/>
      <c r="AD1885" s="112"/>
      <c r="AE1885" s="112"/>
    </row>
    <row r="1886" spans="19:31">
      <c r="S1886" s="112"/>
      <c r="T1886" s="112"/>
      <c r="U1886" s="112"/>
      <c r="V1886" s="112"/>
      <c r="W1886" s="112"/>
      <c r="X1886" s="112"/>
      <c r="Y1886" s="112"/>
      <c r="Z1886" s="112"/>
      <c r="AB1886" s="112"/>
      <c r="AC1886" s="112"/>
      <c r="AD1886" s="112"/>
      <c r="AE1886" s="112"/>
    </row>
    <row r="1887" spans="19:31">
      <c r="S1887" s="112"/>
      <c r="T1887" s="112"/>
      <c r="U1887" s="112"/>
      <c r="V1887" s="112"/>
      <c r="W1887" s="112"/>
      <c r="X1887" s="112"/>
      <c r="Y1887" s="112"/>
      <c r="Z1887" s="112"/>
      <c r="AB1887" s="112"/>
      <c r="AC1887" s="112"/>
      <c r="AD1887" s="112"/>
      <c r="AE1887" s="112"/>
    </row>
    <row r="1888" spans="19:31">
      <c r="S1888" s="112"/>
      <c r="T1888" s="112"/>
      <c r="U1888" s="112"/>
      <c r="V1888" s="112"/>
      <c r="W1888" s="112"/>
      <c r="X1888" s="112"/>
      <c r="Y1888" s="112"/>
      <c r="Z1888" s="112"/>
      <c r="AB1888" s="112"/>
      <c r="AC1888" s="112"/>
      <c r="AD1888" s="112"/>
      <c r="AE1888" s="112"/>
    </row>
    <row r="1889" spans="19:31">
      <c r="S1889" s="112"/>
      <c r="T1889" s="112"/>
      <c r="U1889" s="112"/>
      <c r="V1889" s="112"/>
      <c r="W1889" s="112"/>
      <c r="X1889" s="112"/>
      <c r="Y1889" s="112"/>
      <c r="Z1889" s="112"/>
      <c r="AB1889" s="112"/>
      <c r="AC1889" s="112"/>
      <c r="AD1889" s="112"/>
      <c r="AE1889" s="112"/>
    </row>
    <row r="1890" spans="19:31">
      <c r="S1890" s="112"/>
      <c r="T1890" s="112"/>
      <c r="U1890" s="112"/>
      <c r="V1890" s="112"/>
      <c r="W1890" s="112"/>
      <c r="X1890" s="112"/>
      <c r="Y1890" s="112"/>
      <c r="Z1890" s="112"/>
      <c r="AB1890" s="112"/>
      <c r="AC1890" s="112"/>
      <c r="AD1890" s="112"/>
      <c r="AE1890" s="112"/>
    </row>
    <row r="1891" spans="19:31">
      <c r="S1891" s="112"/>
      <c r="T1891" s="112"/>
      <c r="U1891" s="112"/>
      <c r="V1891" s="112"/>
      <c r="W1891" s="112"/>
      <c r="X1891" s="112"/>
      <c r="Y1891" s="112"/>
      <c r="Z1891" s="112"/>
      <c r="AB1891" s="112"/>
      <c r="AC1891" s="112"/>
      <c r="AD1891" s="112"/>
      <c r="AE1891" s="112"/>
    </row>
    <row r="1892" spans="19:31">
      <c r="S1892" s="112"/>
      <c r="T1892" s="112"/>
      <c r="U1892" s="112"/>
      <c r="V1892" s="112"/>
      <c r="W1892" s="112"/>
      <c r="X1892" s="112"/>
      <c r="Y1892" s="112"/>
      <c r="Z1892" s="112"/>
      <c r="AB1892" s="112"/>
      <c r="AC1892" s="112"/>
      <c r="AD1892" s="112"/>
      <c r="AE1892" s="112"/>
    </row>
    <row r="1893" spans="19:31">
      <c r="S1893" s="112"/>
      <c r="T1893" s="112"/>
      <c r="U1893" s="112"/>
      <c r="V1893" s="112"/>
      <c r="W1893" s="112"/>
      <c r="X1893" s="112"/>
      <c r="Y1893" s="112"/>
      <c r="Z1893" s="112"/>
      <c r="AB1893" s="112"/>
      <c r="AC1893" s="112"/>
      <c r="AD1893" s="112"/>
      <c r="AE1893" s="112"/>
    </row>
    <row r="1894" spans="19:31">
      <c r="S1894" s="112"/>
      <c r="T1894" s="112"/>
      <c r="U1894" s="112"/>
      <c r="V1894" s="112"/>
      <c r="W1894" s="112"/>
      <c r="X1894" s="112"/>
      <c r="Y1894" s="112"/>
      <c r="Z1894" s="112"/>
      <c r="AB1894" s="112"/>
      <c r="AC1894" s="112"/>
      <c r="AD1894" s="112"/>
      <c r="AE1894" s="112"/>
    </row>
    <row r="1895" spans="19:31">
      <c r="S1895" s="112"/>
      <c r="T1895" s="112"/>
      <c r="U1895" s="112"/>
      <c r="V1895" s="112"/>
      <c r="W1895" s="112"/>
      <c r="X1895" s="112"/>
      <c r="Y1895" s="112"/>
      <c r="Z1895" s="112"/>
      <c r="AB1895" s="112"/>
      <c r="AC1895" s="112"/>
      <c r="AD1895" s="112"/>
      <c r="AE1895" s="112"/>
    </row>
    <row r="1896" spans="19:31">
      <c r="S1896" s="112"/>
      <c r="T1896" s="112"/>
      <c r="U1896" s="112"/>
      <c r="V1896" s="112"/>
      <c r="W1896" s="112"/>
      <c r="X1896" s="112"/>
      <c r="Y1896" s="112"/>
      <c r="Z1896" s="112"/>
      <c r="AB1896" s="112"/>
      <c r="AC1896" s="112"/>
      <c r="AD1896" s="112"/>
      <c r="AE1896" s="112"/>
    </row>
    <row r="1897" spans="19:31">
      <c r="S1897" s="112"/>
      <c r="T1897" s="112"/>
      <c r="U1897" s="112"/>
      <c r="V1897" s="112"/>
      <c r="W1897" s="112"/>
      <c r="X1897" s="112"/>
      <c r="Y1897" s="112"/>
      <c r="Z1897" s="112"/>
      <c r="AB1897" s="112"/>
      <c r="AC1897" s="112"/>
      <c r="AD1897" s="112"/>
      <c r="AE1897" s="112"/>
    </row>
    <row r="1898" spans="19:31">
      <c r="S1898" s="112"/>
      <c r="T1898" s="112"/>
      <c r="U1898" s="112"/>
      <c r="V1898" s="112"/>
      <c r="W1898" s="112"/>
      <c r="X1898" s="112"/>
      <c r="Y1898" s="112"/>
      <c r="Z1898" s="112"/>
      <c r="AB1898" s="112"/>
      <c r="AC1898" s="112"/>
      <c r="AD1898" s="112"/>
      <c r="AE1898" s="112"/>
    </row>
    <row r="1899" spans="19:31">
      <c r="S1899" s="112"/>
      <c r="T1899" s="112"/>
      <c r="U1899" s="112"/>
      <c r="V1899" s="112"/>
      <c r="W1899" s="112"/>
      <c r="X1899" s="112"/>
      <c r="Y1899" s="112"/>
      <c r="Z1899" s="112"/>
      <c r="AB1899" s="112"/>
      <c r="AC1899" s="112"/>
      <c r="AD1899" s="112"/>
      <c r="AE1899" s="112"/>
    </row>
    <row r="1900" spans="19:31">
      <c r="S1900" s="112"/>
      <c r="T1900" s="112"/>
      <c r="U1900" s="112"/>
      <c r="V1900" s="112"/>
      <c r="W1900" s="112"/>
      <c r="X1900" s="112"/>
      <c r="Y1900" s="112"/>
      <c r="Z1900" s="112"/>
      <c r="AB1900" s="112"/>
      <c r="AC1900" s="112"/>
      <c r="AD1900" s="112"/>
      <c r="AE1900" s="112"/>
    </row>
    <row r="1901" spans="19:31">
      <c r="S1901" s="112"/>
      <c r="T1901" s="112"/>
      <c r="U1901" s="112"/>
      <c r="V1901" s="112"/>
      <c r="W1901" s="112"/>
      <c r="X1901" s="112"/>
      <c r="Y1901" s="112"/>
      <c r="Z1901" s="112"/>
      <c r="AB1901" s="112"/>
      <c r="AC1901" s="112"/>
      <c r="AD1901" s="112"/>
      <c r="AE1901" s="112"/>
    </row>
    <row r="1902" spans="19:31">
      <c r="S1902" s="112"/>
      <c r="T1902" s="112"/>
      <c r="U1902" s="112"/>
      <c r="V1902" s="112"/>
      <c r="W1902" s="112"/>
      <c r="X1902" s="112"/>
      <c r="Y1902" s="112"/>
      <c r="Z1902" s="112"/>
      <c r="AB1902" s="112"/>
      <c r="AC1902" s="112"/>
      <c r="AD1902" s="112"/>
      <c r="AE1902" s="112"/>
    </row>
    <row r="1903" spans="19:31">
      <c r="S1903" s="112"/>
      <c r="T1903" s="112"/>
      <c r="U1903" s="112"/>
      <c r="V1903" s="112"/>
      <c r="W1903" s="112"/>
      <c r="X1903" s="112"/>
      <c r="Y1903" s="112"/>
      <c r="Z1903" s="112"/>
      <c r="AB1903" s="112"/>
      <c r="AC1903" s="112"/>
      <c r="AD1903" s="112"/>
      <c r="AE1903" s="112"/>
    </row>
    <row r="1904" spans="19:31">
      <c r="S1904" s="112"/>
      <c r="T1904" s="112"/>
      <c r="U1904" s="112"/>
      <c r="V1904" s="112"/>
      <c r="W1904" s="112"/>
      <c r="X1904" s="112"/>
      <c r="Y1904" s="112"/>
      <c r="Z1904" s="112"/>
      <c r="AB1904" s="112"/>
      <c r="AC1904" s="112"/>
      <c r="AD1904" s="112"/>
      <c r="AE1904" s="112"/>
    </row>
    <row r="1905" spans="19:31">
      <c r="S1905" s="112"/>
      <c r="T1905" s="112"/>
      <c r="U1905" s="112"/>
      <c r="V1905" s="112"/>
      <c r="W1905" s="112"/>
      <c r="X1905" s="112"/>
      <c r="Y1905" s="112"/>
      <c r="Z1905" s="112"/>
      <c r="AB1905" s="112"/>
      <c r="AC1905" s="112"/>
      <c r="AD1905" s="112"/>
      <c r="AE1905" s="112"/>
    </row>
    <row r="1906" spans="19:31">
      <c r="S1906" s="112"/>
      <c r="T1906" s="112"/>
      <c r="U1906" s="112"/>
      <c r="V1906" s="112"/>
      <c r="W1906" s="112"/>
      <c r="X1906" s="112"/>
      <c r="Y1906" s="112"/>
      <c r="Z1906" s="112"/>
      <c r="AB1906" s="112"/>
      <c r="AC1906" s="112"/>
      <c r="AD1906" s="112"/>
      <c r="AE1906" s="112"/>
    </row>
    <row r="1907" spans="19:31">
      <c r="S1907" s="112"/>
      <c r="T1907" s="112"/>
      <c r="U1907" s="112"/>
      <c r="V1907" s="112"/>
      <c r="W1907" s="112"/>
      <c r="X1907" s="112"/>
      <c r="Y1907" s="112"/>
      <c r="Z1907" s="112"/>
      <c r="AB1907" s="112"/>
      <c r="AC1907" s="112"/>
      <c r="AD1907" s="112"/>
      <c r="AE1907" s="112"/>
    </row>
    <row r="1908" spans="19:31">
      <c r="S1908" s="112"/>
      <c r="T1908" s="112"/>
      <c r="U1908" s="112"/>
      <c r="V1908" s="112"/>
      <c r="W1908" s="112"/>
      <c r="X1908" s="112"/>
      <c r="Y1908" s="112"/>
      <c r="Z1908" s="112"/>
      <c r="AB1908" s="112"/>
      <c r="AC1908" s="112"/>
      <c r="AD1908" s="112"/>
      <c r="AE1908" s="112"/>
    </row>
    <row r="1909" spans="19:31">
      <c r="S1909" s="112"/>
      <c r="T1909" s="112"/>
      <c r="U1909" s="112"/>
      <c r="V1909" s="112"/>
      <c r="W1909" s="112"/>
      <c r="X1909" s="112"/>
      <c r="Y1909" s="112"/>
      <c r="Z1909" s="112"/>
      <c r="AB1909" s="112"/>
      <c r="AC1909" s="112"/>
      <c r="AD1909" s="112"/>
      <c r="AE1909" s="112"/>
    </row>
    <row r="1910" spans="19:31">
      <c r="S1910" s="112"/>
      <c r="T1910" s="112"/>
      <c r="U1910" s="112"/>
      <c r="V1910" s="112"/>
      <c r="W1910" s="112"/>
      <c r="X1910" s="112"/>
      <c r="Y1910" s="112"/>
      <c r="Z1910" s="112"/>
      <c r="AB1910" s="112"/>
      <c r="AC1910" s="112"/>
      <c r="AD1910" s="112"/>
      <c r="AE1910" s="112"/>
    </row>
    <row r="1911" spans="19:31">
      <c r="S1911" s="112"/>
      <c r="T1911" s="112"/>
      <c r="U1911" s="112"/>
      <c r="V1911" s="112"/>
      <c r="W1911" s="112"/>
      <c r="X1911" s="112"/>
      <c r="Y1911" s="112"/>
      <c r="Z1911" s="112"/>
      <c r="AB1911" s="112"/>
      <c r="AC1911" s="112"/>
      <c r="AD1911" s="112"/>
      <c r="AE1911" s="112"/>
    </row>
    <row r="1912" spans="19:31">
      <c r="S1912" s="112"/>
      <c r="T1912" s="112"/>
      <c r="U1912" s="112"/>
      <c r="V1912" s="112"/>
      <c r="W1912" s="112"/>
      <c r="X1912" s="112"/>
      <c r="Y1912" s="112"/>
      <c r="Z1912" s="112"/>
      <c r="AB1912" s="112"/>
      <c r="AC1912" s="112"/>
      <c r="AD1912" s="112"/>
      <c r="AE1912" s="112"/>
    </row>
    <row r="1913" spans="19:31">
      <c r="S1913" s="112"/>
      <c r="T1913" s="112"/>
      <c r="U1913" s="112"/>
      <c r="V1913" s="112"/>
      <c r="W1913" s="112"/>
      <c r="X1913" s="112"/>
      <c r="Y1913" s="112"/>
      <c r="Z1913" s="112"/>
      <c r="AB1913" s="112"/>
      <c r="AC1913" s="112"/>
      <c r="AD1913" s="112"/>
      <c r="AE1913" s="112"/>
    </row>
    <row r="1914" spans="19:31">
      <c r="S1914" s="112"/>
      <c r="T1914" s="112"/>
      <c r="U1914" s="112"/>
      <c r="V1914" s="112"/>
      <c r="W1914" s="112"/>
      <c r="X1914" s="112"/>
      <c r="Y1914" s="112"/>
      <c r="Z1914" s="112"/>
      <c r="AB1914" s="112"/>
      <c r="AC1914" s="112"/>
      <c r="AD1914" s="112"/>
      <c r="AE1914" s="112"/>
    </row>
    <row r="1915" spans="19:31">
      <c r="S1915" s="112"/>
      <c r="T1915" s="112"/>
      <c r="U1915" s="112"/>
      <c r="V1915" s="112"/>
      <c r="W1915" s="112"/>
      <c r="X1915" s="112"/>
      <c r="Y1915" s="112"/>
      <c r="Z1915" s="112"/>
      <c r="AB1915" s="112"/>
      <c r="AC1915" s="112"/>
      <c r="AD1915" s="112"/>
      <c r="AE1915" s="112"/>
    </row>
    <row r="1916" spans="19:31">
      <c r="S1916" s="112"/>
      <c r="T1916" s="112"/>
      <c r="U1916" s="112"/>
      <c r="V1916" s="112"/>
      <c r="W1916" s="112"/>
      <c r="X1916" s="112"/>
      <c r="Y1916" s="112"/>
      <c r="Z1916" s="112"/>
      <c r="AB1916" s="112"/>
      <c r="AC1916" s="112"/>
      <c r="AD1916" s="112"/>
      <c r="AE1916" s="112"/>
    </row>
    <row r="1917" spans="19:31">
      <c r="S1917" s="112"/>
      <c r="T1917" s="112"/>
      <c r="U1917" s="112"/>
      <c r="V1917" s="112"/>
      <c r="W1917" s="112"/>
      <c r="X1917" s="112"/>
      <c r="Y1917" s="112"/>
      <c r="Z1917" s="112"/>
      <c r="AB1917" s="112"/>
      <c r="AC1917" s="112"/>
      <c r="AD1917" s="112"/>
      <c r="AE1917" s="112"/>
    </row>
    <row r="1918" spans="19:31">
      <c r="S1918" s="112"/>
      <c r="T1918" s="112"/>
      <c r="U1918" s="112"/>
      <c r="V1918" s="112"/>
      <c r="W1918" s="112"/>
      <c r="X1918" s="112"/>
      <c r="Y1918" s="112"/>
      <c r="Z1918" s="112"/>
      <c r="AB1918" s="112"/>
      <c r="AC1918" s="112"/>
      <c r="AD1918" s="112"/>
      <c r="AE1918" s="112"/>
    </row>
    <row r="1919" spans="19:31">
      <c r="S1919" s="112"/>
      <c r="T1919" s="112"/>
      <c r="U1919" s="112"/>
      <c r="V1919" s="112"/>
      <c r="W1919" s="112"/>
      <c r="X1919" s="112"/>
      <c r="Y1919" s="112"/>
      <c r="Z1919" s="112"/>
      <c r="AB1919" s="112"/>
      <c r="AC1919" s="112"/>
      <c r="AD1919" s="112"/>
      <c r="AE1919" s="112"/>
    </row>
    <row r="1920" spans="19:31">
      <c r="S1920" s="112"/>
      <c r="T1920" s="112"/>
      <c r="U1920" s="112"/>
      <c r="V1920" s="112"/>
      <c r="W1920" s="112"/>
      <c r="X1920" s="112"/>
      <c r="Y1920" s="112"/>
      <c r="Z1920" s="112"/>
      <c r="AB1920" s="112"/>
      <c r="AC1920" s="112"/>
      <c r="AD1920" s="112"/>
      <c r="AE1920" s="112"/>
    </row>
    <row r="1921" spans="19:31">
      <c r="S1921" s="112"/>
      <c r="T1921" s="112"/>
      <c r="U1921" s="112"/>
      <c r="V1921" s="112"/>
      <c r="W1921" s="112"/>
      <c r="X1921" s="112"/>
      <c r="Y1921" s="112"/>
      <c r="Z1921" s="112"/>
      <c r="AB1921" s="112"/>
      <c r="AC1921" s="112"/>
      <c r="AD1921" s="112"/>
      <c r="AE1921" s="112"/>
    </row>
    <row r="1922" spans="19:31">
      <c r="S1922" s="112"/>
      <c r="T1922" s="112"/>
      <c r="U1922" s="112"/>
      <c r="V1922" s="112"/>
      <c r="W1922" s="112"/>
      <c r="X1922" s="112"/>
      <c r="Y1922" s="112"/>
      <c r="Z1922" s="112"/>
      <c r="AB1922" s="112"/>
      <c r="AC1922" s="112"/>
      <c r="AD1922" s="112"/>
      <c r="AE1922" s="112"/>
    </row>
    <row r="1923" spans="19:31">
      <c r="S1923" s="112"/>
      <c r="T1923" s="112"/>
      <c r="U1923" s="112"/>
      <c r="V1923" s="112"/>
      <c r="W1923" s="112"/>
      <c r="X1923" s="112"/>
      <c r="Y1923" s="112"/>
      <c r="Z1923" s="112"/>
      <c r="AB1923" s="112"/>
      <c r="AC1923" s="112"/>
      <c r="AD1923" s="112"/>
      <c r="AE1923" s="112"/>
    </row>
    <row r="1924" spans="19:31">
      <c r="S1924" s="112"/>
      <c r="T1924" s="112"/>
      <c r="U1924" s="112"/>
      <c r="V1924" s="112"/>
      <c r="W1924" s="112"/>
      <c r="X1924" s="112"/>
      <c r="Y1924" s="112"/>
      <c r="Z1924" s="112"/>
      <c r="AB1924" s="112"/>
      <c r="AC1924" s="112"/>
      <c r="AD1924" s="112"/>
      <c r="AE1924" s="112"/>
    </row>
    <row r="1925" spans="19:31">
      <c r="S1925" s="112"/>
      <c r="T1925" s="112"/>
      <c r="U1925" s="112"/>
      <c r="V1925" s="112"/>
      <c r="W1925" s="112"/>
      <c r="X1925" s="112"/>
      <c r="Y1925" s="112"/>
      <c r="Z1925" s="112"/>
      <c r="AB1925" s="112"/>
      <c r="AC1925" s="112"/>
      <c r="AD1925" s="112"/>
      <c r="AE1925" s="112"/>
    </row>
    <row r="1926" spans="19:31">
      <c r="S1926" s="112"/>
      <c r="T1926" s="112"/>
      <c r="U1926" s="112"/>
      <c r="V1926" s="112"/>
      <c r="W1926" s="112"/>
      <c r="X1926" s="112"/>
      <c r="Y1926" s="112"/>
      <c r="Z1926" s="112"/>
      <c r="AB1926" s="112"/>
      <c r="AC1926" s="112"/>
      <c r="AD1926" s="112"/>
      <c r="AE1926" s="112"/>
    </row>
    <row r="1927" spans="19:31">
      <c r="S1927" s="112"/>
      <c r="T1927" s="112"/>
      <c r="U1927" s="112"/>
      <c r="V1927" s="112"/>
      <c r="W1927" s="112"/>
      <c r="X1927" s="112"/>
      <c r="Y1927" s="112"/>
      <c r="Z1927" s="112"/>
      <c r="AB1927" s="112"/>
      <c r="AC1927" s="112"/>
      <c r="AD1927" s="112"/>
      <c r="AE1927" s="112"/>
    </row>
    <row r="1928" spans="19:31">
      <c r="S1928" s="112"/>
      <c r="T1928" s="112"/>
      <c r="U1928" s="112"/>
      <c r="V1928" s="112"/>
      <c r="W1928" s="112"/>
      <c r="X1928" s="112"/>
      <c r="Y1928" s="112"/>
      <c r="Z1928" s="112"/>
      <c r="AB1928" s="112"/>
      <c r="AC1928" s="112"/>
      <c r="AD1928" s="112"/>
      <c r="AE1928" s="112"/>
    </row>
    <row r="1929" spans="19:31">
      <c r="S1929" s="112"/>
      <c r="T1929" s="112"/>
      <c r="U1929" s="112"/>
      <c r="V1929" s="112"/>
      <c r="W1929" s="112"/>
      <c r="X1929" s="112"/>
      <c r="Y1929" s="112"/>
      <c r="Z1929" s="112"/>
      <c r="AB1929" s="112"/>
      <c r="AC1929" s="112"/>
      <c r="AD1929" s="112"/>
      <c r="AE1929" s="112"/>
    </row>
    <row r="1930" spans="19:31">
      <c r="S1930" s="112"/>
      <c r="T1930" s="112"/>
      <c r="U1930" s="112"/>
      <c r="V1930" s="112"/>
      <c r="W1930" s="112"/>
      <c r="X1930" s="112"/>
      <c r="Y1930" s="112"/>
      <c r="Z1930" s="112"/>
      <c r="AB1930" s="112"/>
      <c r="AC1930" s="112"/>
      <c r="AD1930" s="112"/>
      <c r="AE1930" s="112"/>
    </row>
    <row r="1931" spans="19:31">
      <c r="S1931" s="112"/>
      <c r="T1931" s="112"/>
      <c r="U1931" s="112"/>
      <c r="V1931" s="112"/>
      <c r="W1931" s="112"/>
      <c r="X1931" s="112"/>
      <c r="Y1931" s="112"/>
      <c r="Z1931" s="112"/>
      <c r="AB1931" s="112"/>
      <c r="AC1931" s="112"/>
      <c r="AD1931" s="112"/>
      <c r="AE1931" s="112"/>
    </row>
    <row r="1932" spans="19:31">
      <c r="S1932" s="112"/>
      <c r="T1932" s="112"/>
      <c r="U1932" s="112"/>
      <c r="V1932" s="112"/>
      <c r="W1932" s="112"/>
      <c r="X1932" s="112"/>
      <c r="Y1932" s="112"/>
      <c r="Z1932" s="112"/>
      <c r="AB1932" s="112"/>
      <c r="AC1932" s="112"/>
      <c r="AD1932" s="112"/>
      <c r="AE1932" s="112"/>
    </row>
    <row r="1933" spans="19:31">
      <c r="S1933" s="112"/>
      <c r="T1933" s="112"/>
      <c r="U1933" s="112"/>
      <c r="V1933" s="112"/>
      <c r="W1933" s="112"/>
      <c r="X1933" s="112"/>
      <c r="Y1933" s="112"/>
      <c r="Z1933" s="112"/>
      <c r="AB1933" s="112"/>
      <c r="AC1933" s="112"/>
      <c r="AD1933" s="112"/>
      <c r="AE1933" s="112"/>
    </row>
    <row r="1934" spans="19:31">
      <c r="S1934" s="112"/>
      <c r="T1934" s="112"/>
      <c r="U1934" s="112"/>
      <c r="V1934" s="112"/>
      <c r="W1934" s="112"/>
      <c r="X1934" s="112"/>
      <c r="Y1934" s="112"/>
      <c r="Z1934" s="112"/>
      <c r="AB1934" s="112"/>
      <c r="AC1934" s="112"/>
      <c r="AD1934" s="112"/>
      <c r="AE1934" s="112"/>
    </row>
    <row r="1935" spans="19:31">
      <c r="S1935" s="112"/>
      <c r="T1935" s="112"/>
      <c r="U1935" s="112"/>
      <c r="V1935" s="112"/>
      <c r="W1935" s="112"/>
      <c r="X1935" s="112"/>
      <c r="Y1935" s="112"/>
      <c r="Z1935" s="112"/>
      <c r="AB1935" s="112"/>
      <c r="AC1935" s="112"/>
      <c r="AD1935" s="112"/>
      <c r="AE1935" s="112"/>
    </row>
    <row r="1936" spans="19:31">
      <c r="S1936" s="112"/>
      <c r="T1936" s="112"/>
      <c r="U1936" s="112"/>
      <c r="V1936" s="112"/>
      <c r="W1936" s="112"/>
      <c r="X1936" s="112"/>
      <c r="Y1936" s="112"/>
      <c r="Z1936" s="112"/>
      <c r="AB1936" s="112"/>
      <c r="AC1936" s="112"/>
      <c r="AD1936" s="112"/>
      <c r="AE1936" s="112"/>
    </row>
    <row r="1937" spans="19:31">
      <c r="S1937" s="112"/>
      <c r="T1937" s="112"/>
      <c r="U1937" s="112"/>
      <c r="V1937" s="112"/>
      <c r="W1937" s="112"/>
      <c r="X1937" s="112"/>
      <c r="Y1937" s="112"/>
      <c r="Z1937" s="112"/>
      <c r="AB1937" s="112"/>
      <c r="AC1937" s="112"/>
      <c r="AD1937" s="112"/>
      <c r="AE1937" s="112"/>
    </row>
    <row r="1938" spans="19:31">
      <c r="S1938" s="112"/>
      <c r="T1938" s="112"/>
      <c r="U1938" s="112"/>
      <c r="V1938" s="112"/>
      <c r="W1938" s="112"/>
      <c r="X1938" s="112"/>
      <c r="Y1938" s="112"/>
      <c r="Z1938" s="112"/>
      <c r="AB1938" s="112"/>
      <c r="AC1938" s="112"/>
      <c r="AD1938" s="112"/>
      <c r="AE1938" s="112"/>
    </row>
    <row r="1939" spans="19:31">
      <c r="S1939" s="112"/>
      <c r="T1939" s="112"/>
      <c r="U1939" s="112"/>
      <c r="V1939" s="112"/>
      <c r="W1939" s="112"/>
      <c r="X1939" s="112"/>
      <c r="Y1939" s="112"/>
      <c r="Z1939" s="112"/>
      <c r="AB1939" s="112"/>
      <c r="AC1939" s="112"/>
      <c r="AD1939" s="112"/>
      <c r="AE1939" s="112"/>
    </row>
    <row r="1940" spans="19:31">
      <c r="S1940" s="112"/>
      <c r="T1940" s="112"/>
      <c r="U1940" s="112"/>
      <c r="V1940" s="112"/>
      <c r="W1940" s="112"/>
      <c r="X1940" s="112"/>
      <c r="Y1940" s="112"/>
      <c r="Z1940" s="112"/>
      <c r="AB1940" s="112"/>
      <c r="AC1940" s="112"/>
      <c r="AD1940" s="112"/>
      <c r="AE1940" s="112"/>
    </row>
    <row r="1941" spans="19:31">
      <c r="S1941" s="112"/>
      <c r="T1941" s="112"/>
      <c r="U1941" s="112"/>
      <c r="V1941" s="112"/>
      <c r="W1941" s="112"/>
      <c r="X1941" s="112"/>
      <c r="Y1941" s="112"/>
      <c r="Z1941" s="112"/>
      <c r="AB1941" s="112"/>
      <c r="AC1941" s="112"/>
      <c r="AD1941" s="112"/>
      <c r="AE1941" s="112"/>
    </row>
    <row r="1942" spans="19:31">
      <c r="S1942" s="112"/>
      <c r="T1942" s="112"/>
      <c r="U1942" s="112"/>
      <c r="V1942" s="112"/>
      <c r="W1942" s="112"/>
      <c r="X1942" s="112"/>
      <c r="Y1942" s="112"/>
      <c r="Z1942" s="112"/>
      <c r="AB1942" s="112"/>
      <c r="AC1942" s="112"/>
      <c r="AD1942" s="112"/>
      <c r="AE1942" s="112"/>
    </row>
    <row r="1943" spans="19:31">
      <c r="S1943" s="112"/>
      <c r="T1943" s="112"/>
      <c r="U1943" s="112"/>
      <c r="V1943" s="112"/>
      <c r="W1943" s="112"/>
      <c r="X1943" s="112"/>
      <c r="Y1943" s="112"/>
      <c r="Z1943" s="112"/>
      <c r="AB1943" s="112"/>
      <c r="AC1943" s="112"/>
      <c r="AD1943" s="112"/>
      <c r="AE1943" s="112"/>
    </row>
    <row r="1944" spans="19:31">
      <c r="S1944" s="112"/>
      <c r="T1944" s="112"/>
      <c r="U1944" s="112"/>
      <c r="V1944" s="112"/>
      <c r="W1944" s="112"/>
      <c r="X1944" s="112"/>
      <c r="Y1944" s="112"/>
      <c r="Z1944" s="112"/>
      <c r="AB1944" s="112"/>
      <c r="AC1944" s="112"/>
      <c r="AD1944" s="112"/>
      <c r="AE1944" s="112"/>
    </row>
    <row r="1945" spans="19:31">
      <c r="S1945" s="112"/>
      <c r="T1945" s="112"/>
      <c r="U1945" s="112"/>
      <c r="V1945" s="112"/>
      <c r="W1945" s="112"/>
      <c r="X1945" s="112"/>
      <c r="Y1945" s="112"/>
      <c r="Z1945" s="112"/>
      <c r="AB1945" s="112"/>
      <c r="AC1945" s="112"/>
      <c r="AD1945" s="112"/>
      <c r="AE1945" s="112"/>
    </row>
    <row r="1946" spans="19:31">
      <c r="S1946" s="112"/>
      <c r="T1946" s="112"/>
      <c r="U1946" s="112"/>
      <c r="V1946" s="112"/>
      <c r="W1946" s="112"/>
      <c r="X1946" s="112"/>
      <c r="Y1946" s="112"/>
      <c r="Z1946" s="112"/>
      <c r="AB1946" s="112"/>
      <c r="AC1946" s="112"/>
      <c r="AD1946" s="112"/>
      <c r="AE1946" s="112"/>
    </row>
    <row r="1947" spans="19:31">
      <c r="S1947" s="112"/>
      <c r="T1947" s="112"/>
      <c r="U1947" s="112"/>
      <c r="V1947" s="112"/>
      <c r="W1947" s="112"/>
      <c r="X1947" s="112"/>
      <c r="Y1947" s="112"/>
      <c r="Z1947" s="112"/>
      <c r="AB1947" s="112"/>
      <c r="AC1947" s="112"/>
      <c r="AD1947" s="112"/>
      <c r="AE1947" s="112"/>
    </row>
    <row r="1948" spans="19:31">
      <c r="S1948" s="112"/>
      <c r="T1948" s="112"/>
      <c r="U1948" s="112"/>
      <c r="V1948" s="112"/>
      <c r="W1948" s="112"/>
      <c r="X1948" s="112"/>
      <c r="Y1948" s="112"/>
      <c r="Z1948" s="112"/>
      <c r="AB1948" s="112"/>
      <c r="AC1948" s="112"/>
      <c r="AD1948" s="112"/>
      <c r="AE1948" s="112"/>
    </row>
    <row r="1949" spans="19:31">
      <c r="S1949" s="112"/>
      <c r="T1949" s="112"/>
      <c r="U1949" s="112"/>
      <c r="V1949" s="112"/>
      <c r="W1949" s="112"/>
      <c r="X1949" s="112"/>
      <c r="Y1949" s="112"/>
      <c r="Z1949" s="112"/>
      <c r="AB1949" s="112"/>
      <c r="AC1949" s="112"/>
      <c r="AD1949" s="112"/>
      <c r="AE1949" s="112"/>
    </row>
    <row r="1950" spans="19:31">
      <c r="S1950" s="112"/>
      <c r="T1950" s="112"/>
      <c r="U1950" s="112"/>
      <c r="V1950" s="112"/>
      <c r="W1950" s="112"/>
      <c r="X1950" s="112"/>
      <c r="Y1950" s="112"/>
      <c r="Z1950" s="112"/>
      <c r="AB1950" s="112"/>
      <c r="AC1950" s="112"/>
      <c r="AD1950" s="112"/>
      <c r="AE1950" s="112"/>
    </row>
    <row r="1951" spans="19:31">
      <c r="S1951" s="112"/>
      <c r="T1951" s="112"/>
      <c r="U1951" s="112"/>
      <c r="V1951" s="112"/>
      <c r="W1951" s="112"/>
      <c r="X1951" s="112"/>
      <c r="Y1951" s="112"/>
      <c r="Z1951" s="112"/>
      <c r="AB1951" s="112"/>
      <c r="AC1951" s="112"/>
      <c r="AD1951" s="112"/>
      <c r="AE1951" s="112"/>
    </row>
    <row r="1952" spans="19:31">
      <c r="S1952" s="112"/>
      <c r="T1952" s="112"/>
      <c r="U1952" s="112"/>
      <c r="V1952" s="112"/>
      <c r="W1952" s="112"/>
      <c r="X1952" s="112"/>
      <c r="Y1952" s="112"/>
      <c r="Z1952" s="112"/>
      <c r="AB1952" s="112"/>
      <c r="AC1952" s="112"/>
      <c r="AD1952" s="112"/>
      <c r="AE1952" s="112"/>
    </row>
    <row r="1953" spans="19:31">
      <c r="S1953" s="112"/>
      <c r="T1953" s="112"/>
      <c r="U1953" s="112"/>
      <c r="V1953" s="112"/>
      <c r="W1953" s="112"/>
      <c r="X1953" s="112"/>
      <c r="Y1953" s="112"/>
      <c r="Z1953" s="112"/>
      <c r="AB1953" s="112"/>
      <c r="AC1953" s="112"/>
      <c r="AD1953" s="112"/>
      <c r="AE1953" s="112"/>
    </row>
    <row r="1954" spans="19:31">
      <c r="S1954" s="112"/>
      <c r="T1954" s="112"/>
      <c r="U1954" s="112"/>
      <c r="V1954" s="112"/>
      <c r="W1954" s="112"/>
      <c r="X1954" s="112"/>
      <c r="Y1954" s="112"/>
      <c r="Z1954" s="112"/>
      <c r="AB1954" s="112"/>
      <c r="AC1954" s="112"/>
      <c r="AD1954" s="112"/>
      <c r="AE1954" s="112"/>
    </row>
    <row r="1955" spans="19:31">
      <c r="S1955" s="112"/>
      <c r="T1955" s="112"/>
      <c r="U1955" s="112"/>
      <c r="V1955" s="112"/>
      <c r="W1955" s="112"/>
      <c r="X1955" s="112"/>
      <c r="Y1955" s="112"/>
      <c r="Z1955" s="112"/>
      <c r="AB1955" s="112"/>
      <c r="AC1955" s="112"/>
      <c r="AD1955" s="112"/>
      <c r="AE1955" s="112"/>
    </row>
    <row r="1956" spans="19:31">
      <c r="S1956" s="112"/>
      <c r="T1956" s="112"/>
      <c r="U1956" s="112"/>
      <c r="V1956" s="112"/>
      <c r="W1956" s="112"/>
      <c r="X1956" s="112"/>
      <c r="Y1956" s="112"/>
      <c r="Z1956" s="112"/>
      <c r="AB1956" s="112"/>
      <c r="AC1956" s="112"/>
      <c r="AD1956" s="112"/>
      <c r="AE1956" s="112"/>
    </row>
    <row r="1957" spans="19:31">
      <c r="S1957" s="112"/>
      <c r="T1957" s="112"/>
      <c r="U1957" s="112"/>
      <c r="V1957" s="112"/>
      <c r="W1957" s="112"/>
      <c r="X1957" s="112"/>
      <c r="Y1957" s="112"/>
      <c r="Z1957" s="112"/>
      <c r="AB1957" s="112"/>
      <c r="AC1957" s="112"/>
      <c r="AD1957" s="112"/>
      <c r="AE1957" s="112"/>
    </row>
    <row r="1958" spans="19:31">
      <c r="S1958" s="112"/>
      <c r="T1958" s="112"/>
      <c r="U1958" s="112"/>
      <c r="V1958" s="112"/>
      <c r="W1958" s="112"/>
      <c r="X1958" s="112"/>
      <c r="Y1958" s="112"/>
      <c r="Z1958" s="112"/>
      <c r="AB1958" s="112"/>
      <c r="AC1958" s="112"/>
      <c r="AD1958" s="112"/>
      <c r="AE1958" s="112"/>
    </row>
    <row r="1959" spans="19:31">
      <c r="S1959" s="112"/>
      <c r="T1959" s="112"/>
      <c r="U1959" s="112"/>
      <c r="V1959" s="112"/>
      <c r="W1959" s="112"/>
      <c r="X1959" s="112"/>
      <c r="Y1959" s="112"/>
      <c r="Z1959" s="112"/>
      <c r="AB1959" s="112"/>
      <c r="AC1959" s="112"/>
      <c r="AD1959" s="112"/>
      <c r="AE1959" s="112"/>
    </row>
    <row r="1960" spans="19:31">
      <c r="S1960" s="112"/>
      <c r="T1960" s="112"/>
      <c r="U1960" s="112"/>
      <c r="V1960" s="112"/>
      <c r="W1960" s="112"/>
      <c r="X1960" s="112"/>
      <c r="Y1960" s="112"/>
      <c r="Z1960" s="112"/>
      <c r="AB1960" s="112"/>
      <c r="AC1960" s="112"/>
      <c r="AD1960" s="112"/>
      <c r="AE1960" s="112"/>
    </row>
    <row r="1961" spans="19:31">
      <c r="S1961" s="112"/>
      <c r="T1961" s="112"/>
      <c r="U1961" s="112"/>
      <c r="V1961" s="112"/>
      <c r="W1961" s="112"/>
      <c r="X1961" s="112"/>
      <c r="Y1961" s="112"/>
      <c r="Z1961" s="112"/>
      <c r="AB1961" s="112"/>
      <c r="AC1961" s="112"/>
      <c r="AD1961" s="112"/>
      <c r="AE1961" s="112"/>
    </row>
    <row r="1962" spans="19:31">
      <c r="S1962" s="112"/>
      <c r="T1962" s="112"/>
      <c r="U1962" s="112"/>
      <c r="V1962" s="112"/>
      <c r="W1962" s="112"/>
      <c r="X1962" s="112"/>
      <c r="Y1962" s="112"/>
      <c r="Z1962" s="112"/>
      <c r="AB1962" s="112"/>
      <c r="AC1962" s="112"/>
      <c r="AD1962" s="112"/>
      <c r="AE1962" s="112"/>
    </row>
    <row r="1963" spans="19:31">
      <c r="S1963" s="112"/>
      <c r="T1963" s="112"/>
      <c r="U1963" s="112"/>
      <c r="V1963" s="112"/>
      <c r="W1963" s="112"/>
      <c r="X1963" s="112"/>
      <c r="Y1963" s="112"/>
      <c r="Z1963" s="112"/>
      <c r="AB1963" s="112"/>
      <c r="AC1963" s="112"/>
      <c r="AD1963" s="112"/>
      <c r="AE1963" s="112"/>
    </row>
    <row r="1964" spans="19:31">
      <c r="S1964" s="112"/>
      <c r="T1964" s="112"/>
      <c r="U1964" s="112"/>
      <c r="V1964" s="112"/>
      <c r="W1964" s="112"/>
      <c r="X1964" s="112"/>
      <c r="Y1964" s="112"/>
      <c r="Z1964" s="112"/>
      <c r="AB1964" s="112"/>
      <c r="AC1964" s="112"/>
      <c r="AD1964" s="112"/>
      <c r="AE1964" s="112"/>
    </row>
    <row r="1965" spans="19:31">
      <c r="S1965" s="112"/>
      <c r="T1965" s="112"/>
      <c r="U1965" s="112"/>
      <c r="V1965" s="112"/>
      <c r="W1965" s="112"/>
      <c r="X1965" s="112"/>
      <c r="Y1965" s="112"/>
      <c r="Z1965" s="112"/>
      <c r="AB1965" s="112"/>
      <c r="AC1965" s="112"/>
      <c r="AD1965" s="112"/>
      <c r="AE1965" s="112"/>
    </row>
    <row r="1966" spans="19:31">
      <c r="S1966" s="112"/>
      <c r="T1966" s="112"/>
      <c r="U1966" s="112"/>
      <c r="V1966" s="112"/>
      <c r="W1966" s="112"/>
      <c r="X1966" s="112"/>
      <c r="Y1966" s="112"/>
      <c r="Z1966" s="112"/>
      <c r="AB1966" s="112"/>
      <c r="AC1966" s="112"/>
      <c r="AD1966" s="112"/>
      <c r="AE1966" s="112"/>
    </row>
    <row r="1967" spans="19:31">
      <c r="S1967" s="112"/>
      <c r="T1967" s="112"/>
      <c r="U1967" s="112"/>
      <c r="V1967" s="112"/>
      <c r="W1967" s="112"/>
      <c r="X1967" s="112"/>
      <c r="Y1967" s="112"/>
      <c r="Z1967" s="112"/>
      <c r="AB1967" s="112"/>
      <c r="AC1967" s="112"/>
      <c r="AD1967" s="112"/>
      <c r="AE1967" s="112"/>
    </row>
    <row r="1968" spans="19:31">
      <c r="S1968" s="112"/>
      <c r="T1968" s="112"/>
      <c r="U1968" s="112"/>
      <c r="V1968" s="112"/>
      <c r="W1968" s="112"/>
      <c r="X1968" s="112"/>
      <c r="Y1968" s="112"/>
      <c r="Z1968" s="112"/>
      <c r="AB1968" s="112"/>
      <c r="AC1968" s="112"/>
      <c r="AD1968" s="112"/>
      <c r="AE1968" s="112"/>
    </row>
    <row r="1969" spans="19:31">
      <c r="S1969" s="112"/>
      <c r="T1969" s="112"/>
      <c r="U1969" s="112"/>
      <c r="V1969" s="112"/>
      <c r="W1969" s="112"/>
      <c r="X1969" s="112"/>
      <c r="Y1969" s="112"/>
      <c r="Z1969" s="112"/>
      <c r="AB1969" s="112"/>
      <c r="AC1969" s="112"/>
      <c r="AD1969" s="112"/>
      <c r="AE1969" s="112"/>
    </row>
    <row r="1970" spans="19:31">
      <c r="S1970" s="112"/>
      <c r="T1970" s="112"/>
      <c r="U1970" s="112"/>
      <c r="V1970" s="112"/>
      <c r="W1970" s="112"/>
      <c r="X1970" s="112"/>
      <c r="Y1970" s="112"/>
      <c r="Z1970" s="112"/>
      <c r="AB1970" s="112"/>
      <c r="AC1970" s="112"/>
      <c r="AD1970" s="112"/>
      <c r="AE1970" s="112"/>
    </row>
    <row r="1971" spans="19:31">
      <c r="S1971" s="112"/>
      <c r="T1971" s="112"/>
      <c r="U1971" s="112"/>
      <c r="V1971" s="112"/>
      <c r="W1971" s="112"/>
      <c r="X1971" s="112"/>
      <c r="Y1971" s="112"/>
      <c r="Z1971" s="112"/>
      <c r="AB1971" s="112"/>
      <c r="AC1971" s="112"/>
      <c r="AD1971" s="112"/>
      <c r="AE1971" s="112"/>
    </row>
    <row r="1972" spans="19:31">
      <c r="S1972" s="112"/>
      <c r="T1972" s="112"/>
      <c r="U1972" s="112"/>
      <c r="V1972" s="112"/>
      <c r="W1972" s="112"/>
      <c r="X1972" s="112"/>
      <c r="Y1972" s="112"/>
      <c r="Z1972" s="112"/>
      <c r="AB1972" s="112"/>
      <c r="AC1972" s="112"/>
      <c r="AD1972" s="112"/>
      <c r="AE1972" s="112"/>
    </row>
    <row r="1973" spans="19:31">
      <c r="S1973" s="112"/>
      <c r="T1973" s="112"/>
      <c r="U1973" s="112"/>
      <c r="V1973" s="112"/>
      <c r="W1973" s="112"/>
      <c r="X1973" s="112"/>
      <c r="Y1973" s="112"/>
      <c r="Z1973" s="112"/>
      <c r="AB1973" s="112"/>
      <c r="AC1973" s="112"/>
      <c r="AD1973" s="112"/>
      <c r="AE1973" s="112"/>
    </row>
    <row r="1974" spans="19:31">
      <c r="S1974" s="112"/>
      <c r="T1974" s="112"/>
      <c r="U1974" s="112"/>
      <c r="V1974" s="112"/>
      <c r="W1974" s="112"/>
      <c r="X1974" s="112"/>
      <c r="Y1974" s="112"/>
      <c r="Z1974" s="112"/>
      <c r="AB1974" s="112"/>
      <c r="AC1974" s="112"/>
      <c r="AD1974" s="112"/>
      <c r="AE1974" s="112"/>
    </row>
    <row r="1975" spans="19:31">
      <c r="S1975" s="112"/>
      <c r="T1975" s="112"/>
      <c r="U1975" s="112"/>
      <c r="V1975" s="112"/>
      <c r="W1975" s="112"/>
      <c r="X1975" s="112"/>
      <c r="Y1975" s="112"/>
      <c r="Z1975" s="112"/>
      <c r="AB1975" s="112"/>
      <c r="AC1975" s="112"/>
      <c r="AD1975" s="112"/>
      <c r="AE1975" s="112"/>
    </row>
    <row r="1976" spans="19:31">
      <c r="S1976" s="112"/>
      <c r="T1976" s="112"/>
      <c r="U1976" s="112"/>
      <c r="V1976" s="112"/>
      <c r="W1976" s="112"/>
      <c r="X1976" s="112"/>
      <c r="Y1976" s="112"/>
      <c r="Z1976" s="112"/>
      <c r="AB1976" s="112"/>
      <c r="AC1976" s="112"/>
      <c r="AD1976" s="112"/>
      <c r="AE1976" s="112"/>
    </row>
    <row r="1977" spans="19:31">
      <c r="S1977" s="112"/>
      <c r="T1977" s="112"/>
      <c r="U1977" s="112"/>
      <c r="V1977" s="112"/>
      <c r="W1977" s="112"/>
      <c r="X1977" s="112"/>
      <c r="Y1977" s="112"/>
      <c r="Z1977" s="112"/>
      <c r="AB1977" s="112"/>
      <c r="AC1977" s="112"/>
      <c r="AD1977" s="112"/>
      <c r="AE1977" s="112"/>
    </row>
    <row r="1978" spans="19:31">
      <c r="S1978" s="112"/>
      <c r="T1978" s="112"/>
      <c r="U1978" s="112"/>
      <c r="V1978" s="112"/>
      <c r="W1978" s="112"/>
      <c r="X1978" s="112"/>
      <c r="Y1978" s="112"/>
      <c r="Z1978" s="112"/>
      <c r="AB1978" s="112"/>
      <c r="AC1978" s="112"/>
      <c r="AD1978" s="112"/>
      <c r="AE1978" s="112"/>
    </row>
    <row r="1979" spans="19:31">
      <c r="S1979" s="112"/>
      <c r="T1979" s="112"/>
      <c r="U1979" s="112"/>
      <c r="V1979" s="112"/>
      <c r="W1979" s="112"/>
      <c r="X1979" s="112"/>
      <c r="Y1979" s="112"/>
      <c r="Z1979" s="112"/>
      <c r="AB1979" s="112"/>
      <c r="AC1979" s="112"/>
      <c r="AD1979" s="112"/>
      <c r="AE1979" s="112"/>
    </row>
    <row r="1980" spans="19:31">
      <c r="S1980" s="112"/>
      <c r="T1980" s="112"/>
      <c r="U1980" s="112"/>
      <c r="V1980" s="112"/>
      <c r="W1980" s="112"/>
      <c r="X1980" s="112"/>
      <c r="Y1980" s="112"/>
      <c r="Z1980" s="112"/>
      <c r="AB1980" s="112"/>
      <c r="AC1980" s="112"/>
      <c r="AD1980" s="112"/>
      <c r="AE1980" s="112"/>
    </row>
    <row r="1981" spans="19:31">
      <c r="S1981" s="112"/>
      <c r="T1981" s="112"/>
      <c r="U1981" s="112"/>
      <c r="V1981" s="112"/>
      <c r="W1981" s="112"/>
      <c r="X1981" s="112"/>
      <c r="Y1981" s="112"/>
      <c r="Z1981" s="112"/>
      <c r="AB1981" s="112"/>
      <c r="AC1981" s="112"/>
      <c r="AD1981" s="112"/>
      <c r="AE1981" s="112"/>
    </row>
    <row r="1982" spans="19:31">
      <c r="S1982" s="112"/>
      <c r="T1982" s="112"/>
      <c r="U1982" s="112"/>
      <c r="V1982" s="112"/>
      <c r="W1982" s="112"/>
      <c r="X1982" s="112"/>
      <c r="Y1982" s="112"/>
      <c r="Z1982" s="112"/>
      <c r="AB1982" s="112"/>
      <c r="AC1982" s="112"/>
      <c r="AD1982" s="112"/>
      <c r="AE1982" s="112"/>
    </row>
    <row r="1983" spans="19:31">
      <c r="S1983" s="112"/>
      <c r="T1983" s="112"/>
      <c r="U1983" s="112"/>
      <c r="V1983" s="112"/>
      <c r="W1983" s="112"/>
      <c r="X1983" s="112"/>
      <c r="Y1983" s="112"/>
      <c r="Z1983" s="112"/>
      <c r="AB1983" s="112"/>
      <c r="AC1983" s="112"/>
      <c r="AD1983" s="112"/>
      <c r="AE1983" s="112"/>
    </row>
    <row r="1984" spans="19:31">
      <c r="S1984" s="112"/>
      <c r="T1984" s="112"/>
      <c r="U1984" s="112"/>
      <c r="V1984" s="112"/>
      <c r="W1984" s="112"/>
      <c r="X1984" s="112"/>
      <c r="Y1984" s="112"/>
      <c r="Z1984" s="112"/>
      <c r="AB1984" s="112"/>
      <c r="AC1984" s="112"/>
      <c r="AD1984" s="112"/>
      <c r="AE1984" s="112"/>
    </row>
    <row r="1985" spans="19:31">
      <c r="S1985" s="112"/>
      <c r="T1985" s="112"/>
      <c r="U1985" s="112"/>
      <c r="V1985" s="112"/>
      <c r="W1985" s="112"/>
      <c r="X1985" s="112"/>
      <c r="Y1985" s="112"/>
      <c r="Z1985" s="112"/>
      <c r="AB1985" s="112"/>
      <c r="AC1985" s="112"/>
      <c r="AD1985" s="112"/>
      <c r="AE1985" s="112"/>
    </row>
    <row r="1986" spans="19:31">
      <c r="S1986" s="112"/>
      <c r="T1986" s="112"/>
      <c r="U1986" s="112"/>
      <c r="V1986" s="112"/>
      <c r="W1986" s="112"/>
      <c r="X1986" s="112"/>
      <c r="Y1986" s="112"/>
      <c r="Z1986" s="112"/>
      <c r="AB1986" s="112"/>
      <c r="AC1986" s="112"/>
      <c r="AD1986" s="112"/>
      <c r="AE1986" s="112"/>
    </row>
    <row r="1987" spans="19:31">
      <c r="S1987" s="112"/>
      <c r="T1987" s="112"/>
      <c r="U1987" s="112"/>
      <c r="V1987" s="112"/>
      <c r="W1987" s="112"/>
      <c r="X1987" s="112"/>
      <c r="Y1987" s="112"/>
      <c r="Z1987" s="112"/>
      <c r="AB1987" s="112"/>
      <c r="AC1987" s="112"/>
      <c r="AD1987" s="112"/>
      <c r="AE1987" s="112"/>
    </row>
    <row r="1988" spans="19:31">
      <c r="S1988" s="112"/>
      <c r="T1988" s="112"/>
      <c r="U1988" s="112"/>
      <c r="V1988" s="112"/>
      <c r="W1988" s="112"/>
      <c r="X1988" s="112"/>
      <c r="Y1988" s="112"/>
      <c r="Z1988" s="112"/>
      <c r="AB1988" s="112"/>
      <c r="AC1988" s="112"/>
      <c r="AD1988" s="112"/>
      <c r="AE1988" s="112"/>
    </row>
    <row r="1989" spans="19:31">
      <c r="S1989" s="112"/>
      <c r="T1989" s="112"/>
      <c r="U1989" s="112"/>
      <c r="V1989" s="112"/>
      <c r="W1989" s="112"/>
      <c r="X1989" s="112"/>
      <c r="Y1989" s="112"/>
      <c r="Z1989" s="112"/>
      <c r="AB1989" s="112"/>
      <c r="AC1989" s="112"/>
      <c r="AD1989" s="112"/>
      <c r="AE1989" s="112"/>
    </row>
    <row r="1990" spans="19:31">
      <c r="S1990" s="112"/>
      <c r="T1990" s="112"/>
      <c r="U1990" s="112"/>
      <c r="V1990" s="112"/>
      <c r="W1990" s="112"/>
      <c r="X1990" s="112"/>
      <c r="Y1990" s="112"/>
      <c r="Z1990" s="112"/>
      <c r="AB1990" s="112"/>
      <c r="AC1990" s="112"/>
      <c r="AD1990" s="112"/>
      <c r="AE1990" s="112"/>
    </row>
    <row r="1991" spans="19:31">
      <c r="S1991" s="112"/>
      <c r="T1991" s="112"/>
      <c r="U1991" s="112"/>
      <c r="V1991" s="112"/>
      <c r="W1991" s="112"/>
      <c r="X1991" s="112"/>
      <c r="Y1991" s="112"/>
      <c r="Z1991" s="112"/>
      <c r="AB1991" s="112"/>
      <c r="AC1991" s="112"/>
      <c r="AD1991" s="112"/>
      <c r="AE1991" s="112"/>
    </row>
    <row r="1992" spans="19:31">
      <c r="S1992" s="112"/>
      <c r="T1992" s="112"/>
      <c r="U1992" s="112"/>
      <c r="V1992" s="112"/>
      <c r="W1992" s="112"/>
      <c r="X1992" s="112"/>
      <c r="Y1992" s="112"/>
      <c r="Z1992" s="112"/>
      <c r="AB1992" s="112"/>
      <c r="AC1992" s="112"/>
      <c r="AD1992" s="112"/>
      <c r="AE1992" s="112"/>
    </row>
    <row r="1993" spans="19:31">
      <c r="S1993" s="112"/>
      <c r="T1993" s="112"/>
      <c r="U1993" s="112"/>
      <c r="V1993" s="112"/>
      <c r="W1993" s="112"/>
      <c r="X1993" s="112"/>
      <c r="Y1993" s="112"/>
      <c r="Z1993" s="112"/>
      <c r="AB1993" s="112"/>
      <c r="AC1993" s="112"/>
      <c r="AD1993" s="112"/>
      <c r="AE1993" s="112"/>
    </row>
    <row r="1994" spans="19:31">
      <c r="S1994" s="112"/>
      <c r="T1994" s="112"/>
      <c r="U1994" s="112"/>
      <c r="V1994" s="112"/>
      <c r="W1994" s="112"/>
      <c r="X1994" s="112"/>
      <c r="Y1994" s="112"/>
      <c r="Z1994" s="112"/>
      <c r="AB1994" s="112"/>
      <c r="AC1994" s="112"/>
      <c r="AD1994" s="112"/>
      <c r="AE1994" s="112"/>
    </row>
    <row r="1995" spans="19:31">
      <c r="S1995" s="112"/>
      <c r="T1995" s="112"/>
      <c r="U1995" s="112"/>
      <c r="V1995" s="112"/>
      <c r="W1995" s="112"/>
      <c r="X1995" s="112"/>
      <c r="Y1995" s="112"/>
      <c r="Z1995" s="112"/>
      <c r="AB1995" s="112"/>
      <c r="AC1995" s="112"/>
      <c r="AD1995" s="112"/>
      <c r="AE1995" s="112"/>
    </row>
    <row r="1996" spans="19:31">
      <c r="S1996" s="112"/>
      <c r="T1996" s="112"/>
      <c r="U1996" s="112"/>
      <c r="V1996" s="112"/>
      <c r="W1996" s="112"/>
      <c r="X1996" s="112"/>
      <c r="Y1996" s="112"/>
      <c r="Z1996" s="112"/>
      <c r="AB1996" s="112"/>
      <c r="AC1996" s="112"/>
      <c r="AD1996" s="112"/>
      <c r="AE1996" s="112"/>
    </row>
    <row r="1997" spans="19:31">
      <c r="S1997" s="112"/>
      <c r="T1997" s="112"/>
      <c r="U1997" s="112"/>
      <c r="V1997" s="112"/>
      <c r="W1997" s="112"/>
      <c r="X1997" s="112"/>
      <c r="Y1997" s="112"/>
      <c r="Z1997" s="112"/>
      <c r="AB1997" s="112"/>
      <c r="AC1997" s="112"/>
      <c r="AD1997" s="112"/>
      <c r="AE1997" s="112"/>
    </row>
    <row r="1998" spans="19:31">
      <c r="S1998" s="112"/>
      <c r="T1998" s="112"/>
      <c r="U1998" s="112"/>
      <c r="V1998" s="112"/>
      <c r="W1998" s="112"/>
      <c r="X1998" s="112"/>
      <c r="Y1998" s="112"/>
      <c r="Z1998" s="112"/>
      <c r="AB1998" s="112"/>
      <c r="AC1998" s="112"/>
      <c r="AD1998" s="112"/>
      <c r="AE1998" s="112"/>
    </row>
    <row r="1999" spans="19:31">
      <c r="S1999" s="112"/>
      <c r="T1999" s="112"/>
      <c r="U1999" s="112"/>
      <c r="V1999" s="112"/>
      <c r="W1999" s="112"/>
      <c r="X1999" s="112"/>
      <c r="Y1999" s="112"/>
      <c r="Z1999" s="112"/>
      <c r="AB1999" s="112"/>
      <c r="AC1999" s="112"/>
      <c r="AD1999" s="112"/>
      <c r="AE1999" s="112"/>
    </row>
    <row r="2000" spans="19:31">
      <c r="S2000" s="112"/>
      <c r="T2000" s="112"/>
      <c r="U2000" s="112"/>
      <c r="V2000" s="112"/>
      <c r="W2000" s="112"/>
      <c r="X2000" s="112"/>
      <c r="Y2000" s="112"/>
      <c r="Z2000" s="112"/>
      <c r="AB2000" s="112"/>
      <c r="AC2000" s="112"/>
      <c r="AD2000" s="112"/>
      <c r="AE2000" s="112"/>
    </row>
    <row r="2001" spans="19:31">
      <c r="S2001" s="112"/>
      <c r="T2001" s="112"/>
      <c r="U2001" s="112"/>
      <c r="V2001" s="112"/>
      <c r="W2001" s="112"/>
      <c r="X2001" s="112"/>
      <c r="Y2001" s="112"/>
      <c r="Z2001" s="112"/>
      <c r="AB2001" s="112"/>
      <c r="AC2001" s="112"/>
      <c r="AD2001" s="112"/>
      <c r="AE2001" s="112"/>
    </row>
    <row r="2002" spans="19:31">
      <c r="S2002" s="112"/>
      <c r="T2002" s="112"/>
      <c r="U2002" s="112"/>
      <c r="V2002" s="112"/>
      <c r="W2002" s="112"/>
      <c r="X2002" s="112"/>
      <c r="Y2002" s="112"/>
      <c r="Z2002" s="112"/>
      <c r="AB2002" s="112"/>
      <c r="AC2002" s="112"/>
      <c r="AD2002" s="112"/>
      <c r="AE2002" s="112"/>
    </row>
    <row r="2003" spans="19:31">
      <c r="S2003" s="112"/>
      <c r="T2003" s="112"/>
      <c r="U2003" s="112"/>
      <c r="V2003" s="112"/>
      <c r="W2003" s="112"/>
      <c r="X2003" s="112"/>
      <c r="Y2003" s="112"/>
      <c r="Z2003" s="112"/>
      <c r="AB2003" s="112"/>
      <c r="AC2003" s="112"/>
      <c r="AD2003" s="112"/>
      <c r="AE2003" s="112"/>
    </row>
    <row r="2004" spans="19:31">
      <c r="S2004" s="112"/>
      <c r="T2004" s="112"/>
      <c r="U2004" s="112"/>
      <c r="V2004" s="112"/>
      <c r="W2004" s="112"/>
      <c r="X2004" s="112"/>
      <c r="Y2004" s="112"/>
      <c r="Z2004" s="112"/>
      <c r="AB2004" s="112"/>
      <c r="AC2004" s="112"/>
      <c r="AD2004" s="112"/>
      <c r="AE2004" s="112"/>
    </row>
    <row r="2005" spans="19:31">
      <c r="S2005" s="112"/>
      <c r="T2005" s="112"/>
      <c r="U2005" s="112"/>
      <c r="V2005" s="112"/>
      <c r="W2005" s="112"/>
      <c r="X2005" s="112"/>
      <c r="Y2005" s="112"/>
      <c r="Z2005" s="112"/>
      <c r="AB2005" s="112"/>
      <c r="AC2005" s="112"/>
      <c r="AD2005" s="112"/>
      <c r="AE2005" s="112"/>
    </row>
    <row r="2006" spans="19:31">
      <c r="S2006" s="112"/>
      <c r="T2006" s="112"/>
      <c r="U2006" s="112"/>
      <c r="V2006" s="112"/>
      <c r="W2006" s="112"/>
      <c r="X2006" s="112"/>
      <c r="Y2006" s="112"/>
      <c r="Z2006" s="112"/>
      <c r="AB2006" s="112"/>
      <c r="AC2006" s="112"/>
      <c r="AD2006" s="112"/>
      <c r="AE2006" s="112"/>
    </row>
    <row r="2007" spans="19:31">
      <c r="S2007" s="112"/>
      <c r="T2007" s="112"/>
      <c r="U2007" s="112"/>
      <c r="V2007" s="112"/>
      <c r="W2007" s="112"/>
      <c r="X2007" s="112"/>
      <c r="Y2007" s="112"/>
      <c r="Z2007" s="112"/>
      <c r="AB2007" s="112"/>
      <c r="AC2007" s="112"/>
      <c r="AD2007" s="112"/>
      <c r="AE2007" s="112"/>
    </row>
    <row r="2008" spans="19:31">
      <c r="S2008" s="112"/>
      <c r="T2008" s="112"/>
      <c r="U2008" s="112"/>
      <c r="V2008" s="112"/>
      <c r="W2008" s="112"/>
      <c r="X2008" s="112"/>
      <c r="Y2008" s="112"/>
      <c r="Z2008" s="112"/>
      <c r="AB2008" s="112"/>
      <c r="AC2008" s="112"/>
      <c r="AD2008" s="112"/>
      <c r="AE2008" s="112"/>
    </row>
    <row r="2009" spans="19:31">
      <c r="S2009" s="112"/>
      <c r="T2009" s="112"/>
      <c r="U2009" s="112"/>
      <c r="V2009" s="112"/>
      <c r="W2009" s="112"/>
      <c r="X2009" s="112"/>
      <c r="Y2009" s="112"/>
      <c r="Z2009" s="112"/>
      <c r="AB2009" s="112"/>
      <c r="AC2009" s="112"/>
      <c r="AD2009" s="112"/>
      <c r="AE2009" s="112"/>
    </row>
    <row r="2010" spans="19:31">
      <c r="S2010" s="112"/>
      <c r="T2010" s="112"/>
      <c r="U2010" s="112"/>
      <c r="V2010" s="112"/>
      <c r="W2010" s="112"/>
      <c r="X2010" s="112"/>
      <c r="Y2010" s="112"/>
      <c r="Z2010" s="112"/>
      <c r="AB2010" s="112"/>
      <c r="AC2010" s="112"/>
      <c r="AD2010" s="112"/>
      <c r="AE2010" s="112"/>
    </row>
    <row r="2011" spans="19:31">
      <c r="S2011" s="112"/>
      <c r="T2011" s="112"/>
      <c r="U2011" s="112"/>
      <c r="V2011" s="112"/>
      <c r="W2011" s="112"/>
      <c r="X2011" s="112"/>
      <c r="Y2011" s="112"/>
      <c r="Z2011" s="112"/>
      <c r="AB2011" s="112"/>
      <c r="AC2011" s="112"/>
      <c r="AD2011" s="112"/>
      <c r="AE2011" s="112"/>
    </row>
    <row r="2012" spans="19:31">
      <c r="S2012" s="112"/>
      <c r="T2012" s="112"/>
      <c r="U2012" s="112"/>
      <c r="V2012" s="112"/>
      <c r="W2012" s="112"/>
      <c r="X2012" s="112"/>
      <c r="Y2012" s="112"/>
      <c r="Z2012" s="112"/>
      <c r="AB2012" s="112"/>
      <c r="AC2012" s="112"/>
      <c r="AD2012" s="112"/>
      <c r="AE2012" s="112"/>
    </row>
    <row r="2013" spans="19:31">
      <c r="S2013" s="112"/>
      <c r="T2013" s="112"/>
      <c r="U2013" s="112"/>
      <c r="V2013" s="112"/>
      <c r="W2013" s="112"/>
      <c r="X2013" s="112"/>
      <c r="Y2013" s="112"/>
      <c r="Z2013" s="112"/>
      <c r="AB2013" s="112"/>
      <c r="AC2013" s="112"/>
      <c r="AD2013" s="112"/>
      <c r="AE2013" s="112"/>
    </row>
    <row r="2014" spans="19:31">
      <c r="S2014" s="112"/>
      <c r="T2014" s="112"/>
      <c r="U2014" s="112"/>
      <c r="V2014" s="112"/>
      <c r="W2014" s="112"/>
      <c r="X2014" s="112"/>
      <c r="Y2014" s="112"/>
      <c r="Z2014" s="112"/>
      <c r="AB2014" s="112"/>
      <c r="AC2014" s="112"/>
      <c r="AD2014" s="112"/>
      <c r="AE2014" s="112"/>
    </row>
    <row r="2015" spans="19:31">
      <c r="S2015" s="112"/>
      <c r="T2015" s="112"/>
      <c r="U2015" s="112"/>
      <c r="V2015" s="112"/>
      <c r="W2015" s="112"/>
      <c r="X2015" s="112"/>
      <c r="Y2015" s="112"/>
      <c r="Z2015" s="112"/>
      <c r="AB2015" s="112"/>
      <c r="AC2015" s="112"/>
      <c r="AD2015" s="112"/>
      <c r="AE2015" s="112"/>
    </row>
    <row r="2016" spans="19:31">
      <c r="S2016" s="112"/>
      <c r="T2016" s="112"/>
      <c r="U2016" s="112"/>
      <c r="V2016" s="112"/>
      <c r="W2016" s="112"/>
      <c r="X2016" s="112"/>
      <c r="Y2016" s="112"/>
      <c r="Z2016" s="112"/>
      <c r="AB2016" s="112"/>
      <c r="AC2016" s="112"/>
      <c r="AD2016" s="112"/>
      <c r="AE2016" s="112"/>
    </row>
    <row r="2017" spans="19:31">
      <c r="S2017" s="112"/>
      <c r="T2017" s="112"/>
      <c r="U2017" s="112"/>
      <c r="V2017" s="112"/>
      <c r="W2017" s="112"/>
      <c r="X2017" s="112"/>
      <c r="Y2017" s="112"/>
      <c r="Z2017" s="112"/>
      <c r="AB2017" s="112"/>
      <c r="AC2017" s="112"/>
      <c r="AD2017" s="112"/>
      <c r="AE2017" s="112"/>
    </row>
    <row r="2018" spans="19:31">
      <c r="S2018" s="112"/>
      <c r="T2018" s="112"/>
      <c r="U2018" s="112"/>
      <c r="V2018" s="112"/>
      <c r="W2018" s="112"/>
      <c r="X2018" s="112"/>
      <c r="Y2018" s="112"/>
      <c r="Z2018" s="112"/>
      <c r="AB2018" s="112"/>
      <c r="AC2018" s="112"/>
      <c r="AD2018" s="112"/>
      <c r="AE2018" s="112"/>
    </row>
    <row r="2019" spans="19:31">
      <c r="S2019" s="112"/>
      <c r="T2019" s="112"/>
      <c r="U2019" s="112"/>
      <c r="V2019" s="112"/>
      <c r="W2019" s="112"/>
      <c r="X2019" s="112"/>
      <c r="Y2019" s="112"/>
      <c r="Z2019" s="112"/>
      <c r="AB2019" s="112"/>
      <c r="AC2019" s="112"/>
      <c r="AD2019" s="112"/>
      <c r="AE2019" s="112"/>
    </row>
    <row r="2020" spans="19:31">
      <c r="S2020" s="112"/>
      <c r="T2020" s="112"/>
      <c r="U2020" s="112"/>
      <c r="V2020" s="112"/>
      <c r="W2020" s="112"/>
      <c r="X2020" s="112"/>
      <c r="Y2020" s="112"/>
      <c r="Z2020" s="112"/>
      <c r="AB2020" s="112"/>
      <c r="AC2020" s="112"/>
      <c r="AD2020" s="112"/>
      <c r="AE2020" s="112"/>
    </row>
    <row r="2021" spans="19:31">
      <c r="S2021" s="112"/>
      <c r="T2021" s="112"/>
      <c r="U2021" s="112"/>
      <c r="V2021" s="112"/>
      <c r="W2021" s="112"/>
      <c r="X2021" s="112"/>
      <c r="Y2021" s="112"/>
      <c r="Z2021" s="112"/>
      <c r="AB2021" s="112"/>
      <c r="AC2021" s="112"/>
      <c r="AD2021" s="112"/>
      <c r="AE2021" s="112"/>
    </row>
    <row r="2022" spans="19:31">
      <c r="S2022" s="112"/>
      <c r="T2022" s="112"/>
      <c r="U2022" s="112"/>
      <c r="V2022" s="112"/>
      <c r="W2022" s="112"/>
      <c r="X2022" s="112"/>
      <c r="Y2022" s="112"/>
      <c r="Z2022" s="112"/>
      <c r="AB2022" s="112"/>
      <c r="AC2022" s="112"/>
      <c r="AD2022" s="112"/>
      <c r="AE2022" s="112"/>
    </row>
    <row r="2023" spans="19:31">
      <c r="S2023" s="112"/>
      <c r="T2023" s="112"/>
      <c r="U2023" s="112"/>
      <c r="V2023" s="112"/>
      <c r="W2023" s="112"/>
      <c r="X2023" s="112"/>
      <c r="Y2023" s="112"/>
      <c r="Z2023" s="112"/>
      <c r="AB2023" s="112"/>
      <c r="AC2023" s="112"/>
      <c r="AD2023" s="112"/>
      <c r="AE2023" s="112"/>
    </row>
    <row r="2024" spans="19:31">
      <c r="S2024" s="112"/>
      <c r="T2024" s="112"/>
      <c r="U2024" s="112"/>
      <c r="V2024" s="112"/>
      <c r="W2024" s="112"/>
      <c r="X2024" s="112"/>
      <c r="Y2024" s="112"/>
      <c r="Z2024" s="112"/>
      <c r="AB2024" s="112"/>
      <c r="AC2024" s="112"/>
      <c r="AD2024" s="112"/>
      <c r="AE2024" s="112"/>
    </row>
    <row r="2025" spans="19:31">
      <c r="S2025" s="112"/>
      <c r="T2025" s="112"/>
      <c r="U2025" s="112"/>
      <c r="V2025" s="112"/>
      <c r="W2025" s="112"/>
      <c r="X2025" s="112"/>
      <c r="Y2025" s="112"/>
      <c r="Z2025" s="112"/>
      <c r="AB2025" s="112"/>
      <c r="AC2025" s="112"/>
      <c r="AD2025" s="112"/>
      <c r="AE2025" s="112"/>
    </row>
    <row r="2026" spans="19:31">
      <c r="S2026" s="112"/>
      <c r="T2026" s="112"/>
      <c r="U2026" s="112"/>
      <c r="V2026" s="112"/>
      <c r="W2026" s="112"/>
      <c r="X2026" s="112"/>
      <c r="Y2026" s="112"/>
      <c r="Z2026" s="112"/>
      <c r="AB2026" s="112"/>
      <c r="AC2026" s="112"/>
      <c r="AD2026" s="112"/>
      <c r="AE2026" s="112"/>
    </row>
    <row r="2027" spans="19:31">
      <c r="S2027" s="112"/>
      <c r="T2027" s="112"/>
      <c r="U2027" s="112"/>
      <c r="V2027" s="112"/>
      <c r="W2027" s="112"/>
      <c r="X2027" s="112"/>
      <c r="Y2027" s="112"/>
      <c r="Z2027" s="112"/>
      <c r="AB2027" s="112"/>
      <c r="AC2027" s="112"/>
      <c r="AD2027" s="112"/>
      <c r="AE2027" s="112"/>
    </row>
    <row r="2028" spans="19:31">
      <c r="S2028" s="112"/>
      <c r="T2028" s="112"/>
      <c r="U2028" s="112"/>
      <c r="V2028" s="112"/>
      <c r="W2028" s="112"/>
      <c r="X2028" s="112"/>
      <c r="Y2028" s="112"/>
      <c r="Z2028" s="112"/>
      <c r="AB2028" s="112"/>
      <c r="AC2028" s="112"/>
      <c r="AD2028" s="112"/>
      <c r="AE2028" s="112"/>
    </row>
    <row r="2029" spans="19:31">
      <c r="S2029" s="112"/>
      <c r="T2029" s="112"/>
      <c r="U2029" s="112"/>
      <c r="V2029" s="112"/>
      <c r="W2029" s="112"/>
      <c r="X2029" s="112"/>
      <c r="Y2029" s="112"/>
      <c r="Z2029" s="112"/>
      <c r="AB2029" s="112"/>
      <c r="AC2029" s="112"/>
      <c r="AD2029" s="112"/>
      <c r="AE2029" s="112"/>
    </row>
    <row r="2030" spans="19:31">
      <c r="S2030" s="112"/>
      <c r="T2030" s="112"/>
      <c r="U2030" s="112"/>
      <c r="V2030" s="112"/>
      <c r="W2030" s="112"/>
      <c r="X2030" s="112"/>
      <c r="Y2030" s="112"/>
      <c r="Z2030" s="112"/>
      <c r="AB2030" s="112"/>
      <c r="AC2030" s="112"/>
      <c r="AD2030" s="112"/>
      <c r="AE2030" s="112"/>
    </row>
    <row r="2031" spans="19:31">
      <c r="S2031" s="112"/>
      <c r="T2031" s="112"/>
      <c r="U2031" s="112"/>
      <c r="V2031" s="112"/>
      <c r="W2031" s="112"/>
      <c r="X2031" s="112"/>
      <c r="Y2031" s="112"/>
      <c r="Z2031" s="112"/>
      <c r="AB2031" s="112"/>
      <c r="AC2031" s="112"/>
      <c r="AD2031" s="112"/>
      <c r="AE2031" s="112"/>
    </row>
    <row r="2032" spans="19:31">
      <c r="S2032" s="112"/>
      <c r="T2032" s="112"/>
      <c r="U2032" s="112"/>
      <c r="V2032" s="112"/>
      <c r="W2032" s="112"/>
      <c r="X2032" s="112"/>
      <c r="Y2032" s="112"/>
      <c r="Z2032" s="112"/>
      <c r="AB2032" s="112"/>
      <c r="AC2032" s="112"/>
      <c r="AD2032" s="112"/>
      <c r="AE2032" s="112"/>
    </row>
    <row r="2033" spans="19:31">
      <c r="S2033" s="112"/>
      <c r="T2033" s="112"/>
      <c r="U2033" s="112"/>
      <c r="V2033" s="112"/>
      <c r="W2033" s="112"/>
      <c r="X2033" s="112"/>
      <c r="Y2033" s="112"/>
      <c r="Z2033" s="112"/>
      <c r="AB2033" s="112"/>
      <c r="AC2033" s="112"/>
      <c r="AD2033" s="112"/>
      <c r="AE2033" s="112"/>
    </row>
    <row r="2034" spans="19:31">
      <c r="S2034" s="112"/>
      <c r="T2034" s="112"/>
      <c r="U2034" s="112"/>
      <c r="V2034" s="112"/>
      <c r="W2034" s="112"/>
      <c r="X2034" s="112"/>
      <c r="Y2034" s="112"/>
      <c r="Z2034" s="112"/>
      <c r="AB2034" s="112"/>
      <c r="AC2034" s="112"/>
      <c r="AD2034" s="112"/>
      <c r="AE2034" s="112"/>
    </row>
    <row r="2035" spans="19:31">
      <c r="S2035" s="112"/>
      <c r="T2035" s="112"/>
      <c r="U2035" s="112"/>
      <c r="V2035" s="112"/>
      <c r="W2035" s="112"/>
      <c r="X2035" s="112"/>
      <c r="Y2035" s="112"/>
      <c r="Z2035" s="112"/>
      <c r="AB2035" s="112"/>
      <c r="AC2035" s="112"/>
      <c r="AD2035" s="112"/>
      <c r="AE2035" s="112"/>
    </row>
    <row r="2036" spans="19:31">
      <c r="S2036" s="112"/>
      <c r="T2036" s="112"/>
      <c r="U2036" s="112"/>
      <c r="V2036" s="112"/>
      <c r="W2036" s="112"/>
      <c r="X2036" s="112"/>
      <c r="Y2036" s="112"/>
      <c r="Z2036" s="112"/>
      <c r="AB2036" s="112"/>
      <c r="AC2036" s="112"/>
      <c r="AD2036" s="112"/>
      <c r="AE2036" s="112"/>
    </row>
    <row r="2037" spans="19:31">
      <c r="S2037" s="112"/>
      <c r="T2037" s="112"/>
      <c r="U2037" s="112"/>
      <c r="V2037" s="112"/>
      <c r="W2037" s="112"/>
      <c r="X2037" s="112"/>
      <c r="Y2037" s="112"/>
      <c r="Z2037" s="112"/>
      <c r="AB2037" s="112"/>
      <c r="AC2037" s="112"/>
      <c r="AD2037" s="112"/>
      <c r="AE2037" s="112"/>
    </row>
    <row r="2038" spans="19:31">
      <c r="S2038" s="112"/>
      <c r="T2038" s="112"/>
      <c r="U2038" s="112"/>
      <c r="V2038" s="112"/>
      <c r="W2038" s="112"/>
      <c r="X2038" s="112"/>
      <c r="Y2038" s="112"/>
      <c r="Z2038" s="112"/>
      <c r="AB2038" s="112"/>
      <c r="AC2038" s="112"/>
      <c r="AD2038" s="112"/>
      <c r="AE2038" s="112"/>
    </row>
    <row r="2039" spans="19:31">
      <c r="S2039" s="112"/>
      <c r="T2039" s="112"/>
      <c r="U2039" s="112"/>
      <c r="V2039" s="112"/>
      <c r="W2039" s="112"/>
      <c r="X2039" s="112"/>
      <c r="Y2039" s="112"/>
      <c r="Z2039" s="112"/>
      <c r="AB2039" s="112"/>
      <c r="AC2039" s="112"/>
      <c r="AD2039" s="112"/>
      <c r="AE2039" s="112"/>
    </row>
    <row r="2040" spans="19:31">
      <c r="S2040" s="112"/>
      <c r="T2040" s="112"/>
      <c r="U2040" s="112"/>
      <c r="V2040" s="112"/>
      <c r="W2040" s="112"/>
      <c r="X2040" s="112"/>
      <c r="Y2040" s="112"/>
      <c r="Z2040" s="112"/>
      <c r="AB2040" s="112"/>
      <c r="AC2040" s="112"/>
      <c r="AD2040" s="112"/>
      <c r="AE2040" s="112"/>
    </row>
    <row r="2041" spans="19:31">
      <c r="S2041" s="112"/>
      <c r="T2041" s="112"/>
      <c r="U2041" s="112"/>
      <c r="V2041" s="112"/>
      <c r="W2041" s="112"/>
      <c r="X2041" s="112"/>
      <c r="Y2041" s="112"/>
      <c r="Z2041" s="112"/>
      <c r="AB2041" s="112"/>
      <c r="AC2041" s="112"/>
      <c r="AD2041" s="112"/>
      <c r="AE2041" s="112"/>
    </row>
    <row r="2042" spans="19:31">
      <c r="S2042" s="112"/>
      <c r="T2042" s="112"/>
      <c r="U2042" s="112"/>
      <c r="V2042" s="112"/>
      <c r="W2042" s="112"/>
      <c r="X2042" s="112"/>
      <c r="Y2042" s="112"/>
      <c r="Z2042" s="112"/>
      <c r="AB2042" s="112"/>
      <c r="AC2042" s="112"/>
      <c r="AD2042" s="112"/>
      <c r="AE2042" s="112"/>
    </row>
    <row r="2043" spans="19:31">
      <c r="S2043" s="112"/>
      <c r="T2043" s="112"/>
      <c r="U2043" s="112"/>
      <c r="V2043" s="112"/>
      <c r="W2043" s="112"/>
      <c r="X2043" s="112"/>
      <c r="Y2043" s="112"/>
      <c r="Z2043" s="112"/>
      <c r="AB2043" s="112"/>
      <c r="AC2043" s="112"/>
      <c r="AD2043" s="112"/>
      <c r="AE2043" s="112"/>
    </row>
    <row r="2044" spans="19:31">
      <c r="S2044" s="112"/>
      <c r="T2044" s="112"/>
      <c r="U2044" s="112"/>
      <c r="V2044" s="112"/>
      <c r="W2044" s="112"/>
      <c r="X2044" s="112"/>
      <c r="Y2044" s="112"/>
      <c r="Z2044" s="112"/>
      <c r="AB2044" s="112"/>
      <c r="AC2044" s="112"/>
      <c r="AD2044" s="112"/>
      <c r="AE2044" s="112"/>
    </row>
    <row r="2045" spans="19:31">
      <c r="S2045" s="112"/>
      <c r="T2045" s="112"/>
      <c r="U2045" s="112"/>
      <c r="V2045" s="112"/>
      <c r="W2045" s="112"/>
      <c r="X2045" s="112"/>
      <c r="Y2045" s="112"/>
      <c r="Z2045" s="112"/>
      <c r="AB2045" s="112"/>
      <c r="AC2045" s="112"/>
      <c r="AD2045" s="112"/>
      <c r="AE2045" s="112"/>
    </row>
    <row r="2046" spans="19:31">
      <c r="S2046" s="112"/>
      <c r="T2046" s="112"/>
      <c r="U2046" s="112"/>
      <c r="V2046" s="112"/>
      <c r="W2046" s="112"/>
      <c r="X2046" s="112"/>
      <c r="Y2046" s="112"/>
      <c r="Z2046" s="112"/>
      <c r="AB2046" s="112"/>
      <c r="AC2046" s="112"/>
      <c r="AD2046" s="112"/>
      <c r="AE2046" s="112"/>
    </row>
    <row r="2047" spans="19:31">
      <c r="S2047" s="112"/>
      <c r="T2047" s="112"/>
      <c r="U2047" s="112"/>
      <c r="V2047" s="112"/>
      <c r="W2047" s="112"/>
      <c r="X2047" s="112"/>
      <c r="Y2047" s="112"/>
      <c r="Z2047" s="112"/>
      <c r="AB2047" s="112"/>
      <c r="AC2047" s="112"/>
      <c r="AD2047" s="112"/>
      <c r="AE2047" s="112"/>
    </row>
    <row r="2048" spans="19:31">
      <c r="S2048" s="112"/>
      <c r="T2048" s="112"/>
      <c r="U2048" s="112"/>
      <c r="V2048" s="112"/>
      <c r="W2048" s="112"/>
      <c r="X2048" s="112"/>
      <c r="Y2048" s="112"/>
      <c r="Z2048" s="112"/>
      <c r="AB2048" s="112"/>
      <c r="AC2048" s="112"/>
      <c r="AD2048" s="112"/>
      <c r="AE2048" s="112"/>
    </row>
    <row r="2049" spans="19:31">
      <c r="S2049" s="112"/>
      <c r="T2049" s="112"/>
      <c r="U2049" s="112"/>
      <c r="V2049" s="112"/>
      <c r="W2049" s="112"/>
      <c r="X2049" s="112"/>
      <c r="Y2049" s="112"/>
      <c r="Z2049" s="112"/>
      <c r="AB2049" s="112"/>
      <c r="AC2049" s="112"/>
      <c r="AD2049" s="112"/>
      <c r="AE2049" s="112"/>
    </row>
    <row r="2050" spans="19:31">
      <c r="S2050" s="112"/>
      <c r="T2050" s="112"/>
      <c r="U2050" s="112"/>
      <c r="V2050" s="112"/>
      <c r="W2050" s="112"/>
      <c r="X2050" s="112"/>
      <c r="Y2050" s="112"/>
      <c r="Z2050" s="112"/>
      <c r="AB2050" s="112"/>
      <c r="AC2050" s="112"/>
      <c r="AD2050" s="112"/>
      <c r="AE2050" s="112"/>
    </row>
    <row r="2051" spans="19:31">
      <c r="S2051" s="112"/>
      <c r="T2051" s="112"/>
      <c r="U2051" s="112"/>
      <c r="V2051" s="112"/>
      <c r="W2051" s="112"/>
      <c r="X2051" s="112"/>
      <c r="Y2051" s="112"/>
      <c r="Z2051" s="112"/>
      <c r="AB2051" s="112"/>
      <c r="AC2051" s="112"/>
      <c r="AD2051" s="112"/>
      <c r="AE2051" s="112"/>
    </row>
    <row r="2052" spans="19:31">
      <c r="S2052" s="112"/>
      <c r="T2052" s="112"/>
      <c r="U2052" s="112"/>
      <c r="V2052" s="112"/>
      <c r="W2052" s="112"/>
      <c r="X2052" s="112"/>
      <c r="Y2052" s="112"/>
      <c r="Z2052" s="112"/>
      <c r="AB2052" s="112"/>
      <c r="AC2052" s="112"/>
      <c r="AD2052" s="112"/>
      <c r="AE2052" s="112"/>
    </row>
    <row r="2053" spans="19:31">
      <c r="S2053" s="112"/>
      <c r="T2053" s="112"/>
      <c r="U2053" s="112"/>
      <c r="V2053" s="112"/>
      <c r="W2053" s="112"/>
      <c r="X2053" s="112"/>
      <c r="Y2053" s="112"/>
      <c r="Z2053" s="112"/>
      <c r="AB2053" s="112"/>
      <c r="AC2053" s="112"/>
      <c r="AD2053" s="112"/>
      <c r="AE2053" s="112"/>
    </row>
    <row r="2054" spans="19:31">
      <c r="S2054" s="112"/>
      <c r="T2054" s="112"/>
      <c r="U2054" s="112"/>
      <c r="V2054" s="112"/>
      <c r="W2054" s="112"/>
      <c r="X2054" s="112"/>
      <c r="Y2054" s="112"/>
      <c r="Z2054" s="112"/>
      <c r="AB2054" s="112"/>
      <c r="AC2054" s="112"/>
      <c r="AD2054" s="112"/>
      <c r="AE2054" s="112"/>
    </row>
    <row r="2055" spans="19:31">
      <c r="S2055" s="112"/>
      <c r="T2055" s="112"/>
      <c r="U2055" s="112"/>
      <c r="V2055" s="112"/>
      <c r="W2055" s="112"/>
      <c r="X2055" s="112"/>
      <c r="Y2055" s="112"/>
      <c r="Z2055" s="112"/>
      <c r="AB2055" s="112"/>
      <c r="AC2055" s="112"/>
      <c r="AD2055" s="112"/>
      <c r="AE2055" s="112"/>
    </row>
    <row r="2056" spans="19:31">
      <c r="S2056" s="112"/>
      <c r="T2056" s="112"/>
      <c r="U2056" s="112"/>
      <c r="V2056" s="112"/>
      <c r="W2056" s="112"/>
      <c r="X2056" s="112"/>
      <c r="Y2056" s="112"/>
      <c r="Z2056" s="112"/>
      <c r="AB2056" s="112"/>
      <c r="AC2056" s="112"/>
      <c r="AD2056" s="112"/>
      <c r="AE2056" s="112"/>
    </row>
    <row r="2057" spans="19:31">
      <c r="S2057" s="112"/>
      <c r="T2057" s="112"/>
      <c r="U2057" s="112"/>
      <c r="V2057" s="112"/>
      <c r="W2057" s="112"/>
      <c r="X2057" s="112"/>
      <c r="Y2057" s="112"/>
      <c r="Z2057" s="112"/>
      <c r="AB2057" s="112"/>
      <c r="AC2057" s="112"/>
      <c r="AD2057" s="112"/>
      <c r="AE2057" s="112"/>
    </row>
    <row r="2058" spans="19:31">
      <c r="S2058" s="112"/>
      <c r="T2058" s="112"/>
      <c r="U2058" s="112"/>
      <c r="V2058" s="112"/>
      <c r="W2058" s="112"/>
      <c r="X2058" s="112"/>
      <c r="Y2058" s="112"/>
      <c r="Z2058" s="112"/>
      <c r="AB2058" s="112"/>
      <c r="AC2058" s="112"/>
      <c r="AD2058" s="112"/>
      <c r="AE2058" s="112"/>
    </row>
    <row r="2059" spans="19:31">
      <c r="S2059" s="112"/>
      <c r="T2059" s="112"/>
      <c r="U2059" s="112"/>
      <c r="V2059" s="112"/>
      <c r="W2059" s="112"/>
      <c r="X2059" s="112"/>
      <c r="Y2059" s="112"/>
      <c r="Z2059" s="112"/>
      <c r="AB2059" s="112"/>
      <c r="AC2059" s="112"/>
      <c r="AD2059" s="112"/>
      <c r="AE2059" s="112"/>
    </row>
    <row r="2060" spans="19:31">
      <c r="S2060" s="112"/>
      <c r="T2060" s="112"/>
      <c r="U2060" s="112"/>
      <c r="V2060" s="112"/>
      <c r="W2060" s="112"/>
      <c r="X2060" s="112"/>
      <c r="Y2060" s="112"/>
      <c r="Z2060" s="112"/>
      <c r="AB2060" s="112"/>
      <c r="AC2060" s="112"/>
      <c r="AD2060" s="112"/>
      <c r="AE2060" s="112"/>
    </row>
    <row r="2061" spans="19:31">
      <c r="S2061" s="112"/>
      <c r="T2061" s="112"/>
      <c r="U2061" s="112"/>
      <c r="V2061" s="112"/>
      <c r="W2061" s="112"/>
      <c r="X2061" s="112"/>
      <c r="Y2061" s="112"/>
      <c r="Z2061" s="112"/>
      <c r="AB2061" s="112"/>
      <c r="AC2061" s="112"/>
      <c r="AD2061" s="112"/>
      <c r="AE2061" s="112"/>
    </row>
    <row r="2062" spans="19:31">
      <c r="S2062" s="112"/>
      <c r="T2062" s="112"/>
      <c r="U2062" s="112"/>
      <c r="V2062" s="112"/>
      <c r="W2062" s="112"/>
      <c r="X2062" s="112"/>
      <c r="Y2062" s="112"/>
      <c r="Z2062" s="112"/>
      <c r="AB2062" s="112"/>
      <c r="AC2062" s="112"/>
      <c r="AD2062" s="112"/>
      <c r="AE2062" s="112"/>
    </row>
    <row r="2063" spans="19:31">
      <c r="S2063" s="112"/>
      <c r="T2063" s="112"/>
      <c r="U2063" s="112"/>
      <c r="V2063" s="112"/>
      <c r="W2063" s="112"/>
      <c r="X2063" s="112"/>
      <c r="Y2063" s="112"/>
      <c r="Z2063" s="112"/>
      <c r="AB2063" s="112"/>
      <c r="AC2063" s="112"/>
      <c r="AD2063" s="112"/>
      <c r="AE2063" s="112"/>
    </row>
    <row r="2064" spans="19:31">
      <c r="S2064" s="112"/>
      <c r="T2064" s="112"/>
      <c r="U2064" s="112"/>
      <c r="V2064" s="112"/>
      <c r="W2064" s="112"/>
      <c r="X2064" s="112"/>
      <c r="Y2064" s="112"/>
      <c r="Z2064" s="112"/>
      <c r="AB2064" s="112"/>
      <c r="AC2064" s="112"/>
      <c r="AD2064" s="112"/>
      <c r="AE2064" s="112"/>
    </row>
    <row r="2065" spans="19:31">
      <c r="S2065" s="112"/>
      <c r="T2065" s="112"/>
      <c r="U2065" s="112"/>
      <c r="V2065" s="112"/>
      <c r="W2065" s="112"/>
      <c r="X2065" s="112"/>
      <c r="Y2065" s="112"/>
      <c r="Z2065" s="112"/>
      <c r="AB2065" s="112"/>
      <c r="AC2065" s="112"/>
      <c r="AD2065" s="112"/>
      <c r="AE2065" s="112"/>
    </row>
    <row r="2066" spans="19:31">
      <c r="S2066" s="112"/>
      <c r="T2066" s="112"/>
      <c r="U2066" s="112"/>
      <c r="V2066" s="112"/>
      <c r="W2066" s="112"/>
      <c r="X2066" s="112"/>
      <c r="Y2066" s="112"/>
      <c r="Z2066" s="112"/>
      <c r="AB2066" s="112"/>
      <c r="AC2066" s="112"/>
      <c r="AD2066" s="112"/>
      <c r="AE2066" s="112"/>
    </row>
    <row r="2067" spans="19:31">
      <c r="S2067" s="112"/>
      <c r="T2067" s="112"/>
      <c r="U2067" s="112"/>
      <c r="V2067" s="112"/>
      <c r="W2067" s="112"/>
      <c r="X2067" s="112"/>
      <c r="Y2067" s="112"/>
      <c r="Z2067" s="112"/>
      <c r="AB2067" s="112"/>
      <c r="AC2067" s="112"/>
      <c r="AD2067" s="112"/>
      <c r="AE2067" s="112"/>
    </row>
    <row r="2068" spans="19:31">
      <c r="S2068" s="112"/>
      <c r="T2068" s="112"/>
      <c r="U2068" s="112"/>
      <c r="V2068" s="112"/>
      <c r="W2068" s="112"/>
      <c r="X2068" s="112"/>
      <c r="Y2068" s="112"/>
      <c r="Z2068" s="112"/>
      <c r="AB2068" s="112"/>
      <c r="AC2068" s="112"/>
      <c r="AD2068" s="112"/>
      <c r="AE2068" s="112"/>
    </row>
    <row r="2069" spans="19:31">
      <c r="S2069" s="112"/>
      <c r="T2069" s="112"/>
      <c r="U2069" s="112"/>
      <c r="V2069" s="112"/>
      <c r="W2069" s="112"/>
      <c r="X2069" s="112"/>
      <c r="Y2069" s="112"/>
      <c r="Z2069" s="112"/>
      <c r="AB2069" s="112"/>
      <c r="AC2069" s="112"/>
      <c r="AD2069" s="112"/>
      <c r="AE2069" s="112"/>
    </row>
    <row r="2070" spans="19:31">
      <c r="S2070" s="112"/>
      <c r="T2070" s="112"/>
      <c r="U2070" s="112"/>
      <c r="V2070" s="112"/>
      <c r="W2070" s="112"/>
      <c r="X2070" s="112"/>
      <c r="Y2070" s="112"/>
      <c r="Z2070" s="112"/>
      <c r="AB2070" s="112"/>
      <c r="AC2070" s="112"/>
      <c r="AD2070" s="112"/>
      <c r="AE2070" s="112"/>
    </row>
    <row r="2071" spans="19:31">
      <c r="S2071" s="112"/>
      <c r="T2071" s="112"/>
      <c r="U2071" s="112"/>
      <c r="V2071" s="112"/>
      <c r="W2071" s="112"/>
      <c r="X2071" s="112"/>
      <c r="Y2071" s="112"/>
      <c r="Z2071" s="112"/>
      <c r="AB2071" s="112"/>
      <c r="AC2071" s="112"/>
      <c r="AD2071" s="112"/>
      <c r="AE2071" s="112"/>
    </row>
    <row r="2072" spans="19:31">
      <c r="S2072" s="112"/>
      <c r="T2072" s="112"/>
      <c r="U2072" s="112"/>
      <c r="V2072" s="112"/>
      <c r="W2072" s="112"/>
      <c r="X2072" s="112"/>
      <c r="Y2072" s="112"/>
      <c r="Z2072" s="112"/>
      <c r="AB2072" s="112"/>
      <c r="AC2072" s="112"/>
      <c r="AD2072" s="112"/>
      <c r="AE2072" s="112"/>
    </row>
    <row r="2073" spans="19:31">
      <c r="S2073" s="112"/>
      <c r="T2073" s="112"/>
      <c r="U2073" s="112"/>
      <c r="V2073" s="112"/>
      <c r="W2073" s="112"/>
      <c r="X2073" s="112"/>
      <c r="Y2073" s="112"/>
      <c r="Z2073" s="112"/>
      <c r="AB2073" s="112"/>
      <c r="AC2073" s="112"/>
      <c r="AD2073" s="112"/>
      <c r="AE2073" s="112"/>
    </row>
    <row r="2074" spans="19:31">
      <c r="S2074" s="112"/>
      <c r="T2074" s="112"/>
      <c r="U2074" s="112"/>
      <c r="V2074" s="112"/>
      <c r="W2074" s="112"/>
      <c r="X2074" s="112"/>
      <c r="Y2074" s="112"/>
      <c r="Z2074" s="112"/>
      <c r="AB2074" s="112"/>
      <c r="AC2074" s="112"/>
      <c r="AD2074" s="112"/>
      <c r="AE2074" s="112"/>
    </row>
    <row r="2075" spans="19:31">
      <c r="S2075" s="112"/>
      <c r="T2075" s="112"/>
      <c r="U2075" s="112"/>
      <c r="V2075" s="112"/>
      <c r="W2075" s="112"/>
      <c r="X2075" s="112"/>
      <c r="Y2075" s="112"/>
      <c r="Z2075" s="112"/>
      <c r="AB2075" s="112"/>
      <c r="AC2075" s="112"/>
      <c r="AD2075" s="112"/>
      <c r="AE2075" s="112"/>
    </row>
    <row r="2076" spans="19:31">
      <c r="S2076" s="112"/>
      <c r="T2076" s="112"/>
      <c r="U2076" s="112"/>
      <c r="V2076" s="112"/>
      <c r="W2076" s="112"/>
      <c r="X2076" s="112"/>
      <c r="Y2076" s="112"/>
      <c r="Z2076" s="112"/>
      <c r="AB2076" s="112"/>
      <c r="AC2076" s="112"/>
      <c r="AD2076" s="112"/>
      <c r="AE2076" s="112"/>
    </row>
    <row r="2077" spans="19:31">
      <c r="S2077" s="112"/>
      <c r="T2077" s="112"/>
      <c r="U2077" s="112"/>
      <c r="V2077" s="112"/>
      <c r="W2077" s="112"/>
      <c r="X2077" s="112"/>
      <c r="Y2077" s="112"/>
      <c r="Z2077" s="112"/>
      <c r="AB2077" s="112"/>
      <c r="AC2077" s="112"/>
      <c r="AD2077" s="112"/>
      <c r="AE2077" s="112"/>
    </row>
    <row r="2078" spans="19:31">
      <c r="S2078" s="112"/>
      <c r="T2078" s="112"/>
      <c r="U2078" s="112"/>
      <c r="V2078" s="112"/>
      <c r="W2078" s="112"/>
      <c r="X2078" s="112"/>
      <c r="Y2078" s="112"/>
      <c r="Z2078" s="112"/>
      <c r="AB2078" s="112"/>
      <c r="AC2078" s="112"/>
      <c r="AD2078" s="112"/>
      <c r="AE2078" s="112"/>
    </row>
    <row r="2079" spans="19:31">
      <c r="S2079" s="112"/>
      <c r="T2079" s="112"/>
      <c r="U2079" s="112"/>
      <c r="V2079" s="112"/>
      <c r="W2079" s="112"/>
      <c r="X2079" s="112"/>
      <c r="Y2079" s="112"/>
      <c r="Z2079" s="112"/>
      <c r="AB2079" s="112"/>
      <c r="AC2079" s="112"/>
      <c r="AD2079" s="112"/>
      <c r="AE2079" s="112"/>
    </row>
    <row r="2080" spans="19:31">
      <c r="S2080" s="112"/>
      <c r="T2080" s="112"/>
      <c r="U2080" s="112"/>
      <c r="V2080" s="112"/>
      <c r="W2080" s="112"/>
      <c r="X2080" s="112"/>
      <c r="Y2080" s="112"/>
      <c r="Z2080" s="112"/>
      <c r="AB2080" s="112"/>
      <c r="AC2080" s="112"/>
      <c r="AD2080" s="112"/>
      <c r="AE2080" s="112"/>
    </row>
    <row r="2081" spans="19:31">
      <c r="S2081" s="112"/>
      <c r="T2081" s="112"/>
      <c r="U2081" s="112"/>
      <c r="V2081" s="112"/>
      <c r="W2081" s="112"/>
      <c r="X2081" s="112"/>
      <c r="Y2081" s="112"/>
      <c r="Z2081" s="112"/>
      <c r="AB2081" s="112"/>
      <c r="AC2081" s="112"/>
      <c r="AD2081" s="112"/>
      <c r="AE2081" s="112"/>
    </row>
    <row r="2082" spans="19:31">
      <c r="S2082" s="112"/>
      <c r="T2082" s="112"/>
      <c r="U2082" s="112"/>
      <c r="V2082" s="112"/>
      <c r="W2082" s="112"/>
      <c r="X2082" s="112"/>
      <c r="Y2082" s="112"/>
      <c r="Z2082" s="112"/>
      <c r="AB2082" s="112"/>
      <c r="AC2082" s="112"/>
      <c r="AD2082" s="112"/>
      <c r="AE2082" s="112"/>
    </row>
    <row r="2083" spans="19:31">
      <c r="S2083" s="112"/>
      <c r="T2083" s="112"/>
      <c r="U2083" s="112"/>
      <c r="V2083" s="112"/>
      <c r="W2083" s="112"/>
      <c r="X2083" s="112"/>
      <c r="Y2083" s="112"/>
      <c r="Z2083" s="112"/>
      <c r="AB2083" s="112"/>
      <c r="AC2083" s="112"/>
      <c r="AD2083" s="112"/>
      <c r="AE2083" s="112"/>
    </row>
    <row r="2084" spans="19:31">
      <c r="S2084" s="112"/>
      <c r="T2084" s="112"/>
      <c r="U2084" s="112"/>
      <c r="V2084" s="112"/>
      <c r="W2084" s="112"/>
      <c r="X2084" s="112"/>
      <c r="Y2084" s="112"/>
      <c r="Z2084" s="112"/>
      <c r="AB2084" s="112"/>
      <c r="AC2084" s="112"/>
      <c r="AD2084" s="112"/>
      <c r="AE2084" s="112"/>
    </row>
    <row r="2085" spans="19:31">
      <c r="S2085" s="112"/>
      <c r="T2085" s="112"/>
      <c r="U2085" s="112"/>
      <c r="V2085" s="112"/>
      <c r="W2085" s="112"/>
      <c r="X2085" s="112"/>
      <c r="Y2085" s="112"/>
      <c r="Z2085" s="112"/>
      <c r="AB2085" s="112"/>
      <c r="AC2085" s="112"/>
      <c r="AD2085" s="112"/>
      <c r="AE2085" s="112"/>
    </row>
    <row r="2086" spans="19:31">
      <c r="S2086" s="112"/>
      <c r="T2086" s="112"/>
      <c r="U2086" s="112"/>
      <c r="V2086" s="112"/>
      <c r="W2086" s="112"/>
      <c r="X2086" s="112"/>
      <c r="Y2086" s="112"/>
      <c r="Z2086" s="112"/>
      <c r="AB2086" s="112"/>
      <c r="AC2086" s="112"/>
      <c r="AD2086" s="112"/>
      <c r="AE2086" s="112"/>
    </row>
    <row r="2087" spans="19:31">
      <c r="S2087" s="112"/>
      <c r="T2087" s="112"/>
      <c r="U2087" s="112"/>
      <c r="V2087" s="112"/>
      <c r="W2087" s="112"/>
      <c r="X2087" s="112"/>
      <c r="Y2087" s="112"/>
      <c r="Z2087" s="112"/>
      <c r="AB2087" s="112"/>
      <c r="AC2087" s="112"/>
      <c r="AD2087" s="112"/>
      <c r="AE2087" s="112"/>
    </row>
    <row r="2088" spans="19:31">
      <c r="S2088" s="112"/>
      <c r="T2088" s="112"/>
      <c r="U2088" s="112"/>
      <c r="V2088" s="112"/>
      <c r="W2088" s="112"/>
      <c r="X2088" s="112"/>
      <c r="Y2088" s="112"/>
      <c r="Z2088" s="112"/>
      <c r="AB2088" s="112"/>
      <c r="AC2088" s="112"/>
      <c r="AD2088" s="112"/>
      <c r="AE2088" s="112"/>
    </row>
    <row r="2089" spans="19:31">
      <c r="S2089" s="112"/>
      <c r="T2089" s="112"/>
      <c r="U2089" s="112"/>
      <c r="V2089" s="112"/>
      <c r="W2089" s="112"/>
      <c r="X2089" s="112"/>
      <c r="Y2089" s="112"/>
      <c r="Z2089" s="112"/>
      <c r="AB2089" s="112"/>
      <c r="AC2089" s="112"/>
      <c r="AD2089" s="112"/>
      <c r="AE2089" s="112"/>
    </row>
    <row r="2090" spans="19:31">
      <c r="S2090" s="112"/>
      <c r="T2090" s="112"/>
      <c r="U2090" s="112"/>
      <c r="V2090" s="112"/>
      <c r="W2090" s="112"/>
      <c r="X2090" s="112"/>
      <c r="Y2090" s="112"/>
      <c r="Z2090" s="112"/>
      <c r="AB2090" s="112"/>
      <c r="AC2090" s="112"/>
      <c r="AD2090" s="112"/>
      <c r="AE2090" s="112"/>
    </row>
    <row r="2091" spans="19:31">
      <c r="S2091" s="112"/>
      <c r="T2091" s="112"/>
      <c r="U2091" s="112"/>
      <c r="V2091" s="112"/>
      <c r="W2091" s="112"/>
      <c r="X2091" s="112"/>
      <c r="Y2091" s="112"/>
      <c r="Z2091" s="112"/>
      <c r="AB2091" s="112"/>
      <c r="AC2091" s="112"/>
      <c r="AD2091" s="112"/>
      <c r="AE2091" s="112"/>
    </row>
    <row r="2092" spans="19:31">
      <c r="S2092" s="112"/>
      <c r="T2092" s="112"/>
      <c r="U2092" s="112"/>
      <c r="V2092" s="112"/>
      <c r="W2092" s="112"/>
      <c r="X2092" s="112"/>
      <c r="Y2092" s="112"/>
      <c r="Z2092" s="112"/>
      <c r="AB2092" s="112"/>
      <c r="AC2092" s="112"/>
      <c r="AD2092" s="112"/>
      <c r="AE2092" s="112"/>
    </row>
    <row r="2093" spans="19:31">
      <c r="S2093" s="112"/>
      <c r="T2093" s="112"/>
      <c r="U2093" s="112"/>
      <c r="V2093" s="112"/>
      <c r="W2093" s="112"/>
      <c r="X2093" s="112"/>
      <c r="Y2093" s="112"/>
      <c r="Z2093" s="112"/>
      <c r="AB2093" s="112"/>
      <c r="AC2093" s="112"/>
      <c r="AD2093" s="112"/>
      <c r="AE2093" s="112"/>
    </row>
    <row r="2094" spans="19:31">
      <c r="S2094" s="112"/>
      <c r="T2094" s="112"/>
      <c r="U2094" s="112"/>
      <c r="V2094" s="112"/>
      <c r="W2094" s="112"/>
      <c r="X2094" s="112"/>
      <c r="Y2094" s="112"/>
      <c r="Z2094" s="112"/>
      <c r="AB2094" s="112"/>
      <c r="AC2094" s="112"/>
      <c r="AD2094" s="112"/>
      <c r="AE2094" s="112"/>
    </row>
    <row r="2095" spans="19:31">
      <c r="S2095" s="112"/>
      <c r="T2095" s="112"/>
      <c r="U2095" s="112"/>
      <c r="V2095" s="112"/>
      <c r="W2095" s="112"/>
      <c r="X2095" s="112"/>
      <c r="Y2095" s="112"/>
      <c r="Z2095" s="112"/>
      <c r="AB2095" s="112"/>
      <c r="AC2095" s="112"/>
      <c r="AD2095" s="112"/>
      <c r="AE2095" s="112"/>
    </row>
    <row r="2096" spans="19:31">
      <c r="S2096" s="112"/>
      <c r="T2096" s="112"/>
      <c r="U2096" s="112"/>
      <c r="V2096" s="112"/>
      <c r="W2096" s="112"/>
      <c r="X2096" s="112"/>
      <c r="Y2096" s="112"/>
      <c r="Z2096" s="112"/>
      <c r="AB2096" s="112"/>
      <c r="AC2096" s="112"/>
      <c r="AD2096" s="112"/>
      <c r="AE2096" s="112"/>
    </row>
    <row r="2097" spans="19:31">
      <c r="S2097" s="112"/>
      <c r="T2097" s="112"/>
      <c r="U2097" s="112"/>
      <c r="V2097" s="112"/>
      <c r="W2097" s="112"/>
      <c r="X2097" s="112"/>
      <c r="Y2097" s="112"/>
      <c r="Z2097" s="112"/>
      <c r="AB2097" s="112"/>
      <c r="AC2097" s="112"/>
      <c r="AD2097" s="112"/>
      <c r="AE2097" s="112"/>
    </row>
    <row r="2098" spans="19:31">
      <c r="S2098" s="112"/>
      <c r="T2098" s="112"/>
      <c r="U2098" s="112"/>
      <c r="V2098" s="112"/>
      <c r="W2098" s="112"/>
      <c r="X2098" s="112"/>
      <c r="Y2098" s="112"/>
      <c r="Z2098" s="112"/>
      <c r="AB2098" s="112"/>
      <c r="AC2098" s="112"/>
      <c r="AD2098" s="112"/>
      <c r="AE2098" s="112"/>
    </row>
    <row r="2099" spans="19:31">
      <c r="S2099" s="112"/>
      <c r="T2099" s="112"/>
      <c r="U2099" s="112"/>
      <c r="V2099" s="112"/>
      <c r="W2099" s="112"/>
      <c r="X2099" s="112"/>
      <c r="Y2099" s="112"/>
      <c r="Z2099" s="112"/>
      <c r="AB2099" s="112"/>
      <c r="AC2099" s="112"/>
      <c r="AD2099" s="112"/>
      <c r="AE2099" s="112"/>
    </row>
    <row r="2100" spans="19:31">
      <c r="S2100" s="112"/>
      <c r="T2100" s="112"/>
      <c r="U2100" s="112"/>
      <c r="V2100" s="112"/>
      <c r="W2100" s="112"/>
      <c r="X2100" s="112"/>
      <c r="Y2100" s="112"/>
      <c r="Z2100" s="112"/>
      <c r="AB2100" s="112"/>
      <c r="AC2100" s="112"/>
      <c r="AD2100" s="112"/>
      <c r="AE2100" s="112"/>
    </row>
    <row r="2101" spans="19:31">
      <c r="S2101" s="112"/>
      <c r="T2101" s="112"/>
      <c r="U2101" s="112"/>
      <c r="V2101" s="112"/>
      <c r="W2101" s="112"/>
      <c r="X2101" s="112"/>
      <c r="Y2101" s="112"/>
      <c r="Z2101" s="112"/>
      <c r="AB2101" s="112"/>
      <c r="AC2101" s="112"/>
      <c r="AD2101" s="112"/>
      <c r="AE2101" s="112"/>
    </row>
    <row r="2102" spans="19:31">
      <c r="S2102" s="112"/>
      <c r="T2102" s="112"/>
      <c r="U2102" s="112"/>
      <c r="V2102" s="112"/>
      <c r="W2102" s="112"/>
      <c r="X2102" s="112"/>
      <c r="Y2102" s="112"/>
      <c r="Z2102" s="112"/>
      <c r="AB2102" s="112"/>
      <c r="AC2102" s="112"/>
      <c r="AD2102" s="112"/>
      <c r="AE2102" s="112"/>
    </row>
    <row r="2103" spans="19:31">
      <c r="S2103" s="112"/>
      <c r="T2103" s="112"/>
      <c r="U2103" s="112"/>
      <c r="V2103" s="112"/>
      <c r="W2103" s="112"/>
      <c r="X2103" s="112"/>
      <c r="Y2103" s="112"/>
      <c r="Z2103" s="112"/>
      <c r="AB2103" s="112"/>
      <c r="AC2103" s="112"/>
      <c r="AD2103" s="112"/>
      <c r="AE2103" s="112"/>
    </row>
    <row r="2104" spans="19:31">
      <c r="S2104" s="112"/>
      <c r="T2104" s="112"/>
      <c r="U2104" s="112"/>
      <c r="V2104" s="112"/>
      <c r="W2104" s="112"/>
      <c r="X2104" s="112"/>
      <c r="Y2104" s="112"/>
      <c r="Z2104" s="112"/>
      <c r="AB2104" s="112"/>
      <c r="AC2104" s="112"/>
      <c r="AD2104" s="112"/>
      <c r="AE2104" s="112"/>
    </row>
    <row r="2105" spans="19:31">
      <c r="S2105" s="112"/>
      <c r="T2105" s="112"/>
      <c r="U2105" s="112"/>
      <c r="V2105" s="112"/>
      <c r="W2105" s="112"/>
      <c r="X2105" s="112"/>
      <c r="Y2105" s="112"/>
      <c r="Z2105" s="112"/>
      <c r="AB2105" s="112"/>
      <c r="AC2105" s="112"/>
      <c r="AD2105" s="112"/>
      <c r="AE2105" s="112"/>
    </row>
    <row r="2106" spans="19:31">
      <c r="S2106" s="112"/>
      <c r="T2106" s="112"/>
      <c r="U2106" s="112"/>
      <c r="V2106" s="112"/>
      <c r="W2106" s="112"/>
      <c r="X2106" s="112"/>
      <c r="Y2106" s="112"/>
      <c r="Z2106" s="112"/>
      <c r="AB2106" s="112"/>
      <c r="AC2106" s="112"/>
      <c r="AD2106" s="112"/>
      <c r="AE2106" s="112"/>
    </row>
    <row r="2107" spans="19:31">
      <c r="S2107" s="112"/>
      <c r="T2107" s="112"/>
      <c r="U2107" s="112"/>
      <c r="V2107" s="112"/>
      <c r="W2107" s="112"/>
      <c r="X2107" s="112"/>
      <c r="Y2107" s="112"/>
      <c r="Z2107" s="112"/>
      <c r="AB2107" s="112"/>
      <c r="AC2107" s="112"/>
      <c r="AD2107" s="112"/>
      <c r="AE2107" s="112"/>
    </row>
    <row r="2108" spans="19:31">
      <c r="S2108" s="112"/>
      <c r="T2108" s="112"/>
      <c r="U2108" s="112"/>
      <c r="V2108" s="112"/>
      <c r="W2108" s="112"/>
      <c r="X2108" s="112"/>
      <c r="Y2108" s="112"/>
      <c r="Z2108" s="112"/>
      <c r="AB2108" s="112"/>
      <c r="AC2108" s="112"/>
      <c r="AD2108" s="112"/>
      <c r="AE2108" s="112"/>
    </row>
    <row r="2109" spans="19:31">
      <c r="S2109" s="112"/>
      <c r="T2109" s="112"/>
      <c r="U2109" s="112"/>
      <c r="V2109" s="112"/>
      <c r="W2109" s="112"/>
      <c r="X2109" s="112"/>
      <c r="Y2109" s="112"/>
      <c r="Z2109" s="112"/>
      <c r="AB2109" s="112"/>
      <c r="AC2109" s="112"/>
      <c r="AD2109" s="112"/>
      <c r="AE2109" s="112"/>
    </row>
    <row r="2110" spans="19:31">
      <c r="S2110" s="112"/>
      <c r="T2110" s="112"/>
      <c r="U2110" s="112"/>
      <c r="V2110" s="112"/>
      <c r="W2110" s="112"/>
      <c r="X2110" s="112"/>
      <c r="Y2110" s="112"/>
      <c r="Z2110" s="112"/>
      <c r="AB2110" s="112"/>
      <c r="AC2110" s="112"/>
      <c r="AD2110" s="112"/>
      <c r="AE2110" s="112"/>
    </row>
    <row r="2111" spans="19:31">
      <c r="S2111" s="112"/>
      <c r="T2111" s="112"/>
      <c r="U2111" s="112"/>
      <c r="V2111" s="112"/>
      <c r="W2111" s="112"/>
      <c r="X2111" s="112"/>
      <c r="Y2111" s="112"/>
      <c r="Z2111" s="112"/>
      <c r="AB2111" s="112"/>
      <c r="AC2111" s="112"/>
      <c r="AD2111" s="112"/>
      <c r="AE2111" s="112"/>
    </row>
    <row r="2112" spans="19:31">
      <c r="S2112" s="112"/>
      <c r="T2112" s="112"/>
      <c r="U2112" s="112"/>
      <c r="V2112" s="112"/>
      <c r="W2112" s="112"/>
      <c r="X2112" s="112"/>
      <c r="Y2112" s="112"/>
      <c r="Z2112" s="112"/>
      <c r="AB2112" s="112"/>
      <c r="AC2112" s="112"/>
      <c r="AD2112" s="112"/>
      <c r="AE2112" s="112"/>
    </row>
    <row r="2113" spans="19:31">
      <c r="S2113" s="112"/>
      <c r="T2113" s="112"/>
      <c r="U2113" s="112"/>
      <c r="V2113" s="112"/>
      <c r="W2113" s="112"/>
      <c r="X2113" s="112"/>
      <c r="Y2113" s="112"/>
      <c r="Z2113" s="112"/>
      <c r="AB2113" s="112"/>
      <c r="AC2113" s="112"/>
      <c r="AD2113" s="112"/>
      <c r="AE2113" s="112"/>
    </row>
    <row r="2114" spans="19:31">
      <c r="S2114" s="112"/>
      <c r="T2114" s="112"/>
      <c r="U2114" s="112"/>
      <c r="V2114" s="112"/>
      <c r="W2114" s="112"/>
      <c r="X2114" s="112"/>
      <c r="Y2114" s="112"/>
      <c r="Z2114" s="112"/>
      <c r="AB2114" s="112"/>
      <c r="AC2114" s="112"/>
      <c r="AD2114" s="112"/>
      <c r="AE2114" s="112"/>
    </row>
    <row r="2115" spans="19:31">
      <c r="S2115" s="112"/>
      <c r="T2115" s="112"/>
      <c r="U2115" s="112"/>
      <c r="V2115" s="112"/>
      <c r="W2115" s="112"/>
      <c r="X2115" s="112"/>
      <c r="Y2115" s="112"/>
      <c r="Z2115" s="112"/>
      <c r="AB2115" s="112"/>
      <c r="AC2115" s="112"/>
      <c r="AD2115" s="112"/>
      <c r="AE2115" s="112"/>
    </row>
  </sheetData>
  <sortState ref="C13:K40">
    <sortCondition descending="1" ref="H13:H40"/>
  </sortState>
  <mergeCells count="2">
    <mergeCell ref="C48:I48"/>
    <mergeCell ref="C2:I2"/>
  </mergeCells>
  <conditionalFormatting sqref="AD12:AD48 AD50:AD57">
    <cfRule type="top10" dxfId="126" priority="128" bottom="1" rank="1"/>
    <cfRule type="top10" dxfId="125" priority="129" rank="1"/>
  </conditionalFormatting>
  <conditionalFormatting sqref="AD58:AD86">
    <cfRule type="top10" dxfId="124" priority="126" bottom="1" rank="1"/>
    <cfRule type="top10" dxfId="123" priority="127" rank="1"/>
  </conditionalFormatting>
  <conditionalFormatting sqref="AD87:AD101">
    <cfRule type="top10" dxfId="122" priority="124" bottom="1" rank="1"/>
    <cfRule type="top10" dxfId="121" priority="125" rank="1"/>
  </conditionalFormatting>
  <conditionalFormatting sqref="AD102:AD113">
    <cfRule type="top10" dxfId="120" priority="122" bottom="1" rank="1"/>
    <cfRule type="top10" dxfId="119" priority="123" rank="1"/>
  </conditionalFormatting>
  <conditionalFormatting sqref="AD114:AD516">
    <cfRule type="top10" dxfId="118" priority="120" bottom="1" rank="1"/>
    <cfRule type="top10" dxfId="117" priority="121" rank="1"/>
  </conditionalFormatting>
  <conditionalFormatting sqref="AD517:AD522">
    <cfRule type="top10" dxfId="116" priority="118" bottom="1" rank="1"/>
    <cfRule type="top10" dxfId="115" priority="119" rank="1"/>
  </conditionalFormatting>
  <conditionalFormatting sqref="AD523:AD531">
    <cfRule type="top10" dxfId="114" priority="116" bottom="1" rank="1"/>
    <cfRule type="top10" dxfId="113" priority="117" rank="1"/>
  </conditionalFormatting>
  <conditionalFormatting sqref="AD532:AD584">
    <cfRule type="top10" dxfId="112" priority="114" bottom="1" rank="1"/>
    <cfRule type="top10" dxfId="111" priority="115" rank="1"/>
  </conditionalFormatting>
  <conditionalFormatting sqref="AD585:AD644">
    <cfRule type="top10" dxfId="110" priority="112" bottom="1" rank="1"/>
    <cfRule type="top10" dxfId="109" priority="113" rank="1"/>
  </conditionalFormatting>
  <conditionalFormatting sqref="AD645:AD746">
    <cfRule type="top10" dxfId="108" priority="110" bottom="1" rank="1"/>
    <cfRule type="top10" dxfId="107" priority="111" rank="1"/>
  </conditionalFormatting>
  <conditionalFormatting sqref="AD747:AD768">
    <cfRule type="top10" dxfId="106" priority="108" bottom="1" rank="1"/>
    <cfRule type="top10" dxfId="105" priority="109" rank="1"/>
  </conditionalFormatting>
  <conditionalFormatting sqref="AD769:AD879">
    <cfRule type="top10" dxfId="104" priority="106" bottom="1" rank="1"/>
    <cfRule type="top10" dxfId="103" priority="107" rank="1"/>
  </conditionalFormatting>
  <conditionalFormatting sqref="AD880:AD881">
    <cfRule type="top10" dxfId="102" priority="104" bottom="1" rank="1"/>
    <cfRule type="top10" dxfId="101" priority="105" rank="1"/>
  </conditionalFormatting>
  <conditionalFormatting sqref="AD882:AD888">
    <cfRule type="top10" dxfId="100" priority="102" bottom="1" rank="1"/>
    <cfRule type="top10" dxfId="99" priority="103" rank="1"/>
  </conditionalFormatting>
  <conditionalFormatting sqref="AD889:AD899">
    <cfRule type="top10" dxfId="98" priority="100" bottom="1" rank="1"/>
    <cfRule type="top10" dxfId="97" priority="101" rank="1"/>
  </conditionalFormatting>
  <conditionalFormatting sqref="AD900:AD901">
    <cfRule type="top10" dxfId="96" priority="98" bottom="1" rank="1"/>
    <cfRule type="top10" dxfId="95" priority="99" rank="1"/>
  </conditionalFormatting>
  <conditionalFormatting sqref="AD902:AD922">
    <cfRule type="top10" dxfId="94" priority="96" bottom="1" rank="1"/>
    <cfRule type="top10" dxfId="93" priority="97" rank="1"/>
  </conditionalFormatting>
  <conditionalFormatting sqref="AD923:AD925">
    <cfRule type="top10" dxfId="92" priority="94" bottom="1" rank="1"/>
    <cfRule type="top10" dxfId="91" priority="95" rank="1"/>
  </conditionalFormatting>
  <conditionalFormatting sqref="AD926:AD966">
    <cfRule type="top10" dxfId="90" priority="92" bottom="1" rank="1"/>
    <cfRule type="top10" dxfId="89" priority="93" rank="1"/>
  </conditionalFormatting>
  <conditionalFormatting sqref="AD967:AD1002">
    <cfRule type="top10" dxfId="88" priority="90" bottom="1" rank="1"/>
    <cfRule type="top10" dxfId="87" priority="91" rank="1"/>
  </conditionalFormatting>
  <conditionalFormatting sqref="AD1003:AD1075">
    <cfRule type="top10" dxfId="86" priority="88" bottom="1" rank="1"/>
    <cfRule type="top10" dxfId="85" priority="89" rank="1"/>
  </conditionalFormatting>
  <conditionalFormatting sqref="AD1076:AD1101">
    <cfRule type="top10" dxfId="84" priority="86" bottom="1" rank="1"/>
    <cfRule type="top10" dxfId="83" priority="87" rank="1"/>
  </conditionalFormatting>
  <conditionalFormatting sqref="AD1102:AD1144">
    <cfRule type="top10" dxfId="82" priority="84" bottom="1" rank="1"/>
    <cfRule type="top10" dxfId="81" priority="85" rank="1"/>
  </conditionalFormatting>
  <conditionalFormatting sqref="AD1145:AD1157">
    <cfRule type="top10" dxfId="80" priority="82" bottom="1" rank="1"/>
    <cfRule type="top10" dxfId="79" priority="83" rank="1"/>
  </conditionalFormatting>
  <conditionalFormatting sqref="AD1158:AD1166">
    <cfRule type="top10" dxfId="78" priority="80" bottom="1" rank="1"/>
    <cfRule type="top10" dxfId="77" priority="81" rank="1"/>
  </conditionalFormatting>
  <conditionalFormatting sqref="AD1167:AD1186">
    <cfRule type="top10" dxfId="76" priority="78" bottom="1" rank="1"/>
    <cfRule type="top10" dxfId="75" priority="79" rank="1"/>
  </conditionalFormatting>
  <conditionalFormatting sqref="AD1187:AD1208">
    <cfRule type="top10" dxfId="74" priority="76" bottom="1" rank="1"/>
    <cfRule type="top10" dxfId="73" priority="77" rank="1"/>
  </conditionalFormatting>
  <conditionalFormatting sqref="AD1209:AD1382">
    <cfRule type="top10" dxfId="72" priority="74" bottom="1" rank="1"/>
    <cfRule type="top10" dxfId="71" priority="75" rank="1"/>
  </conditionalFormatting>
  <conditionalFormatting sqref="AD1383:AD1385">
    <cfRule type="top10" dxfId="70" priority="72" bottom="1" rank="1"/>
    <cfRule type="top10" dxfId="69" priority="73" rank="1"/>
  </conditionalFormatting>
  <conditionalFormatting sqref="AD1386:AD1387">
    <cfRule type="top10" dxfId="68" priority="70" bottom="1" rank="1"/>
    <cfRule type="top10" dxfId="67" priority="71" rank="1"/>
  </conditionalFormatting>
  <conditionalFormatting sqref="AD1388:AD1407">
    <cfRule type="top10" dxfId="66" priority="68" bottom="1" rank="1"/>
    <cfRule type="top10" dxfId="65" priority="69" rank="1"/>
  </conditionalFormatting>
  <conditionalFormatting sqref="AD1408:AD1434">
    <cfRule type="top10" dxfId="64" priority="66" bottom="1" rank="1"/>
    <cfRule type="top10" dxfId="63" priority="67" rank="1"/>
  </conditionalFormatting>
  <conditionalFormatting sqref="AC13:AC48 AC50:AC57">
    <cfRule type="top10" dxfId="62" priority="64" bottom="1" rank="1"/>
    <cfRule type="top10" dxfId="61" priority="65" rank="1"/>
  </conditionalFormatting>
  <conditionalFormatting sqref="AC59:AC86">
    <cfRule type="top10" dxfId="60" priority="62" bottom="1" rank="1"/>
    <cfRule type="top10" dxfId="59" priority="63" rank="1"/>
  </conditionalFormatting>
  <conditionalFormatting sqref="AC88:AC101">
    <cfRule type="top10" dxfId="58" priority="60" bottom="1" rank="1"/>
    <cfRule type="top10" dxfId="57" priority="61" rank="1"/>
  </conditionalFormatting>
  <conditionalFormatting sqref="AC103:AC113">
    <cfRule type="top10" dxfId="56" priority="58" bottom="1" rank="1"/>
    <cfRule type="top10" dxfId="55" priority="59" rank="1"/>
  </conditionalFormatting>
  <conditionalFormatting sqref="AC115:AC519">
    <cfRule type="top10" dxfId="54" priority="56" bottom="1" rank="1"/>
    <cfRule type="top10" dxfId="53" priority="57" rank="1"/>
  </conditionalFormatting>
  <conditionalFormatting sqref="AC520:AC525">
    <cfRule type="top10" dxfId="52" priority="54" bottom="1" rank="1"/>
    <cfRule type="top10" dxfId="51" priority="55" rank="1"/>
  </conditionalFormatting>
  <conditionalFormatting sqref="AC527:AC534">
    <cfRule type="top10" dxfId="50" priority="52" bottom="1" rank="1"/>
    <cfRule type="top10" dxfId="49" priority="53" rank="1"/>
  </conditionalFormatting>
  <conditionalFormatting sqref="AC544:AC595">
    <cfRule type="top10" dxfId="48" priority="50" bottom="1" rank="1"/>
    <cfRule type="top10" dxfId="47" priority="51" rank="1"/>
  </conditionalFormatting>
  <conditionalFormatting sqref="AC597:AC655">
    <cfRule type="top10" dxfId="46" priority="48" bottom="1" rank="1"/>
    <cfRule type="top10" dxfId="45" priority="49" rank="1"/>
  </conditionalFormatting>
  <conditionalFormatting sqref="AC657:AC757">
    <cfRule type="top10" dxfId="44" priority="46" bottom="1" rank="1"/>
    <cfRule type="top10" dxfId="43" priority="47" rank="1"/>
  </conditionalFormatting>
  <conditionalFormatting sqref="AC853:AC873">
    <cfRule type="top10" dxfId="42" priority="44" bottom="1" rank="1"/>
    <cfRule type="top10" dxfId="41" priority="45" rank="1"/>
  </conditionalFormatting>
  <conditionalFormatting sqref="AC875:AC984">
    <cfRule type="top10" dxfId="40" priority="42" bottom="1" rank="1"/>
    <cfRule type="top10" dxfId="39" priority="43" rank="1"/>
  </conditionalFormatting>
  <conditionalFormatting sqref="AC988:AC993">
    <cfRule type="top10" dxfId="38" priority="40" bottom="1" rank="1"/>
    <cfRule type="top10" dxfId="37" priority="41" rank="1"/>
  </conditionalFormatting>
  <conditionalFormatting sqref="AC995:AC1004">
    <cfRule type="top10" dxfId="36" priority="38" bottom="1" rank="1"/>
    <cfRule type="top10" dxfId="35" priority="39" rank="1"/>
  </conditionalFormatting>
  <conditionalFormatting sqref="AC1019:AC1039">
    <cfRule type="top10" dxfId="34" priority="36" bottom="1" rank="1"/>
    <cfRule type="top10" dxfId="33" priority="37" rank="1"/>
  </conditionalFormatting>
  <conditionalFormatting sqref="AC1042:AC1043">
    <cfRule type="top10" dxfId="32" priority="34" bottom="1" rank="1"/>
    <cfRule type="top10" dxfId="31" priority="35" rank="1"/>
  </conditionalFormatting>
  <conditionalFormatting sqref="AC1045:AC1091">
    <cfRule type="top10" dxfId="30" priority="32" bottom="1" rank="1"/>
    <cfRule type="top10" dxfId="29" priority="33" rank="1"/>
  </conditionalFormatting>
  <conditionalFormatting sqref="AC1093:AC1127">
    <cfRule type="top10" dxfId="28" priority="30" bottom="1" rank="1"/>
    <cfRule type="top10" dxfId="27" priority="31" rank="1"/>
  </conditionalFormatting>
  <conditionalFormatting sqref="AC1142:AC1227">
    <cfRule type="top10" dxfId="26" priority="28" bottom="1" rank="1"/>
    <cfRule type="top10" dxfId="25" priority="29" rank="1"/>
  </conditionalFormatting>
  <conditionalFormatting sqref="AC1229:AC1253">
    <cfRule type="top10" dxfId="24" priority="26" bottom="1" rank="1"/>
    <cfRule type="top10" dxfId="23" priority="27" rank="1"/>
  </conditionalFormatting>
  <conditionalFormatting sqref="AC1255:AC1296">
    <cfRule type="top10" dxfId="22" priority="24" bottom="1" rank="1"/>
    <cfRule type="top10" dxfId="21" priority="25" rank="1"/>
  </conditionalFormatting>
  <conditionalFormatting sqref="AC1298:AC1309">
    <cfRule type="top10" dxfId="20" priority="22" bottom="1" rank="1"/>
    <cfRule type="top10" dxfId="19" priority="23" rank="1"/>
  </conditionalFormatting>
  <conditionalFormatting sqref="AC1311:AC1318">
    <cfRule type="top10" dxfId="18" priority="20" bottom="1" rank="1"/>
    <cfRule type="top10" dxfId="17" priority="21" rank="1"/>
  </conditionalFormatting>
  <conditionalFormatting sqref="AC1320:AC1340">
    <cfRule type="top10" dxfId="16" priority="18" bottom="1" rank="1"/>
    <cfRule type="top10" dxfId="15" priority="19" rank="1"/>
  </conditionalFormatting>
  <conditionalFormatting sqref="AC1342:AC1362">
    <cfRule type="top10" dxfId="14" priority="16" bottom="1" rank="1"/>
    <cfRule type="top10" dxfId="13" priority="17" rank="1"/>
  </conditionalFormatting>
  <conditionalFormatting sqref="AC1364:AC1563">
    <cfRule type="top10" dxfId="12" priority="14" bottom="1" rank="1"/>
    <cfRule type="top10" dxfId="11" priority="15" rank="1"/>
  </conditionalFormatting>
  <conditionalFormatting sqref="AC1565:AC1566">
    <cfRule type="top10" dxfId="10" priority="12" bottom="1" rank="1"/>
    <cfRule type="top10" dxfId="9" priority="13" rank="1"/>
  </conditionalFormatting>
  <conditionalFormatting sqref="AC1570:AC1588">
    <cfRule type="top10" dxfId="8" priority="10" bottom="1" rank="1"/>
    <cfRule type="top10" dxfId="7" priority="11" rank="1"/>
  </conditionalFormatting>
  <conditionalFormatting sqref="AC1590:AC1615">
    <cfRule type="top10" dxfId="6" priority="8" bottom="1" rank="1"/>
    <cfRule type="top10" dxfId="5" priority="9" rank="1"/>
  </conditionalFormatting>
  <conditionalFormatting sqref="AD49">
    <cfRule type="top10" dxfId="4" priority="3" bottom="1" rank="1"/>
    <cfRule type="top10" dxfId="3" priority="4" rank="1"/>
  </conditionalFormatting>
  <conditionalFormatting sqref="AC49">
    <cfRule type="top10" dxfId="2" priority="1" bottom="1" rank="1"/>
    <cfRule type="top10" dxfId="1" priority="2" rank="1"/>
  </conditionalFormatting>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3:V135"/>
  <sheetViews>
    <sheetView showGridLines="0" zoomScaleNormal="100" workbookViewId="0"/>
  </sheetViews>
  <sheetFormatPr defaultColWidth="8.85546875" defaultRowHeight="12"/>
  <cols>
    <col min="1" max="2" width="8.85546875" style="110"/>
    <col min="3" max="3" width="14.85546875" style="110" customWidth="1"/>
    <col min="4" max="7" width="15" style="110" customWidth="1"/>
    <col min="8" max="8" width="13.7109375" style="110" customWidth="1"/>
    <col min="9" max="12" width="8.85546875" style="110"/>
    <col min="13" max="13" width="22.42578125" style="110" customWidth="1"/>
    <col min="14" max="14" width="14.42578125" style="110" customWidth="1"/>
    <col min="15" max="15" width="14.7109375" style="110" customWidth="1"/>
    <col min="16" max="19" width="15.7109375" style="110" customWidth="1"/>
    <col min="20" max="20" width="8.85546875" style="110"/>
    <col min="21" max="21" width="10.140625" style="110" bestFit="1" customWidth="1"/>
    <col min="22" max="22" width="15.85546875" style="110" customWidth="1"/>
    <col min="23" max="23" width="16.42578125" style="110" customWidth="1"/>
    <col min="24" max="29" width="10.85546875" style="110" bestFit="1" customWidth="1"/>
    <col min="30" max="16384" width="8.85546875" style="110"/>
  </cols>
  <sheetData>
    <row r="3" spans="3:22">
      <c r="C3" s="7" t="s">
        <v>12</v>
      </c>
    </row>
    <row r="4" spans="3:22">
      <c r="C4" s="7" t="s">
        <v>13</v>
      </c>
    </row>
    <row r="5" spans="3:22">
      <c r="C5" s="112"/>
    </row>
    <row r="6" spans="3:22" ht="15">
      <c r="C6" s="9" t="s">
        <v>1345</v>
      </c>
    </row>
    <row r="7" spans="3:22">
      <c r="C7" s="112" t="s">
        <v>83</v>
      </c>
    </row>
    <row r="8" spans="3:22">
      <c r="O8" s="62"/>
    </row>
    <row r="9" spans="3:22">
      <c r="N9" s="104"/>
      <c r="O9" s="65"/>
      <c r="P9" s="115"/>
      <c r="Q9" s="65"/>
      <c r="R9" s="65"/>
      <c r="S9" s="65"/>
    </row>
    <row r="10" spans="3:22" ht="48" customHeight="1">
      <c r="D10" s="75" t="s">
        <v>1346</v>
      </c>
      <c r="E10" s="75" t="s">
        <v>1347</v>
      </c>
      <c r="F10" s="63"/>
      <c r="G10" s="62"/>
      <c r="H10" s="135"/>
      <c r="I10" s="138"/>
      <c r="N10" s="104"/>
      <c r="O10" s="65"/>
      <c r="P10" s="134"/>
      <c r="Q10" s="134"/>
      <c r="R10" s="134"/>
      <c r="S10" s="134"/>
      <c r="T10" s="66"/>
    </row>
    <row r="11" spans="3:22">
      <c r="D11" s="64"/>
      <c r="E11" s="64"/>
      <c r="F11" s="64"/>
      <c r="G11" s="64"/>
      <c r="I11" s="136"/>
      <c r="O11" s="65"/>
      <c r="P11" s="135"/>
      <c r="Q11" s="135"/>
      <c r="R11" s="135"/>
      <c r="S11" s="135"/>
      <c r="T11" s="65"/>
      <c r="U11" s="68"/>
      <c r="V11" s="68"/>
    </row>
    <row r="12" spans="3:22">
      <c r="C12" s="62" t="s">
        <v>1194</v>
      </c>
      <c r="D12" s="63">
        <v>7.8891929495621902</v>
      </c>
      <c r="E12" s="63">
        <v>4.1144748108383151</v>
      </c>
      <c r="F12" s="62"/>
      <c r="G12" s="62"/>
      <c r="H12" s="135"/>
      <c r="I12" s="104"/>
      <c r="O12" s="65"/>
      <c r="P12" s="135"/>
      <c r="Q12" s="135"/>
      <c r="R12" s="135"/>
      <c r="S12" s="135"/>
      <c r="T12" s="65"/>
      <c r="U12" s="68"/>
      <c r="V12" s="68"/>
    </row>
    <row r="13" spans="3:22">
      <c r="C13" s="62"/>
      <c r="D13" s="63"/>
      <c r="E13" s="63"/>
      <c r="F13" s="63"/>
      <c r="G13" s="63"/>
      <c r="H13" s="62"/>
      <c r="I13" s="136"/>
      <c r="M13" s="42"/>
      <c r="O13" s="65"/>
      <c r="P13" s="135"/>
      <c r="Q13" s="135"/>
      <c r="R13" s="135"/>
      <c r="S13" s="135"/>
      <c r="T13" s="65"/>
      <c r="U13" s="68"/>
      <c r="V13" s="68"/>
    </row>
    <row r="14" spans="3:22">
      <c r="C14" s="62" t="s">
        <v>58</v>
      </c>
      <c r="D14" s="63">
        <v>47.477903351392911</v>
      </c>
      <c r="E14" s="63">
        <v>34.680672114139078</v>
      </c>
      <c r="F14" s="63"/>
      <c r="G14" s="62"/>
      <c r="H14" s="62"/>
      <c r="I14" s="136"/>
      <c r="M14" s="42"/>
      <c r="O14" s="65"/>
      <c r="P14" s="135"/>
      <c r="Q14" s="135"/>
      <c r="R14" s="135"/>
      <c r="S14" s="135"/>
      <c r="T14" s="65"/>
      <c r="U14" s="68"/>
      <c r="V14" s="68"/>
    </row>
    <row r="15" spans="3:22">
      <c r="C15" s="62" t="s">
        <v>56</v>
      </c>
      <c r="D15" s="63">
        <v>13.886950199169986</v>
      </c>
      <c r="E15" s="63">
        <v>24.6256017790543</v>
      </c>
      <c r="F15" s="63"/>
      <c r="G15" s="62"/>
      <c r="H15" s="62"/>
      <c r="I15" s="136"/>
      <c r="M15" s="42"/>
      <c r="O15" s="65"/>
      <c r="P15" s="135"/>
      <c r="Q15" s="135"/>
      <c r="R15" s="135"/>
      <c r="S15" s="135"/>
      <c r="T15" s="65"/>
      <c r="U15" s="68"/>
      <c r="V15" s="68"/>
    </row>
    <row r="16" spans="3:22">
      <c r="C16" s="62" t="s">
        <v>48</v>
      </c>
      <c r="D16" s="63">
        <v>15.060913935478027</v>
      </c>
      <c r="E16" s="63">
        <v>21.38851845305998</v>
      </c>
      <c r="F16" s="63"/>
      <c r="G16" s="62"/>
      <c r="H16" s="62"/>
      <c r="I16" s="136"/>
      <c r="M16" s="42"/>
      <c r="O16" s="65"/>
      <c r="P16" s="135"/>
      <c r="Q16" s="135"/>
      <c r="R16" s="135"/>
      <c r="S16" s="135"/>
      <c r="T16" s="65"/>
      <c r="U16" s="68"/>
      <c r="V16" s="68"/>
    </row>
    <row r="17" spans="3:22">
      <c r="C17" s="62" t="s">
        <v>55</v>
      </c>
      <c r="D17" s="63">
        <v>17.76574696397644</v>
      </c>
      <c r="E17" s="63">
        <v>9.3105596170868452</v>
      </c>
      <c r="F17" s="63"/>
      <c r="G17" s="62"/>
      <c r="H17" s="62"/>
      <c r="I17" s="136"/>
      <c r="M17" s="42"/>
      <c r="O17" s="65"/>
      <c r="P17" s="135"/>
      <c r="Q17" s="135"/>
      <c r="R17" s="135"/>
      <c r="S17" s="135"/>
      <c r="T17" s="65"/>
      <c r="U17" s="68"/>
      <c r="V17" s="68"/>
    </row>
    <row r="18" spans="3:22">
      <c r="C18" s="62" t="s">
        <v>62</v>
      </c>
      <c r="D18" s="63">
        <v>16.242911689257262</v>
      </c>
      <c r="E18" s="63">
        <v>7.6105582931095279</v>
      </c>
      <c r="F18" s="63"/>
      <c r="G18" s="62"/>
      <c r="H18" s="135"/>
      <c r="I18" s="136"/>
      <c r="M18" s="42"/>
      <c r="O18" s="65"/>
      <c r="P18" s="135"/>
      <c r="Q18" s="135"/>
      <c r="R18" s="135"/>
      <c r="S18" s="135"/>
      <c r="T18" s="65"/>
      <c r="U18" s="68"/>
      <c r="V18" s="68"/>
    </row>
    <row r="19" spans="3:22">
      <c r="C19" s="62" t="s">
        <v>43</v>
      </c>
      <c r="D19" s="63">
        <v>12.341212999603075</v>
      </c>
      <c r="E19" s="63">
        <v>7.4314958950847636</v>
      </c>
      <c r="F19" s="63"/>
      <c r="G19" s="63"/>
      <c r="H19" s="62"/>
      <c r="I19" s="136"/>
      <c r="J19" s="42"/>
      <c r="M19" s="42"/>
      <c r="O19" s="65"/>
      <c r="P19" s="135"/>
      <c r="Q19" s="135"/>
      <c r="R19" s="135"/>
      <c r="S19" s="135"/>
      <c r="T19" s="65"/>
      <c r="U19" s="68"/>
      <c r="V19" s="68"/>
    </row>
    <row r="20" spans="3:22">
      <c r="C20" s="62" t="s">
        <v>60</v>
      </c>
      <c r="D20" s="63">
        <v>16.870728727467231</v>
      </c>
      <c r="E20" s="63">
        <v>6.5626625065002591</v>
      </c>
      <c r="F20" s="63"/>
      <c r="G20" s="62"/>
      <c r="H20" s="62"/>
      <c r="I20" s="136"/>
      <c r="M20" s="42"/>
      <c r="O20" s="65"/>
      <c r="P20" s="135"/>
      <c r="Q20" s="135"/>
      <c r="R20" s="135"/>
      <c r="S20" s="135"/>
      <c r="T20" s="65"/>
      <c r="U20" s="68"/>
      <c r="V20" s="68"/>
    </row>
    <row r="21" spans="3:22">
      <c r="C21" s="62" t="s">
        <v>1247</v>
      </c>
      <c r="D21" s="63">
        <v>12.47922206091056</v>
      </c>
      <c r="E21" s="63">
        <v>6.3098162659489674</v>
      </c>
      <c r="F21" s="63"/>
      <c r="G21" s="62"/>
      <c r="H21" s="135"/>
      <c r="I21" s="136"/>
      <c r="M21" s="42"/>
      <c r="O21" s="65"/>
      <c r="P21" s="135"/>
      <c r="Q21" s="135"/>
      <c r="R21" s="135"/>
      <c r="S21" s="135"/>
      <c r="T21" s="65"/>
      <c r="U21" s="68"/>
      <c r="V21" s="68"/>
    </row>
    <row r="22" spans="3:22">
      <c r="C22" s="62" t="s">
        <v>75</v>
      </c>
      <c r="D22" s="63">
        <v>12.152960303297503</v>
      </c>
      <c r="E22" s="63">
        <v>5.8113741867402844</v>
      </c>
      <c r="F22" s="63"/>
      <c r="G22" s="63"/>
      <c r="H22" s="62"/>
      <c r="I22" s="136"/>
      <c r="M22" s="42"/>
      <c r="O22" s="65"/>
      <c r="P22" s="135"/>
      <c r="Q22" s="135"/>
      <c r="R22" s="135"/>
      <c r="S22" s="135"/>
      <c r="T22" s="65"/>
      <c r="U22" s="68"/>
      <c r="V22" s="68"/>
    </row>
    <row r="23" spans="3:22">
      <c r="C23" s="62" t="s">
        <v>107</v>
      </c>
      <c r="D23" s="63">
        <v>7.2860825880301254</v>
      </c>
      <c r="E23" s="63">
        <v>5.4175831950618623</v>
      </c>
      <c r="F23" s="63"/>
      <c r="G23" s="62"/>
      <c r="H23" s="62"/>
      <c r="I23" s="136"/>
      <c r="M23" s="42"/>
      <c r="O23" s="65"/>
      <c r="P23" s="135"/>
      <c r="Q23" s="135"/>
      <c r="R23" s="135"/>
      <c r="S23" s="135"/>
      <c r="T23" s="65"/>
      <c r="U23" s="68"/>
      <c r="V23" s="68"/>
    </row>
    <row r="24" spans="3:22">
      <c r="C24" s="62" t="s">
        <v>51</v>
      </c>
      <c r="D24" s="63">
        <v>10.312122233476064</v>
      </c>
      <c r="E24" s="63">
        <v>5.3894424042876583</v>
      </c>
      <c r="F24" s="63"/>
      <c r="G24" s="62"/>
      <c r="H24" s="135"/>
      <c r="I24" s="136"/>
      <c r="M24" s="42"/>
      <c r="O24" s="65"/>
      <c r="P24" s="135"/>
      <c r="Q24" s="135"/>
      <c r="R24" s="135"/>
      <c r="S24" s="135"/>
      <c r="T24" s="65"/>
      <c r="U24" s="68"/>
      <c r="V24" s="68"/>
    </row>
    <row r="25" spans="3:22">
      <c r="C25" s="62" t="s">
        <v>69</v>
      </c>
      <c r="D25" s="63">
        <v>9.112894830347642</v>
      </c>
      <c r="E25" s="63">
        <v>3.7965224717977439</v>
      </c>
      <c r="F25" s="63"/>
      <c r="G25" s="63"/>
      <c r="H25" s="62"/>
      <c r="I25" s="136"/>
      <c r="M25" s="42"/>
      <c r="O25" s="65"/>
      <c r="P25" s="135"/>
      <c r="Q25" s="135"/>
      <c r="R25" s="135"/>
      <c r="S25" s="135"/>
      <c r="T25" s="65"/>
      <c r="U25" s="68"/>
      <c r="V25" s="68"/>
    </row>
    <row r="26" spans="3:22">
      <c r="C26" s="62" t="s">
        <v>46</v>
      </c>
      <c r="D26" s="63">
        <v>9.0577103557459857</v>
      </c>
      <c r="E26" s="63">
        <v>3.4220011887524402</v>
      </c>
      <c r="F26" s="63"/>
      <c r="G26" s="63"/>
      <c r="H26" s="62"/>
      <c r="I26" s="136"/>
      <c r="M26" s="42"/>
      <c r="O26" s="65"/>
      <c r="P26" s="135"/>
      <c r="Q26" s="135"/>
      <c r="R26" s="135"/>
      <c r="S26" s="135"/>
      <c r="T26" s="65"/>
      <c r="U26" s="68"/>
      <c r="V26" s="68"/>
    </row>
    <row r="27" spans="3:22">
      <c r="C27" s="62" t="s">
        <v>1384</v>
      </c>
      <c r="D27" s="63">
        <v>8.7069955761430027</v>
      </c>
      <c r="E27" s="63">
        <v>3.199697093285689</v>
      </c>
      <c r="F27" s="63"/>
      <c r="G27" s="62"/>
      <c r="H27" s="135"/>
      <c r="I27" s="136"/>
      <c r="M27" s="42"/>
      <c r="O27" s="65"/>
      <c r="P27" s="135"/>
      <c r="Q27" s="135"/>
      <c r="R27" s="135"/>
      <c r="S27" s="135"/>
      <c r="T27" s="65"/>
      <c r="U27" s="68"/>
      <c r="V27" s="68"/>
    </row>
    <row r="28" spans="3:22">
      <c r="C28" s="62" t="s">
        <v>50</v>
      </c>
      <c r="D28" s="63">
        <v>7.7549939163226531</v>
      </c>
      <c r="E28" s="63">
        <v>3.0278158284941878</v>
      </c>
      <c r="F28" s="63"/>
      <c r="G28" s="63"/>
      <c r="H28" s="62"/>
      <c r="I28" s="136"/>
      <c r="M28" s="42"/>
      <c r="O28" s="65"/>
      <c r="P28" s="135"/>
      <c r="Q28" s="135"/>
      <c r="R28" s="135"/>
      <c r="S28" s="135"/>
      <c r="T28" s="65"/>
      <c r="U28" s="68"/>
      <c r="V28" s="68"/>
    </row>
    <row r="29" spans="3:22">
      <c r="C29" s="62" t="s">
        <v>66</v>
      </c>
      <c r="D29" s="63">
        <v>6.6409951809498544</v>
      </c>
      <c r="E29" s="63">
        <v>2.9663494538459583</v>
      </c>
      <c r="F29" s="63"/>
      <c r="G29" s="62"/>
      <c r="H29" s="62"/>
      <c r="I29" s="136"/>
      <c r="M29" s="42"/>
      <c r="O29" s="65"/>
      <c r="P29" s="135"/>
      <c r="Q29" s="135"/>
      <c r="R29" s="135"/>
      <c r="S29" s="135"/>
      <c r="T29" s="65"/>
      <c r="U29" s="68"/>
      <c r="V29" s="68"/>
    </row>
    <row r="30" spans="3:22">
      <c r="C30" s="62" t="s">
        <v>64</v>
      </c>
      <c r="D30" s="63">
        <v>4.6737170413181692</v>
      </c>
      <c r="E30" s="63">
        <v>2.6144747395396433</v>
      </c>
      <c r="F30" s="63"/>
      <c r="G30" s="62"/>
      <c r="H30" s="135"/>
      <c r="I30" s="136"/>
      <c r="M30" s="42"/>
      <c r="O30" s="65"/>
      <c r="P30" s="135"/>
      <c r="Q30" s="135"/>
      <c r="R30" s="135"/>
      <c r="S30" s="135"/>
      <c r="T30" s="65"/>
      <c r="U30" s="68"/>
      <c r="V30" s="68"/>
    </row>
    <row r="31" spans="3:22">
      <c r="C31" s="62" t="s">
        <v>45</v>
      </c>
      <c r="D31" s="63">
        <v>5.2344457172904653</v>
      </c>
      <c r="E31" s="63">
        <v>2.5826334262875896</v>
      </c>
      <c r="F31" s="63"/>
      <c r="G31" s="63"/>
      <c r="H31" s="62"/>
      <c r="I31" s="136"/>
      <c r="M31" s="42"/>
      <c r="O31" s="65"/>
      <c r="P31" s="135"/>
      <c r="Q31" s="135"/>
      <c r="R31" s="135"/>
      <c r="S31" s="135"/>
      <c r="T31" s="65"/>
      <c r="U31" s="68"/>
      <c r="V31" s="68"/>
    </row>
    <row r="32" spans="3:22">
      <c r="C32" s="62" t="s">
        <v>61</v>
      </c>
      <c r="D32" s="63">
        <v>6.4277775877938428</v>
      </c>
      <c r="E32" s="63">
        <v>2.1968940384146749</v>
      </c>
      <c r="F32" s="63"/>
      <c r="G32" s="62"/>
      <c r="H32" s="62"/>
      <c r="I32" s="136"/>
      <c r="M32" s="42"/>
      <c r="O32" s="65"/>
      <c r="P32" s="135"/>
      <c r="Q32" s="135"/>
      <c r="R32" s="135"/>
      <c r="S32" s="135"/>
      <c r="T32" s="65"/>
      <c r="U32" s="68"/>
      <c r="V32" s="68"/>
    </row>
    <row r="33" spans="3:22">
      <c r="C33" s="62" t="s">
        <v>68</v>
      </c>
      <c r="D33" s="63">
        <v>4.6679191919997383</v>
      </c>
      <c r="E33" s="63">
        <v>1.615597187687116</v>
      </c>
      <c r="F33" s="63"/>
      <c r="G33" s="62"/>
      <c r="H33" s="135"/>
      <c r="I33" s="136"/>
      <c r="M33" s="42"/>
      <c r="O33" s="65"/>
      <c r="P33" s="135"/>
      <c r="Q33" s="135"/>
      <c r="R33" s="135"/>
      <c r="S33" s="135"/>
      <c r="T33" s="65"/>
      <c r="U33" s="68"/>
      <c r="V33" s="68"/>
    </row>
    <row r="34" spans="3:22">
      <c r="C34" s="62" t="s">
        <v>44</v>
      </c>
      <c r="D34" s="63">
        <v>1.4850345833787499</v>
      </c>
      <c r="E34" s="63">
        <v>1.4570296212098341</v>
      </c>
      <c r="F34" s="63"/>
      <c r="G34" s="63"/>
      <c r="H34" s="62"/>
      <c r="I34" s="136"/>
      <c r="M34" s="42"/>
      <c r="O34" s="65"/>
      <c r="P34" s="135"/>
      <c r="Q34" s="135"/>
      <c r="R34" s="135"/>
      <c r="S34" s="135"/>
      <c r="T34" s="65"/>
      <c r="U34" s="68"/>
      <c r="V34" s="68"/>
    </row>
    <row r="35" spans="3:22">
      <c r="C35" s="62" t="s">
        <v>67</v>
      </c>
      <c r="D35" s="63">
        <v>1.3965159755549159</v>
      </c>
      <c r="E35" s="63">
        <v>1.2277722778480933</v>
      </c>
      <c r="F35" s="63"/>
      <c r="G35" s="62"/>
      <c r="H35" s="62"/>
      <c r="I35" s="136"/>
      <c r="M35" s="42"/>
      <c r="O35" s="65"/>
      <c r="P35" s="135"/>
      <c r="Q35" s="135"/>
      <c r="R35" s="135"/>
      <c r="S35" s="135"/>
      <c r="T35" s="65"/>
      <c r="U35" s="68"/>
      <c r="V35" s="68"/>
    </row>
    <row r="36" spans="3:22">
      <c r="C36" s="62" t="s">
        <v>53</v>
      </c>
      <c r="D36" s="63">
        <v>1.6869197786394639</v>
      </c>
      <c r="E36" s="63">
        <v>1.1919828940856008</v>
      </c>
      <c r="F36" s="63"/>
      <c r="G36" s="62"/>
      <c r="H36" s="135"/>
      <c r="I36" s="136"/>
      <c r="M36" s="42"/>
      <c r="O36" s="65"/>
      <c r="P36" s="135"/>
      <c r="Q36" s="135"/>
      <c r="R36" s="135"/>
      <c r="S36" s="135"/>
      <c r="T36" s="65"/>
      <c r="U36" s="68"/>
      <c r="V36" s="68"/>
    </row>
    <row r="37" spans="3:22">
      <c r="C37" s="62" t="s">
        <v>57</v>
      </c>
      <c r="D37" s="63">
        <v>1.6887220025596024</v>
      </c>
      <c r="E37" s="63">
        <v>1.0066852547162066</v>
      </c>
      <c r="F37" s="63"/>
      <c r="G37" s="63"/>
      <c r="H37" s="62"/>
      <c r="I37" s="136"/>
      <c r="M37" s="42"/>
      <c r="O37" s="65"/>
      <c r="P37" s="135"/>
      <c r="Q37" s="135"/>
      <c r="R37" s="135"/>
      <c r="S37" s="135"/>
      <c r="T37" s="65"/>
      <c r="U37" s="68"/>
      <c r="V37" s="68"/>
    </row>
    <row r="38" spans="3:22">
      <c r="C38" s="62" t="s">
        <v>59</v>
      </c>
      <c r="D38" s="63">
        <v>1.8497647951099976</v>
      </c>
      <c r="E38" s="63">
        <v>0.92851675206476592</v>
      </c>
      <c r="F38" s="63"/>
      <c r="G38" s="62"/>
      <c r="H38" s="62"/>
      <c r="I38" s="136"/>
      <c r="M38" s="42"/>
      <c r="O38" s="65"/>
      <c r="P38" s="135"/>
      <c r="Q38" s="135"/>
      <c r="R38" s="135"/>
      <c r="S38" s="135"/>
      <c r="T38" s="65"/>
      <c r="U38" s="68"/>
      <c r="V38" s="68"/>
    </row>
    <row r="39" spans="3:22">
      <c r="C39" s="62" t="s">
        <v>65</v>
      </c>
      <c r="D39" s="63">
        <v>0.62466848160273136</v>
      </c>
      <c r="E39" s="63">
        <v>0.35630409263972496</v>
      </c>
      <c r="I39" s="136"/>
      <c r="M39" s="42"/>
      <c r="O39" s="65"/>
      <c r="P39" s="135"/>
      <c r="Q39" s="135"/>
      <c r="R39" s="135"/>
      <c r="S39" s="135"/>
      <c r="T39" s="65"/>
      <c r="U39" s="68"/>
      <c r="V39" s="68"/>
    </row>
    <row r="40" spans="3:22">
      <c r="C40" s="62" t="s">
        <v>63</v>
      </c>
      <c r="D40" s="63">
        <v>0.76304857275252613</v>
      </c>
      <c r="E40" s="63">
        <v>0.21465055390920673</v>
      </c>
      <c r="F40" s="63"/>
      <c r="G40" s="62"/>
      <c r="H40" s="135"/>
      <c r="M40" s="42"/>
      <c r="O40" s="65"/>
      <c r="P40" s="65"/>
      <c r="Q40" s="65"/>
      <c r="R40" s="65"/>
      <c r="S40" s="65"/>
      <c r="T40" s="65"/>
    </row>
    <row r="41" spans="3:22">
      <c r="C41" s="62"/>
      <c r="D41" s="63"/>
      <c r="E41" s="63"/>
      <c r="I41" s="136"/>
      <c r="N41" s="104"/>
      <c r="O41" s="65"/>
      <c r="P41" s="62"/>
      <c r="Q41" s="62"/>
      <c r="R41" s="62"/>
      <c r="S41" s="62"/>
      <c r="T41" s="65"/>
    </row>
    <row r="42" spans="3:22">
      <c r="C42" s="62" t="s">
        <v>70</v>
      </c>
      <c r="D42" s="63">
        <v>9.3030002560350997</v>
      </c>
      <c r="E42" s="63">
        <v>3.5394214859009008</v>
      </c>
      <c r="F42" s="63"/>
      <c r="G42" s="63"/>
      <c r="H42" s="62"/>
      <c r="N42" s="104"/>
      <c r="O42" s="65"/>
      <c r="P42" s="62"/>
      <c r="Q42" s="62"/>
      <c r="R42" s="62"/>
      <c r="S42" s="62"/>
      <c r="T42" s="65"/>
    </row>
    <row r="43" spans="3:22">
      <c r="C43" s="62"/>
      <c r="D43" s="63"/>
      <c r="E43" s="63"/>
      <c r="F43" s="63"/>
      <c r="G43" s="62"/>
      <c r="H43" s="62"/>
      <c r="O43" s="62"/>
      <c r="P43" s="62"/>
      <c r="Q43" s="62"/>
      <c r="R43" s="62"/>
      <c r="S43" s="62"/>
      <c r="T43" s="65"/>
    </row>
    <row r="44" spans="3:22">
      <c r="C44" s="62" t="s">
        <v>72</v>
      </c>
      <c r="D44" s="63">
        <v>34.0220959924957</v>
      </c>
      <c r="E44" s="63">
        <v>33.06115914185078</v>
      </c>
      <c r="F44" s="63"/>
      <c r="G44" s="62"/>
      <c r="H44" s="135"/>
      <c r="O44" s="62"/>
      <c r="P44" s="62"/>
      <c r="Q44" s="62"/>
      <c r="R44" s="62"/>
      <c r="S44" s="62"/>
    </row>
    <row r="45" spans="3:22">
      <c r="C45" s="62" t="s">
        <v>74</v>
      </c>
      <c r="D45" s="63">
        <v>25.142117287475362</v>
      </c>
      <c r="E45" s="63">
        <v>14.145169236302191</v>
      </c>
      <c r="F45" s="63"/>
      <c r="G45" s="63"/>
      <c r="H45" s="62"/>
      <c r="O45" s="62"/>
    </row>
    <row r="46" spans="3:22">
      <c r="C46" s="62" t="s">
        <v>73</v>
      </c>
      <c r="D46" s="63">
        <v>10.964897793105829</v>
      </c>
      <c r="E46" s="63">
        <v>3.9134293191688347</v>
      </c>
      <c r="F46" s="63"/>
      <c r="G46" s="63"/>
      <c r="H46" s="62"/>
    </row>
    <row r="47" spans="3:22">
      <c r="C47" s="62" t="s">
        <v>71</v>
      </c>
      <c r="D47" s="63">
        <v>12.400872851136304</v>
      </c>
      <c r="E47" s="63">
        <v>3.7399359362825728</v>
      </c>
      <c r="F47" s="63"/>
      <c r="G47" s="62"/>
      <c r="H47" s="62"/>
      <c r="K47" s="42"/>
    </row>
    <row r="48" spans="3:22">
      <c r="C48" s="62"/>
      <c r="D48" s="63"/>
      <c r="E48" s="63"/>
      <c r="F48" s="63"/>
      <c r="G48" s="63"/>
      <c r="H48" s="62"/>
    </row>
    <row r="49" spans="1:11">
      <c r="C49" s="147" t="s">
        <v>1348</v>
      </c>
      <c r="D49" s="63"/>
      <c r="E49" s="63"/>
      <c r="F49" s="63"/>
      <c r="G49" s="63"/>
      <c r="H49" s="62"/>
      <c r="K49" s="42"/>
    </row>
    <row r="50" spans="1:11">
      <c r="C50" s="102" t="s">
        <v>691</v>
      </c>
      <c r="D50" s="63"/>
      <c r="E50" s="63"/>
      <c r="F50" s="63"/>
      <c r="G50" s="62"/>
      <c r="H50" s="135"/>
      <c r="K50" s="42"/>
    </row>
    <row r="51" spans="1:11">
      <c r="D51" s="63"/>
      <c r="E51" s="62"/>
      <c r="F51" s="63"/>
      <c r="G51" s="63"/>
      <c r="H51" s="62"/>
    </row>
    <row r="52" spans="1:11">
      <c r="D52" s="63"/>
      <c r="E52" s="62"/>
      <c r="F52" s="63"/>
      <c r="G52" s="62"/>
      <c r="H52" s="62"/>
      <c r="K52" s="42"/>
    </row>
    <row r="53" spans="1:11">
      <c r="C53" s="62"/>
      <c r="D53" s="63"/>
      <c r="E53" s="63"/>
      <c r="F53" s="63"/>
      <c r="G53" s="63"/>
      <c r="H53" s="135"/>
      <c r="K53" s="42"/>
    </row>
    <row r="54" spans="1:11">
      <c r="D54" s="63"/>
      <c r="E54" s="63"/>
      <c r="F54" s="63"/>
      <c r="G54" s="63"/>
      <c r="H54" s="62"/>
    </row>
    <row r="55" spans="1:11">
      <c r="A55" s="20" t="s">
        <v>22</v>
      </c>
      <c r="D55" s="63"/>
      <c r="E55" s="63"/>
      <c r="F55" s="63"/>
      <c r="G55" s="63"/>
      <c r="H55" s="62"/>
    </row>
    <row r="56" spans="1:11">
      <c r="A56" s="112" t="s">
        <v>1344</v>
      </c>
      <c r="C56" s="62"/>
      <c r="D56" s="63"/>
      <c r="E56" s="63"/>
      <c r="F56" s="63"/>
      <c r="G56" s="62"/>
      <c r="H56" s="135"/>
    </row>
    <row r="57" spans="1:11">
      <c r="D57" s="63"/>
      <c r="E57" s="62"/>
      <c r="F57" s="63"/>
      <c r="G57" s="63"/>
      <c r="H57" s="62"/>
      <c r="K57" s="42"/>
    </row>
    <row r="58" spans="1:11">
      <c r="D58" s="63"/>
      <c r="E58" s="62"/>
      <c r="F58" s="63"/>
      <c r="G58" s="62"/>
      <c r="H58" s="62"/>
    </row>
    <row r="59" spans="1:11">
      <c r="C59" s="62"/>
      <c r="D59" s="63"/>
      <c r="E59" s="63"/>
      <c r="F59" s="63"/>
      <c r="G59" s="62"/>
      <c r="H59" s="135"/>
    </row>
    <row r="60" spans="1:11">
      <c r="D60" s="63"/>
      <c r="E60" s="62"/>
      <c r="F60" s="63"/>
      <c r="G60" s="63"/>
      <c r="H60" s="62"/>
    </row>
    <row r="61" spans="1:11">
      <c r="D61" s="63"/>
      <c r="E61" s="62"/>
      <c r="F61" s="63"/>
      <c r="G61" s="62"/>
      <c r="H61" s="62"/>
    </row>
    <row r="62" spans="1:11">
      <c r="D62" s="63"/>
      <c r="E62" s="63"/>
      <c r="F62" s="63"/>
      <c r="G62" s="62"/>
      <c r="H62" s="135"/>
    </row>
    <row r="63" spans="1:11">
      <c r="D63" s="63"/>
      <c r="E63" s="62"/>
      <c r="F63" s="63"/>
      <c r="G63" s="63"/>
      <c r="H63" s="62"/>
    </row>
    <row r="64" spans="1:11">
      <c r="D64" s="63"/>
      <c r="E64" s="62"/>
      <c r="F64" s="63"/>
      <c r="G64" s="62"/>
      <c r="H64" s="62"/>
    </row>
    <row r="65" spans="4:11">
      <c r="D65" s="63"/>
      <c r="E65" s="63"/>
      <c r="F65" s="63"/>
      <c r="G65" s="63"/>
      <c r="H65" s="135"/>
    </row>
    <row r="66" spans="4:11">
      <c r="D66" s="63"/>
      <c r="E66" s="63"/>
      <c r="F66" s="63"/>
      <c r="G66" s="63"/>
      <c r="H66" s="62"/>
      <c r="K66" s="42"/>
    </row>
    <row r="67" spans="4:11">
      <c r="D67" s="63"/>
      <c r="E67" s="63"/>
      <c r="F67" s="63"/>
      <c r="G67" s="63"/>
      <c r="H67" s="62"/>
    </row>
    <row r="68" spans="4:11">
      <c r="D68" s="63"/>
      <c r="E68" s="63"/>
      <c r="F68" s="63"/>
      <c r="G68" s="62"/>
      <c r="H68" s="135"/>
      <c r="K68" s="42"/>
    </row>
    <row r="69" spans="4:11">
      <c r="D69" s="63"/>
      <c r="E69" s="62"/>
      <c r="F69" s="63"/>
      <c r="G69" s="63"/>
      <c r="H69" s="62"/>
      <c r="K69" s="42"/>
    </row>
    <row r="70" spans="4:11">
      <c r="D70" s="63"/>
      <c r="E70" s="62"/>
      <c r="F70" s="63"/>
      <c r="G70" s="62"/>
      <c r="H70" s="62"/>
    </row>
    <row r="71" spans="4:11">
      <c r="D71" s="63"/>
      <c r="E71" s="63"/>
      <c r="F71" s="63"/>
      <c r="G71" s="62"/>
      <c r="H71" s="135"/>
      <c r="K71" s="42"/>
    </row>
    <row r="72" spans="4:11">
      <c r="D72" s="63"/>
      <c r="E72" s="62"/>
      <c r="F72" s="63"/>
      <c r="G72" s="63"/>
      <c r="H72" s="62"/>
      <c r="K72" s="42"/>
    </row>
    <row r="73" spans="4:11">
      <c r="D73" s="63"/>
      <c r="E73" s="62"/>
      <c r="F73" s="63"/>
      <c r="G73" s="62"/>
      <c r="H73" s="62"/>
    </row>
    <row r="74" spans="4:11">
      <c r="D74" s="63"/>
      <c r="E74" s="63"/>
      <c r="F74" s="63"/>
      <c r="G74" s="63"/>
      <c r="H74" s="135"/>
    </row>
    <row r="75" spans="4:11">
      <c r="D75" s="63"/>
      <c r="E75" s="63"/>
      <c r="F75" s="63"/>
      <c r="G75" s="63"/>
      <c r="H75" s="62"/>
    </row>
    <row r="76" spans="4:11">
      <c r="D76" s="63"/>
      <c r="E76" s="63"/>
      <c r="F76" s="63"/>
      <c r="G76" s="63"/>
      <c r="H76" s="62"/>
    </row>
    <row r="77" spans="4:11">
      <c r="D77" s="63"/>
      <c r="E77" s="63"/>
      <c r="F77" s="63"/>
      <c r="G77" s="63"/>
      <c r="H77" s="135"/>
    </row>
    <row r="78" spans="4:11">
      <c r="D78" s="63"/>
      <c r="E78" s="63"/>
      <c r="F78" s="63"/>
      <c r="G78" s="63"/>
      <c r="H78" s="62"/>
    </row>
    <row r="79" spans="4:11">
      <c r="D79" s="63"/>
      <c r="E79" s="63"/>
      <c r="F79" s="63"/>
      <c r="G79" s="63"/>
      <c r="H79" s="62"/>
    </row>
    <row r="80" spans="4:11">
      <c r="D80" s="63"/>
      <c r="E80" s="63"/>
      <c r="F80" s="63"/>
      <c r="G80" s="62"/>
      <c r="H80" s="135"/>
    </row>
    <row r="81" spans="4:8">
      <c r="D81" s="63"/>
      <c r="E81" s="62"/>
      <c r="F81" s="63"/>
      <c r="G81" s="63"/>
      <c r="H81" s="62"/>
    </row>
    <row r="82" spans="4:8">
      <c r="E82" s="62"/>
      <c r="F82" s="63"/>
      <c r="G82" s="62"/>
      <c r="H82" s="62"/>
    </row>
    <row r="83" spans="4:8">
      <c r="E83" s="63"/>
      <c r="F83" s="63"/>
      <c r="G83" s="63"/>
      <c r="H83" s="135"/>
    </row>
    <row r="84" spans="4:8">
      <c r="E84" s="63"/>
      <c r="F84" s="63"/>
      <c r="G84" s="63"/>
      <c r="H84" s="62"/>
    </row>
    <row r="85" spans="4:8">
      <c r="E85" s="63"/>
      <c r="F85" s="63"/>
      <c r="G85" s="63"/>
      <c r="H85" s="62"/>
    </row>
    <row r="86" spans="4:8">
      <c r="E86" s="63"/>
      <c r="F86" s="63"/>
      <c r="G86" s="62"/>
      <c r="H86" s="135"/>
    </row>
    <row r="87" spans="4:8">
      <c r="E87" s="62"/>
      <c r="F87" s="63"/>
      <c r="G87" s="63"/>
      <c r="H87" s="62"/>
    </row>
    <row r="88" spans="4:8">
      <c r="E88" s="62"/>
      <c r="F88" s="63"/>
      <c r="G88" s="62"/>
      <c r="H88" s="62"/>
    </row>
    <row r="89" spans="4:8">
      <c r="E89" s="63"/>
      <c r="F89" s="63"/>
      <c r="G89" s="62"/>
      <c r="H89" s="135"/>
    </row>
    <row r="90" spans="4:8">
      <c r="E90" s="62"/>
      <c r="F90" s="63"/>
      <c r="G90" s="63"/>
      <c r="H90" s="62"/>
    </row>
    <row r="91" spans="4:8">
      <c r="E91" s="62"/>
      <c r="F91" s="63"/>
      <c r="G91" s="62"/>
      <c r="H91" s="62"/>
    </row>
    <row r="92" spans="4:8">
      <c r="E92" s="63"/>
      <c r="F92" s="63"/>
      <c r="G92" s="62"/>
      <c r="H92" s="135"/>
    </row>
    <row r="93" spans="4:8">
      <c r="E93" s="62"/>
      <c r="F93" s="63"/>
      <c r="G93" s="63"/>
      <c r="H93" s="62"/>
    </row>
    <row r="94" spans="4:8">
      <c r="E94" s="62"/>
      <c r="F94" s="63"/>
      <c r="G94" s="62"/>
      <c r="H94" s="62"/>
    </row>
    <row r="95" spans="4:8">
      <c r="E95" s="63"/>
      <c r="F95" s="63"/>
      <c r="G95" s="63"/>
      <c r="H95" s="135"/>
    </row>
    <row r="96" spans="4:8">
      <c r="E96" s="63"/>
      <c r="F96" s="63"/>
      <c r="G96" s="63"/>
      <c r="H96" s="62"/>
    </row>
    <row r="97" spans="5:8">
      <c r="E97" s="63"/>
      <c r="F97" s="63"/>
      <c r="G97" s="63"/>
      <c r="H97" s="62"/>
    </row>
    <row r="98" spans="5:8">
      <c r="E98" s="63"/>
      <c r="F98" s="63"/>
      <c r="G98" s="63"/>
      <c r="H98" s="62"/>
    </row>
    <row r="99" spans="5:8">
      <c r="E99" s="63"/>
      <c r="F99" s="63"/>
      <c r="G99" s="63"/>
      <c r="H99" s="62"/>
    </row>
    <row r="100" spans="5:8">
      <c r="E100" s="63"/>
      <c r="F100" s="63"/>
      <c r="G100" s="63"/>
      <c r="H100" s="62"/>
    </row>
    <row r="101" spans="5:8">
      <c r="E101" s="63"/>
      <c r="F101" s="63"/>
      <c r="G101" s="63"/>
      <c r="H101" s="135"/>
    </row>
    <row r="102" spans="5:8">
      <c r="E102" s="63"/>
      <c r="F102" s="63"/>
      <c r="G102" s="63"/>
      <c r="H102" s="62"/>
    </row>
    <row r="103" spans="5:8">
      <c r="E103" s="63"/>
      <c r="F103" s="63"/>
      <c r="G103" s="63"/>
    </row>
    <row r="104" spans="5:8" ht="15" customHeight="1">
      <c r="E104" s="63"/>
      <c r="F104" s="63"/>
      <c r="G104" s="63"/>
    </row>
    <row r="105" spans="5:8">
      <c r="E105" s="63"/>
      <c r="F105" s="63"/>
      <c r="G105" s="63"/>
    </row>
    <row r="106" spans="5:8">
      <c r="E106" s="63"/>
      <c r="F106" s="63"/>
      <c r="G106" s="63"/>
    </row>
    <row r="107" spans="5:8">
      <c r="E107" s="63"/>
      <c r="F107" s="63"/>
      <c r="G107" s="63"/>
    </row>
    <row r="108" spans="5:8">
      <c r="E108" s="63"/>
      <c r="F108" s="63"/>
      <c r="G108" s="63"/>
    </row>
    <row r="109" spans="5:8">
      <c r="E109" s="63"/>
      <c r="F109" s="63"/>
      <c r="G109" s="63"/>
    </row>
    <row r="110" spans="5:8">
      <c r="E110" s="63"/>
      <c r="F110" s="63"/>
      <c r="G110" s="63"/>
    </row>
    <row r="111" spans="5:8">
      <c r="E111" s="63"/>
      <c r="F111" s="63"/>
      <c r="G111" s="63"/>
    </row>
    <row r="112" spans="5:8">
      <c r="E112" s="63"/>
      <c r="F112" s="63"/>
      <c r="G112" s="63"/>
    </row>
    <row r="113" spans="5:7">
      <c r="E113" s="63"/>
      <c r="F113" s="63"/>
      <c r="G113" s="63"/>
    </row>
    <row r="114" spans="5:7">
      <c r="F114" s="63"/>
      <c r="G114" s="63"/>
    </row>
    <row r="115" spans="5:7">
      <c r="F115" s="63"/>
    </row>
    <row r="116" spans="5:7">
      <c r="F116" s="63"/>
    </row>
    <row r="117" spans="5:7">
      <c r="F117" s="63"/>
    </row>
    <row r="118" spans="5:7">
      <c r="F118" s="63"/>
    </row>
    <row r="119" spans="5:7">
      <c r="F119" s="63"/>
    </row>
    <row r="120" spans="5:7">
      <c r="F120" s="63"/>
    </row>
    <row r="121" spans="5:7">
      <c r="F121" s="63"/>
    </row>
    <row r="122" spans="5:7">
      <c r="F122" s="63"/>
    </row>
    <row r="123" spans="5:7">
      <c r="F123" s="63"/>
    </row>
    <row r="124" spans="5:7">
      <c r="F124" s="63"/>
    </row>
    <row r="125" spans="5:7">
      <c r="F125" s="63"/>
    </row>
    <row r="126" spans="5:7">
      <c r="F126" s="63"/>
    </row>
    <row r="127" spans="5:7">
      <c r="F127" s="63"/>
    </row>
    <row r="128" spans="5:7">
      <c r="F128" s="63"/>
    </row>
    <row r="129" spans="6:6">
      <c r="F129" s="63"/>
    </row>
    <row r="130" spans="6:6">
      <c r="F130" s="63"/>
    </row>
    <row r="131" spans="6:6">
      <c r="F131" s="63"/>
    </row>
    <row r="132" spans="6:6">
      <c r="F132" s="63"/>
    </row>
    <row r="133" spans="6:6">
      <c r="F133" s="63"/>
    </row>
    <row r="134" spans="6:6">
      <c r="F134" s="63"/>
    </row>
    <row r="135" spans="6:6">
      <c r="F135" s="63"/>
    </row>
  </sheetData>
  <sortState ref="C44:E47">
    <sortCondition descending="1" ref="E44:E47"/>
  </sortState>
  <conditionalFormatting sqref="B14:B40">
    <cfRule type="cellIs" dxfId="0" priority="1" operator="greaterThan">
      <formula>0</formula>
    </cfRule>
  </conditionalFormatting>
  <pageMargins left="0.7" right="0.7" top="0.75" bottom="0.75" header="0.3" footer="0.3"/>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S54"/>
  <sheetViews>
    <sheetView showGridLines="0" zoomScaleNormal="100" workbookViewId="0"/>
  </sheetViews>
  <sheetFormatPr defaultColWidth="8.85546875" defaultRowHeight="12"/>
  <cols>
    <col min="1" max="2" width="8.85546875" style="1"/>
    <col min="3" max="3" width="20.7109375" style="1" customWidth="1"/>
    <col min="4" max="4" width="11.28515625" style="1" bestFit="1" customWidth="1"/>
    <col min="5" max="9" width="10.85546875" style="1" bestFit="1" customWidth="1"/>
    <col min="10" max="11" width="8.85546875" style="1"/>
    <col min="12" max="12" width="30.42578125" style="1" customWidth="1"/>
    <col min="13" max="13" width="10.85546875" style="1" bestFit="1" customWidth="1"/>
    <col min="14" max="20" width="9.85546875" style="1" bestFit="1" customWidth="1"/>
    <col min="21" max="21" width="10.85546875" style="1" bestFit="1" customWidth="1"/>
    <col min="22" max="22" width="41.28515625" style="1" customWidth="1"/>
    <col min="23" max="23" width="10.85546875" style="1" bestFit="1" customWidth="1"/>
    <col min="24" max="69" width="9.28515625" style="1" bestFit="1" customWidth="1"/>
    <col min="70" max="16384" width="8.85546875" style="1"/>
  </cols>
  <sheetData>
    <row r="1" spans="1:71">
      <c r="A1" s="127"/>
      <c r="C1" s="124"/>
    </row>
    <row r="3" spans="1:71">
      <c r="C3" s="7" t="s">
        <v>12</v>
      </c>
    </row>
    <row r="4" spans="1:71">
      <c r="C4" s="7" t="s">
        <v>13</v>
      </c>
    </row>
    <row r="5" spans="1:71">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row>
    <row r="6" spans="1:71" ht="15">
      <c r="C6" s="117" t="s">
        <v>1209</v>
      </c>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row>
    <row r="7" spans="1:71">
      <c r="C7" s="10" t="s">
        <v>87</v>
      </c>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row>
    <row r="8" spans="1:71">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row>
    <row r="9" spans="1:71">
      <c r="C9" s="2"/>
      <c r="D9" s="2"/>
      <c r="E9" s="2"/>
      <c r="F9" s="2"/>
      <c r="G9" s="2"/>
      <c r="H9" s="2"/>
      <c r="I9" s="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row>
    <row r="10" spans="1:71" ht="24">
      <c r="D10" s="119" t="s">
        <v>1210</v>
      </c>
      <c r="E10" s="119" t="s">
        <v>1211</v>
      </c>
      <c r="F10" s="119" t="s">
        <v>1212</v>
      </c>
      <c r="G10" s="119" t="s">
        <v>1213</v>
      </c>
      <c r="H10" s="139" t="s">
        <v>1196</v>
      </c>
      <c r="I10" s="47" t="s">
        <v>1214</v>
      </c>
      <c r="J10" s="4"/>
      <c r="K10" s="4"/>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row>
    <row r="11" spans="1:71">
      <c r="C11" s="3" t="s">
        <v>1194</v>
      </c>
      <c r="D11" s="6">
        <v>13.37308080493086</v>
      </c>
      <c r="E11" s="6">
        <v>10.5737067311277</v>
      </c>
      <c r="F11" s="6">
        <v>6.8759214410602549</v>
      </c>
      <c r="G11" s="6">
        <v>2.8019929987555474</v>
      </c>
      <c r="H11" s="140">
        <v>40.556941694936519</v>
      </c>
      <c r="I11" s="42">
        <f>SUM(D11:G11)</f>
        <v>33.624701975874359</v>
      </c>
      <c r="J11" s="4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row>
    <row r="12" spans="1:71">
      <c r="C12" s="3"/>
      <c r="D12" s="6"/>
      <c r="E12" s="6"/>
      <c r="F12" s="6"/>
      <c r="G12" s="6"/>
      <c r="H12" s="140"/>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row>
    <row r="13" spans="1:71">
      <c r="C13" s="3" t="s">
        <v>54</v>
      </c>
      <c r="D13" s="6">
        <v>13.691507885099069</v>
      </c>
      <c r="E13" s="6">
        <v>11.141278299210535</v>
      </c>
      <c r="F13" s="6">
        <v>8.1267393893254276</v>
      </c>
      <c r="G13" s="6">
        <v>3.5677736873633874</v>
      </c>
      <c r="H13" s="140">
        <v>45.894830647147003</v>
      </c>
      <c r="I13" s="42">
        <f t="shared" ref="I13:I39" si="0">SUM(D13:G13)</f>
        <v>36.527299260998419</v>
      </c>
      <c r="J13" s="4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row>
    <row r="14" spans="1:71">
      <c r="C14" s="3" t="s">
        <v>57</v>
      </c>
      <c r="D14" s="6">
        <v>14.669542163293469</v>
      </c>
      <c r="E14" s="6">
        <v>9.8459514477214096</v>
      </c>
      <c r="F14" s="6">
        <v>7.3434319286059893</v>
      </c>
      <c r="G14" s="6">
        <v>2.579286117163365</v>
      </c>
      <c r="H14" s="140">
        <v>45.735121535272988</v>
      </c>
      <c r="I14" s="42">
        <f t="shared" si="0"/>
        <v>34.438211656784233</v>
      </c>
      <c r="J14" s="4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row>
    <row r="15" spans="1:71">
      <c r="C15" s="3" t="s">
        <v>64</v>
      </c>
      <c r="D15" s="6">
        <v>13.600701475981833</v>
      </c>
      <c r="E15" s="6">
        <v>11.254803015428132</v>
      </c>
      <c r="F15" s="6">
        <v>7.5641429470418133</v>
      </c>
      <c r="G15" s="6">
        <v>3.0192231548572845</v>
      </c>
      <c r="H15" s="140">
        <v>45.503691756689115</v>
      </c>
      <c r="I15" s="42">
        <f t="shared" si="0"/>
        <v>35.438870593309069</v>
      </c>
      <c r="J15" s="4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row>
    <row r="16" spans="1:71">
      <c r="C16" s="3" t="s">
        <v>50</v>
      </c>
      <c r="D16" s="6">
        <v>12.965417168511381</v>
      </c>
      <c r="E16" s="6">
        <v>10.855837127336883</v>
      </c>
      <c r="F16" s="6">
        <v>7.7692322109199603</v>
      </c>
      <c r="G16" s="6">
        <v>3.4109340591662214</v>
      </c>
      <c r="H16" s="140">
        <v>45.316799407184604</v>
      </c>
      <c r="I16" s="42">
        <f t="shared" si="0"/>
        <v>35.001420565934446</v>
      </c>
      <c r="J16" s="4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row>
    <row r="17" spans="3:71">
      <c r="C17" s="3" t="s">
        <v>56</v>
      </c>
      <c r="D17" s="6">
        <v>14.122474957915966</v>
      </c>
      <c r="E17" s="6">
        <v>10.245014500241671</v>
      </c>
      <c r="F17" s="6">
        <v>7.5789804830080509</v>
      </c>
      <c r="G17" s="6">
        <v>2.4356655944265735</v>
      </c>
      <c r="H17" s="140">
        <v>45.272067662624487</v>
      </c>
      <c r="I17" s="42">
        <f t="shared" si="0"/>
        <v>34.382135535592262</v>
      </c>
      <c r="J17" s="4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row>
    <row r="18" spans="3:71">
      <c r="C18" s="3" t="s">
        <v>63</v>
      </c>
      <c r="D18" s="6">
        <v>13.767142133166224</v>
      </c>
      <c r="E18" s="6">
        <v>10.510003841696001</v>
      </c>
      <c r="F18" s="6">
        <v>5.0792524925465088</v>
      </c>
      <c r="G18" s="6">
        <v>2.0708632270899505</v>
      </c>
      <c r="H18" s="140">
        <v>44.93153287101326</v>
      </c>
      <c r="I18" s="42">
        <f t="shared" si="0"/>
        <v>31.427261694498686</v>
      </c>
      <c r="J18" s="4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row>
    <row r="19" spans="3:71">
      <c r="C19" s="3" t="s">
        <v>44</v>
      </c>
      <c r="D19" s="6">
        <v>13.684138045516603</v>
      </c>
      <c r="E19" s="6">
        <v>12.501516062981935</v>
      </c>
      <c r="F19" s="6">
        <v>6.819876289260673</v>
      </c>
      <c r="G19" s="6">
        <v>2.0087602369072517</v>
      </c>
      <c r="H19" s="140">
        <v>44.653181081749224</v>
      </c>
      <c r="I19" s="42">
        <f t="shared" si="0"/>
        <v>35.014290634666466</v>
      </c>
      <c r="J19" s="4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row>
    <row r="20" spans="3:71">
      <c r="C20" s="3" t="s">
        <v>51</v>
      </c>
      <c r="D20" s="6">
        <v>12.95542157945129</v>
      </c>
      <c r="E20" s="6">
        <v>9.7880842984200545</v>
      </c>
      <c r="F20" s="6">
        <v>6.3777343531955344</v>
      </c>
      <c r="G20" s="6">
        <v>3.2337240551495983</v>
      </c>
      <c r="H20" s="140">
        <v>44.373157619892631</v>
      </c>
      <c r="I20" s="42">
        <f t="shared" si="0"/>
        <v>32.354964286216479</v>
      </c>
      <c r="J20" s="4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row>
    <row r="21" spans="3:71">
      <c r="C21" s="3" t="s">
        <v>65</v>
      </c>
      <c r="D21" s="6">
        <v>12.652107001905488</v>
      </c>
      <c r="E21" s="6">
        <v>10.49057357151047</v>
      </c>
      <c r="F21" s="6">
        <v>6.0387830553909874</v>
      </c>
      <c r="G21" s="6">
        <v>1.9947608117620383</v>
      </c>
      <c r="H21" s="140">
        <v>43.815302966805362</v>
      </c>
      <c r="I21" s="42">
        <f t="shared" si="0"/>
        <v>31.176224440568983</v>
      </c>
      <c r="J21" s="4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row>
    <row r="22" spans="3:71">
      <c r="C22" s="3" t="s">
        <v>67</v>
      </c>
      <c r="D22" s="6">
        <v>13.240463443099165</v>
      </c>
      <c r="E22" s="6">
        <v>9.9086107293363224</v>
      </c>
      <c r="F22" s="6">
        <v>4.6427789706519915</v>
      </c>
      <c r="G22" s="6">
        <v>1.4899216042210317</v>
      </c>
      <c r="H22" s="140">
        <v>43.69065601495177</v>
      </c>
      <c r="I22" s="42">
        <f t="shared" si="0"/>
        <v>29.281774747308511</v>
      </c>
      <c r="J22" s="4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row>
    <row r="23" spans="3:71">
      <c r="C23" s="3" t="s">
        <v>53</v>
      </c>
      <c r="D23" s="6">
        <v>14.569483784835361</v>
      </c>
      <c r="E23" s="6">
        <v>11.116257458455648</v>
      </c>
      <c r="F23" s="6">
        <v>7.2668577902315024</v>
      </c>
      <c r="G23" s="6">
        <v>2.1897108270698089</v>
      </c>
      <c r="H23" s="140">
        <v>43.477445786499217</v>
      </c>
      <c r="I23" s="42">
        <f t="shared" si="0"/>
        <v>35.14230986059232</v>
      </c>
      <c r="J23" s="4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row>
    <row r="24" spans="3:71">
      <c r="C24" s="3" t="s">
        <v>66</v>
      </c>
      <c r="D24" s="6">
        <v>14.175927047231305</v>
      </c>
      <c r="E24" s="6">
        <v>10.665632502734383</v>
      </c>
      <c r="F24" s="6">
        <v>6.671895153461854</v>
      </c>
      <c r="G24" s="6">
        <v>2.512172570820046</v>
      </c>
      <c r="H24" s="140">
        <v>43.392810572325104</v>
      </c>
      <c r="I24" s="42">
        <f t="shared" si="0"/>
        <v>34.02562727424759</v>
      </c>
      <c r="J24" s="4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row>
    <row r="25" spans="3:71">
      <c r="C25" s="3" t="s">
        <v>48</v>
      </c>
      <c r="D25" s="6">
        <v>13.120650352500718</v>
      </c>
      <c r="E25" s="6">
        <v>10.223879470418623</v>
      </c>
      <c r="F25" s="6">
        <v>6.9614740115638352</v>
      </c>
      <c r="G25" s="6">
        <v>2.579444754759137</v>
      </c>
      <c r="H25" s="140">
        <v>42.276331511204617</v>
      </c>
      <c r="I25" s="42">
        <f t="shared" si="0"/>
        <v>32.885448589242316</v>
      </c>
      <c r="J25" s="4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row>
    <row r="26" spans="3:71">
      <c r="C26" s="3" t="s">
        <v>68</v>
      </c>
      <c r="D26" s="6">
        <v>13.244014636677342</v>
      </c>
      <c r="E26" s="6">
        <v>12.556690302992848</v>
      </c>
      <c r="F26" s="6">
        <v>6.6029965282201495</v>
      </c>
      <c r="G26" s="6">
        <v>2.6753020477466234</v>
      </c>
      <c r="H26" s="140">
        <v>41.586770317551014</v>
      </c>
      <c r="I26" s="42">
        <f t="shared" si="0"/>
        <v>35.07900351563697</v>
      </c>
      <c r="J26" s="4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row>
    <row r="27" spans="3:71">
      <c r="C27" s="3" t="s">
        <v>45</v>
      </c>
      <c r="D27" s="6">
        <v>12.274099044113504</v>
      </c>
      <c r="E27" s="6">
        <v>11.923369452947473</v>
      </c>
      <c r="F27" s="6">
        <v>5.7565681984638211</v>
      </c>
      <c r="G27" s="6">
        <v>1.9130781798719225</v>
      </c>
      <c r="H27" s="140">
        <v>41.178420153517706</v>
      </c>
      <c r="I27" s="42">
        <f t="shared" si="0"/>
        <v>31.867114875396719</v>
      </c>
      <c r="J27" s="4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row>
    <row r="28" spans="3:71">
      <c r="C28" s="3" t="s">
        <v>59</v>
      </c>
      <c r="D28" s="6">
        <v>13.050689078904663</v>
      </c>
      <c r="E28" s="6">
        <v>11.179241556834121</v>
      </c>
      <c r="F28" s="6">
        <v>6.1419828756596395</v>
      </c>
      <c r="G28" s="6">
        <v>2.017834068506366</v>
      </c>
      <c r="H28" s="140">
        <v>40.986124367230069</v>
      </c>
      <c r="I28" s="42">
        <f t="shared" si="0"/>
        <v>32.389747579904785</v>
      </c>
      <c r="J28" s="4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row>
    <row r="29" spans="3:71">
      <c r="C29" s="3" t="s">
        <v>60</v>
      </c>
      <c r="D29" s="6">
        <v>12.492933975472029</v>
      </c>
      <c r="E29" s="6">
        <v>11.506830996902092</v>
      </c>
      <c r="F29" s="6">
        <v>5.3085851944752305</v>
      </c>
      <c r="G29" s="6">
        <v>1.8611756649154407</v>
      </c>
      <c r="H29" s="140">
        <v>40.948093355057729</v>
      </c>
      <c r="I29" s="42">
        <f t="shared" si="0"/>
        <v>31.169525831764794</v>
      </c>
      <c r="J29" s="4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row>
    <row r="30" spans="3:71">
      <c r="C30" s="3" t="s">
        <v>75</v>
      </c>
      <c r="D30" s="6">
        <v>14.56546209369631</v>
      </c>
      <c r="E30" s="6">
        <v>10.124213054151694</v>
      </c>
      <c r="F30" s="6">
        <v>8.6738728780770291</v>
      </c>
      <c r="G30" s="6">
        <v>2.7433517106455829</v>
      </c>
      <c r="H30" s="140">
        <v>40.657835025553005</v>
      </c>
      <c r="I30" s="42">
        <f t="shared" si="0"/>
        <v>36.106899736570618</v>
      </c>
      <c r="J30" s="4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row>
    <row r="31" spans="3:71">
      <c r="C31" s="3" t="s">
        <v>62</v>
      </c>
      <c r="D31" s="6">
        <v>13.660195681682852</v>
      </c>
      <c r="E31" s="6">
        <v>9.4084114338607758</v>
      </c>
      <c r="F31" s="6">
        <v>6.8762441759724107</v>
      </c>
      <c r="G31" s="6">
        <v>2.5504429224130876</v>
      </c>
      <c r="H31" s="140">
        <v>40.636223924062811</v>
      </c>
      <c r="I31" s="42">
        <f t="shared" si="0"/>
        <v>32.495294213929128</v>
      </c>
      <c r="J31" s="4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row>
    <row r="32" spans="3:71">
      <c r="C32" s="3" t="s">
        <v>58</v>
      </c>
      <c r="D32" s="6">
        <v>12.145582136329725</v>
      </c>
      <c r="E32" s="6">
        <v>7.7840799877503279</v>
      </c>
      <c r="F32" s="6">
        <v>4.6473821213434245</v>
      </c>
      <c r="G32" s="6">
        <v>1.9566895913626783</v>
      </c>
      <c r="H32" s="140">
        <v>39.275311814087026</v>
      </c>
      <c r="I32" s="42">
        <f t="shared" si="0"/>
        <v>26.533733836786158</v>
      </c>
      <c r="J32" s="4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row>
    <row r="33" spans="3:71">
      <c r="C33" s="3" t="s">
        <v>107</v>
      </c>
      <c r="D33" s="6">
        <v>12.549215350129019</v>
      </c>
      <c r="E33" s="6">
        <v>10.720535631932146</v>
      </c>
      <c r="F33" s="6">
        <v>6.0487160356912266</v>
      </c>
      <c r="G33" s="6">
        <v>3.3314698608027355</v>
      </c>
      <c r="H33" s="140">
        <v>39.268292254422143</v>
      </c>
      <c r="I33" s="42">
        <f t="shared" si="0"/>
        <v>32.649936878555124</v>
      </c>
      <c r="J33" s="4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row>
    <row r="34" spans="3:71">
      <c r="C34" s="3" t="s">
        <v>61</v>
      </c>
      <c r="D34" s="6">
        <v>13.472682788606956</v>
      </c>
      <c r="E34" s="6">
        <v>11.031362220110989</v>
      </c>
      <c r="F34" s="6">
        <v>5.9647626283816439</v>
      </c>
      <c r="G34" s="6">
        <v>2.1797387283061731</v>
      </c>
      <c r="H34" s="140">
        <v>38.574144876512847</v>
      </c>
      <c r="I34" s="42">
        <f t="shared" si="0"/>
        <v>32.648546365405764</v>
      </c>
      <c r="J34" s="4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row>
    <row r="35" spans="3:71">
      <c r="C35" s="3" t="s">
        <v>43</v>
      </c>
      <c r="D35" s="6">
        <v>13.109227089580141</v>
      </c>
      <c r="E35" s="6">
        <v>10.014125069322482</v>
      </c>
      <c r="F35" s="6">
        <v>6.0294518301615145</v>
      </c>
      <c r="G35" s="6">
        <v>2.8596172726875144</v>
      </c>
      <c r="H35" s="140">
        <v>38.427307751739818</v>
      </c>
      <c r="I35" s="42">
        <f t="shared" si="0"/>
        <v>32.012421261751655</v>
      </c>
      <c r="J35" s="4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row>
    <row r="36" spans="3:71">
      <c r="C36" s="3" t="s">
        <v>46</v>
      </c>
      <c r="D36" s="6">
        <v>12.395004478924768</v>
      </c>
      <c r="E36" s="6">
        <v>11.169737383960024</v>
      </c>
      <c r="F36" s="6">
        <v>6.3016861115096399</v>
      </c>
      <c r="G36" s="6">
        <v>2.0953548529550314</v>
      </c>
      <c r="H36" s="140">
        <v>37.762827986664895</v>
      </c>
      <c r="I36" s="42">
        <f t="shared" si="0"/>
        <v>31.961782827349467</v>
      </c>
      <c r="J36" s="4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row>
    <row r="37" spans="3:71">
      <c r="C37" s="3" t="s">
        <v>1247</v>
      </c>
      <c r="D37" s="6">
        <v>10.917960784953427</v>
      </c>
      <c r="E37" s="6">
        <v>8.1878129944700913</v>
      </c>
      <c r="F37" s="6">
        <v>4.346402296788086</v>
      </c>
      <c r="G37" s="6">
        <v>1.5645849305906727</v>
      </c>
      <c r="H37" s="140">
        <v>36.16003435271827</v>
      </c>
      <c r="I37" s="42">
        <f t="shared" si="0"/>
        <v>25.016761006802277</v>
      </c>
      <c r="J37" s="4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row>
    <row r="38" spans="3:71">
      <c r="C38" s="3" t="s">
        <v>69</v>
      </c>
      <c r="D38" s="6">
        <v>11.378415932849698</v>
      </c>
      <c r="E38" s="6">
        <v>10.879167874285752</v>
      </c>
      <c r="F38" s="6">
        <v>6.4724733716936695</v>
      </c>
      <c r="G38" s="6">
        <v>2.5474221629423122</v>
      </c>
      <c r="H38" s="140">
        <v>35.972335381959816</v>
      </c>
      <c r="I38" s="42">
        <f t="shared" si="0"/>
        <v>31.277479341771432</v>
      </c>
      <c r="J38" s="4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row>
    <row r="39" spans="3:71">
      <c r="C39" s="3" t="s">
        <v>55</v>
      </c>
      <c r="D39" s="6">
        <v>11.749299862198724</v>
      </c>
      <c r="E39" s="6">
        <v>9.3352087398204588</v>
      </c>
      <c r="F39" s="6">
        <v>5.22240577966181</v>
      </c>
      <c r="G39" s="6">
        <v>1.5529187725982105</v>
      </c>
      <c r="H39" s="140">
        <v>34.744159683584414</v>
      </c>
      <c r="I39" s="42">
        <f t="shared" si="0"/>
        <v>27.859833154279205</v>
      </c>
      <c r="J39" s="4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row>
    <row r="40" spans="3:71">
      <c r="C40" s="3"/>
      <c r="D40" s="6"/>
      <c r="E40" s="6"/>
      <c r="F40" s="6"/>
      <c r="G40" s="6"/>
      <c r="H40" s="140"/>
      <c r="I40" s="4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row>
    <row r="41" spans="3:71">
      <c r="C41" s="3" t="s">
        <v>1248</v>
      </c>
      <c r="D41" s="6">
        <v>12.106029440555503</v>
      </c>
      <c r="E41" s="6">
        <v>10.009317432989445</v>
      </c>
      <c r="F41" s="6">
        <v>5.9667071545425703</v>
      </c>
      <c r="G41" s="6">
        <v>2.4379435976160528</v>
      </c>
      <c r="H41" s="140"/>
      <c r="I41" s="42">
        <f>SUM(D41:G41)</f>
        <v>30.519997625703571</v>
      </c>
      <c r="J41" s="4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row>
    <row r="42" spans="3:71" s="112" customFormat="1">
      <c r="C42" s="3"/>
      <c r="D42" s="6"/>
      <c r="E42" s="6"/>
      <c r="F42" s="6"/>
      <c r="G42" s="6"/>
      <c r="H42" s="140"/>
      <c r="I42" s="42"/>
      <c r="J42" s="42"/>
    </row>
    <row r="43" spans="3:71">
      <c r="C43" s="3" t="s">
        <v>72</v>
      </c>
      <c r="D43" s="6">
        <v>14.672468601803116</v>
      </c>
      <c r="E43" s="6">
        <v>10.477356819010891</v>
      </c>
      <c r="F43" s="6">
        <v>5.6594924175308776</v>
      </c>
      <c r="G43" s="6">
        <v>1.7405805409349107</v>
      </c>
      <c r="H43" s="140">
        <v>42.856157929814074</v>
      </c>
      <c r="I43" s="42">
        <f>SUM(D43:G43)</f>
        <v>32.549898379279796</v>
      </c>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row>
    <row r="44" spans="3:71">
      <c r="C44" s="3" t="s">
        <v>74</v>
      </c>
      <c r="D44" s="6">
        <v>13.040639932438625</v>
      </c>
      <c r="E44" s="6">
        <v>9.6683175089738729</v>
      </c>
      <c r="F44" s="6">
        <v>6.1837126853247701</v>
      </c>
      <c r="G44" s="6">
        <v>2.607751137072889</v>
      </c>
      <c r="H44" s="140">
        <v>39.40907785150948</v>
      </c>
      <c r="I44" s="42">
        <f>SUM(D44:G44)</f>
        <v>31.500421263810157</v>
      </c>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row>
    <row r="45" spans="3:71">
      <c r="C45" s="3" t="s">
        <v>73</v>
      </c>
      <c r="D45" s="6">
        <v>11.813400067414735</v>
      </c>
      <c r="E45" s="6">
        <v>9.9244361898513045</v>
      </c>
      <c r="F45" s="6">
        <v>5.1284933857736892</v>
      </c>
      <c r="G45" s="6">
        <v>2.1918985205543624</v>
      </c>
      <c r="H45" s="140">
        <v>36.85090769044006</v>
      </c>
      <c r="I45" s="42">
        <f>SUM(D45:G45)</f>
        <v>29.058228163594087</v>
      </c>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row>
    <row r="46" spans="3:71">
      <c r="C46" s="3" t="s">
        <v>71</v>
      </c>
      <c r="D46" s="6">
        <v>11.672283054754882</v>
      </c>
      <c r="E46" s="6">
        <v>8.2800406732942857</v>
      </c>
      <c r="F46" s="6">
        <v>4.1412808726270409</v>
      </c>
      <c r="G46" s="6">
        <v>1.7916418060959518</v>
      </c>
      <c r="H46" s="140">
        <v>34.638934645678951</v>
      </c>
      <c r="I46" s="42">
        <f>SUM(D46:G46)</f>
        <v>25.885246406772161</v>
      </c>
      <c r="L46" s="112"/>
      <c r="M46" s="112"/>
      <c r="N46" s="112"/>
      <c r="O46" s="112"/>
    </row>
    <row r="48" spans="3:71" ht="24" customHeight="1">
      <c r="C48" s="159" t="s">
        <v>1198</v>
      </c>
      <c r="D48" s="159"/>
      <c r="E48" s="159"/>
      <c r="F48" s="159"/>
      <c r="G48" s="159"/>
      <c r="H48" s="159"/>
      <c r="I48" s="159"/>
      <c r="J48" s="159"/>
      <c r="K48" s="159"/>
      <c r="L48" s="159"/>
    </row>
    <row r="49" spans="1:3" ht="15" customHeight="1">
      <c r="C49" s="144" t="s">
        <v>1348</v>
      </c>
    </row>
    <row r="50" spans="1:3">
      <c r="C50" s="41" t="s">
        <v>1249</v>
      </c>
    </row>
    <row r="51" spans="1:3">
      <c r="C51" s="118" t="s">
        <v>1195</v>
      </c>
    </row>
    <row r="52" spans="1:3">
      <c r="A52" s="20" t="s">
        <v>14</v>
      </c>
      <c r="C52" s="3"/>
    </row>
    <row r="53" spans="1:3">
      <c r="A53" s="112" t="s">
        <v>1208</v>
      </c>
    </row>
    <row r="54" spans="1:3">
      <c r="A54" s="112" t="s">
        <v>1215</v>
      </c>
    </row>
  </sheetData>
  <sortState ref="C43:I46">
    <sortCondition descending="1" ref="H43:H46"/>
  </sortState>
  <mergeCells count="1">
    <mergeCell ref="C48:L48"/>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AF85"/>
  <sheetViews>
    <sheetView showGridLines="0" zoomScaleNormal="100" workbookViewId="0"/>
  </sheetViews>
  <sheetFormatPr defaultColWidth="8.85546875" defaultRowHeight="12"/>
  <cols>
    <col min="1" max="2" width="9.28515625" style="13" customWidth="1"/>
    <col min="3" max="3" width="7" style="13" customWidth="1"/>
    <col min="4" max="7" width="12.42578125" style="13" customWidth="1"/>
    <col min="8" max="9" width="8.85546875" style="13"/>
    <col min="10" max="10" width="6.28515625" style="13" customWidth="1"/>
    <col min="11" max="12" width="8.85546875" style="13"/>
    <col min="13" max="13" width="20.42578125" style="13" customWidth="1"/>
    <col min="14" max="15" width="16.85546875" style="13" customWidth="1"/>
    <col min="16" max="16" width="8.85546875" style="13"/>
    <col min="17" max="17" width="15.42578125" style="13" customWidth="1"/>
    <col min="18" max="19" width="11.7109375" style="13" customWidth="1"/>
    <col min="20" max="16384" width="8.85546875" style="13"/>
  </cols>
  <sheetData>
    <row r="1" spans="1:32">
      <c r="A1" s="128"/>
      <c r="B1" s="19"/>
      <c r="C1" s="126"/>
    </row>
    <row r="2" spans="1:32">
      <c r="A2" s="37"/>
      <c r="B2" s="19"/>
      <c r="C2" s="36"/>
    </row>
    <row r="3" spans="1:32">
      <c r="C3" s="7" t="s">
        <v>12</v>
      </c>
      <c r="H3" s="35"/>
      <c r="I3" s="35"/>
    </row>
    <row r="4" spans="1:32">
      <c r="C4" s="7" t="s">
        <v>13</v>
      </c>
    </row>
    <row r="5" spans="1:32">
      <c r="C5" s="1"/>
    </row>
    <row r="6" spans="1:32" s="32" customFormat="1" ht="15">
      <c r="B6" s="33"/>
      <c r="C6" s="9" t="s">
        <v>1216</v>
      </c>
      <c r="D6" s="34"/>
      <c r="E6" s="34"/>
      <c r="F6" s="34"/>
      <c r="G6" s="34"/>
      <c r="H6" s="34"/>
      <c r="I6" s="34"/>
      <c r="J6" s="34"/>
      <c r="K6" s="33"/>
      <c r="L6" s="33"/>
      <c r="M6" s="33"/>
      <c r="N6" s="33"/>
      <c r="O6" s="33"/>
      <c r="P6" s="33"/>
      <c r="Q6" s="13"/>
      <c r="R6" s="13"/>
      <c r="S6" s="13"/>
      <c r="T6" s="33"/>
      <c r="U6" s="33"/>
      <c r="V6" s="33"/>
      <c r="W6" s="33"/>
      <c r="X6" s="33"/>
      <c r="Y6" s="33"/>
      <c r="Z6" s="33"/>
      <c r="AA6" s="33"/>
      <c r="AB6" s="33"/>
      <c r="AC6" s="33"/>
      <c r="AD6" s="33"/>
      <c r="AE6" s="33"/>
      <c r="AF6" s="33"/>
    </row>
    <row r="7" spans="1:32" s="30" customFormat="1">
      <c r="C7" s="10" t="s">
        <v>87</v>
      </c>
      <c r="D7" s="31"/>
      <c r="E7" s="31"/>
      <c r="F7" s="31"/>
      <c r="G7" s="31"/>
      <c r="H7" s="31"/>
      <c r="I7" s="31"/>
      <c r="J7" s="31"/>
      <c r="K7" s="31"/>
      <c r="L7" s="31"/>
      <c r="M7" s="31"/>
      <c r="N7" s="31"/>
      <c r="O7" s="31"/>
      <c r="P7" s="31"/>
      <c r="Q7" s="13"/>
      <c r="R7" s="13"/>
      <c r="S7" s="13"/>
      <c r="T7" s="31"/>
      <c r="U7" s="31"/>
      <c r="V7" s="31"/>
      <c r="W7" s="31"/>
      <c r="X7" s="31"/>
      <c r="Y7" s="31"/>
      <c r="Z7" s="31"/>
      <c r="AA7" s="31"/>
      <c r="AB7" s="31"/>
      <c r="AC7" s="31"/>
      <c r="AD7" s="31"/>
      <c r="AE7" s="31"/>
      <c r="AF7" s="31"/>
    </row>
    <row r="8" spans="1:32">
      <c r="M8" s="31"/>
      <c r="N8" s="31"/>
      <c r="O8" s="31"/>
    </row>
    <row r="9" spans="1:32">
      <c r="F9" s="29"/>
      <c r="G9" s="29"/>
      <c r="M9" s="31"/>
      <c r="N9" s="31"/>
      <c r="O9" s="31"/>
    </row>
    <row r="10" spans="1:32">
      <c r="D10" s="160">
        <v>2019</v>
      </c>
      <c r="E10" s="160"/>
      <c r="F10" s="160">
        <v>2050</v>
      </c>
      <c r="G10" s="160"/>
      <c r="H10" s="19"/>
      <c r="I10" s="28"/>
      <c r="J10" s="28"/>
      <c r="K10" s="28"/>
      <c r="L10" s="28"/>
      <c r="M10" s="31"/>
      <c r="N10" s="31"/>
      <c r="O10" s="31"/>
    </row>
    <row r="11" spans="1:32">
      <c r="B11" s="17"/>
      <c r="D11" s="70" t="s">
        <v>25</v>
      </c>
      <c r="E11" s="70" t="s">
        <v>24</v>
      </c>
      <c r="F11" s="71" t="s">
        <v>25</v>
      </c>
      <c r="G11" s="71" t="s">
        <v>24</v>
      </c>
      <c r="H11" s="19"/>
      <c r="I11" s="28"/>
      <c r="J11" s="28"/>
      <c r="K11" s="28"/>
      <c r="L11" s="28"/>
      <c r="M11" s="31"/>
      <c r="N11" s="31"/>
      <c r="O11" s="31"/>
    </row>
    <row r="12" spans="1:32">
      <c r="B12" s="17"/>
      <c r="C12" s="27" t="s">
        <v>23</v>
      </c>
      <c r="D12" s="26">
        <v>-2.4900155220651659</v>
      </c>
      <c r="E12" s="26">
        <v>2.3658222603894266</v>
      </c>
      <c r="F12" s="40">
        <v>-2.2861008183153837</v>
      </c>
      <c r="G12" s="40">
        <v>2.1628437548324002</v>
      </c>
      <c r="H12" s="26"/>
      <c r="I12" s="26"/>
      <c r="J12" s="26"/>
      <c r="K12" s="25"/>
      <c r="L12" s="19"/>
      <c r="M12" s="31"/>
      <c r="N12" s="31"/>
      <c r="O12" s="31"/>
    </row>
    <row r="13" spans="1:32">
      <c r="B13" s="17"/>
      <c r="C13" s="39" t="s">
        <v>26</v>
      </c>
      <c r="D13" s="26">
        <v>-2.6236341831914149</v>
      </c>
      <c r="E13" s="26">
        <v>2.4882273482171406</v>
      </c>
      <c r="F13" s="40">
        <v>-2.3579691174282176</v>
      </c>
      <c r="G13" s="40">
        <v>2.2443215248787785</v>
      </c>
      <c r="H13" s="26"/>
      <c r="I13" s="26"/>
      <c r="J13" s="26"/>
      <c r="K13" s="25"/>
      <c r="L13" s="19"/>
      <c r="M13" s="31"/>
      <c r="N13" s="31"/>
      <c r="O13" s="31"/>
    </row>
    <row r="14" spans="1:32">
      <c r="B14" s="17"/>
      <c r="C14" s="39" t="s">
        <v>27</v>
      </c>
      <c r="D14" s="26">
        <v>-2.6737887669040505</v>
      </c>
      <c r="E14" s="26">
        <v>2.5340007941013738</v>
      </c>
      <c r="F14" s="40">
        <v>-2.390631436932118</v>
      </c>
      <c r="G14" s="40">
        <v>2.2836367468045111</v>
      </c>
      <c r="H14" s="26"/>
      <c r="I14" s="26"/>
      <c r="J14" s="26"/>
      <c r="K14" s="25"/>
      <c r="L14" s="19"/>
      <c r="M14" s="31"/>
      <c r="N14" s="31"/>
      <c r="O14" s="31"/>
    </row>
    <row r="15" spans="1:32">
      <c r="B15" s="17"/>
      <c r="C15" s="39" t="s">
        <v>28</v>
      </c>
      <c r="D15" s="26">
        <v>-2.6749082219212998</v>
      </c>
      <c r="E15" s="26">
        <v>2.5126937739260011</v>
      </c>
      <c r="F15" s="40">
        <v>-2.4342955002992257</v>
      </c>
      <c r="G15" s="40">
        <v>2.3104838394112468</v>
      </c>
      <c r="H15" s="26"/>
      <c r="I15" s="26"/>
      <c r="J15" s="26"/>
      <c r="K15" s="25"/>
      <c r="L15" s="19"/>
      <c r="M15" s="31"/>
      <c r="N15" s="31"/>
      <c r="O15" s="31"/>
    </row>
    <row r="16" spans="1:32">
      <c r="B16" s="17"/>
      <c r="C16" s="39" t="s">
        <v>29</v>
      </c>
      <c r="D16" s="26">
        <v>-2.7849185122239608</v>
      </c>
      <c r="E16" s="26">
        <v>2.6245857870965215</v>
      </c>
      <c r="F16" s="40">
        <v>-2.5352356276654771</v>
      </c>
      <c r="G16" s="40">
        <v>2.4051556789025716</v>
      </c>
      <c r="H16" s="26"/>
      <c r="I16" s="26"/>
      <c r="J16" s="26"/>
      <c r="K16" s="25"/>
      <c r="L16" s="19"/>
      <c r="M16" s="31"/>
      <c r="N16" s="31"/>
      <c r="O16" s="31"/>
    </row>
    <row r="17" spans="1:15">
      <c r="B17" s="17"/>
      <c r="C17" s="39" t="s">
        <v>30</v>
      </c>
      <c r="D17" s="26">
        <v>-3.0605553279295536</v>
      </c>
      <c r="E17" s="26">
        <v>2.942161210277598</v>
      </c>
      <c r="F17" s="40">
        <v>-2.6749066892132531</v>
      </c>
      <c r="G17" s="40">
        <v>2.5612717887172183</v>
      </c>
      <c r="H17" s="26"/>
      <c r="I17" s="26"/>
      <c r="J17" s="26"/>
      <c r="K17" s="25"/>
      <c r="L17" s="19"/>
      <c r="M17" s="31"/>
      <c r="N17" s="31"/>
      <c r="O17" s="31"/>
    </row>
    <row r="18" spans="1:15">
      <c r="B18" s="17"/>
      <c r="C18" s="39" t="s">
        <v>31</v>
      </c>
      <c r="D18" s="26">
        <v>-3.2238241047105904</v>
      </c>
      <c r="E18" s="26">
        <v>3.1561091614470862</v>
      </c>
      <c r="F18" s="40">
        <v>-2.8679070394391348</v>
      </c>
      <c r="G18" s="40">
        <v>2.7739826712357849</v>
      </c>
      <c r="H18" s="26"/>
      <c r="I18" s="26"/>
      <c r="J18" s="26"/>
      <c r="K18" s="25"/>
      <c r="L18" s="19"/>
      <c r="M18" s="31"/>
      <c r="N18" s="31"/>
      <c r="O18" s="31"/>
    </row>
    <row r="19" spans="1:15">
      <c r="B19" s="17"/>
      <c r="C19" s="39" t="s">
        <v>32</v>
      </c>
      <c r="D19" s="26">
        <v>-3.3777133613451027</v>
      </c>
      <c r="E19" s="26">
        <v>3.3444331856383798</v>
      </c>
      <c r="F19" s="40">
        <v>-2.9864748424769423</v>
      </c>
      <c r="G19" s="40">
        <v>2.8894044315360619</v>
      </c>
      <c r="H19" s="26"/>
      <c r="I19" s="26"/>
      <c r="J19" s="26"/>
      <c r="K19" s="25"/>
      <c r="L19" s="19"/>
      <c r="M19" s="31"/>
      <c r="N19" s="31"/>
      <c r="O19" s="31"/>
    </row>
    <row r="20" spans="1:15">
      <c r="B20" s="17"/>
      <c r="C20" s="39" t="s">
        <v>33</v>
      </c>
      <c r="D20" s="26">
        <v>-3.5088214174366654</v>
      </c>
      <c r="E20" s="26">
        <v>3.4793161013412863</v>
      </c>
      <c r="F20" s="40">
        <v>-3.060622951682479</v>
      </c>
      <c r="G20" s="40">
        <v>2.9642963857286011</v>
      </c>
      <c r="H20" s="26"/>
      <c r="I20" s="26"/>
      <c r="J20" s="26"/>
      <c r="K20" s="25"/>
      <c r="L20" s="19"/>
      <c r="M20" s="31"/>
      <c r="N20" s="31"/>
      <c r="O20" s="31"/>
    </row>
    <row r="21" spans="1:15">
      <c r="B21" s="17"/>
      <c r="C21" s="39" t="s">
        <v>34</v>
      </c>
      <c r="D21" s="26">
        <v>-3.5941551324380634</v>
      </c>
      <c r="E21" s="26">
        <v>3.5836606333039471</v>
      </c>
      <c r="F21" s="40">
        <v>-2.9911389454591211</v>
      </c>
      <c r="G21" s="40">
        <v>2.9042564004569131</v>
      </c>
      <c r="H21" s="26"/>
      <c r="I21" s="26"/>
      <c r="J21" s="26"/>
      <c r="K21" s="25"/>
      <c r="L21" s="19"/>
      <c r="M21" s="31"/>
      <c r="N21" s="31"/>
      <c r="O21" s="31"/>
    </row>
    <row r="22" spans="1:15">
      <c r="B22" s="17"/>
      <c r="C22" s="39" t="s">
        <v>35</v>
      </c>
      <c r="D22" s="26">
        <v>-3.6506446409244413</v>
      </c>
      <c r="E22" s="26">
        <v>3.6813085772965692</v>
      </c>
      <c r="F22" s="40">
        <v>-2.9971638178812632</v>
      </c>
      <c r="G22" s="40">
        <v>2.9312399326377423</v>
      </c>
      <c r="H22" s="26"/>
      <c r="I22" s="26"/>
      <c r="J22" s="26"/>
      <c r="K22" s="25"/>
      <c r="L22" s="19"/>
      <c r="M22" s="31"/>
      <c r="N22" s="31"/>
      <c r="O22" s="31"/>
    </row>
    <row r="23" spans="1:15">
      <c r="B23" s="17"/>
      <c r="C23" s="39" t="s">
        <v>36</v>
      </c>
      <c r="D23" s="26">
        <v>-3.4102930384104848</v>
      </c>
      <c r="E23" s="26">
        <v>3.5366882828760509</v>
      </c>
      <c r="F23" s="40">
        <v>-3.0851109088627364</v>
      </c>
      <c r="G23" s="40">
        <v>3.08181029504625</v>
      </c>
      <c r="H23" s="26"/>
      <c r="I23" s="26"/>
      <c r="J23" s="26"/>
      <c r="K23" s="25"/>
      <c r="L23" s="19"/>
      <c r="M23" s="31"/>
      <c r="N23" s="31"/>
      <c r="O23" s="31"/>
    </row>
    <row r="24" spans="1:15">
      <c r="B24" s="17"/>
      <c r="C24" s="39" t="s">
        <v>37</v>
      </c>
      <c r="D24" s="26">
        <v>-3.087090126942976</v>
      </c>
      <c r="E24" s="26">
        <v>3.3390093567013475</v>
      </c>
      <c r="F24" s="40">
        <v>-3.1104413010876879</v>
      </c>
      <c r="G24" s="40">
        <v>3.2083931298087176</v>
      </c>
      <c r="H24" s="26"/>
      <c r="I24" s="26"/>
      <c r="J24" s="26"/>
      <c r="K24" s="25"/>
      <c r="L24" s="19"/>
      <c r="M24" s="31"/>
      <c r="N24" s="31"/>
      <c r="O24" s="31"/>
    </row>
    <row r="25" spans="1:15">
      <c r="A25" s="154"/>
      <c r="B25" s="155"/>
      <c r="C25" s="39" t="s">
        <v>38</v>
      </c>
      <c r="D25" s="26">
        <v>-2.7176039498132876</v>
      </c>
      <c r="E25" s="26">
        <v>3.0762950624173833</v>
      </c>
      <c r="F25" s="40">
        <v>-3.0338424923561145</v>
      </c>
      <c r="G25" s="40">
        <v>3.2428957970562058</v>
      </c>
      <c r="H25" s="26"/>
      <c r="I25" s="26"/>
      <c r="J25" s="26"/>
      <c r="K25" s="25"/>
      <c r="L25" s="19"/>
      <c r="M25" s="31"/>
      <c r="N25" s="31"/>
      <c r="O25" s="31"/>
    </row>
    <row r="26" spans="1:15">
      <c r="B26" s="17"/>
      <c r="C26" s="39" t="s">
        <v>39</v>
      </c>
      <c r="D26" s="26">
        <v>-2.1817330078567481</v>
      </c>
      <c r="E26" s="26">
        <v>2.5980747110402822</v>
      </c>
      <c r="F26" s="40">
        <v>-2.9059142999328174</v>
      </c>
      <c r="G26" s="40">
        <v>3.2293628951141331</v>
      </c>
      <c r="H26" s="26"/>
      <c r="I26" s="26"/>
      <c r="J26" s="26"/>
      <c r="K26" s="25"/>
      <c r="L26" s="19"/>
      <c r="M26" s="31"/>
      <c r="N26" s="31"/>
      <c r="O26" s="31"/>
    </row>
    <row r="27" spans="1:15">
      <c r="B27" s="17"/>
      <c r="C27" s="39" t="s">
        <v>40</v>
      </c>
      <c r="D27" s="26">
        <v>-1.6759203954597266</v>
      </c>
      <c r="E27" s="26">
        <v>2.1899252611367177</v>
      </c>
      <c r="F27" s="40">
        <v>-2.6522833306643379</v>
      </c>
      <c r="G27" s="40">
        <v>3.1202830819272886</v>
      </c>
      <c r="H27" s="26"/>
      <c r="I27" s="26"/>
      <c r="J27" s="26"/>
      <c r="K27" s="25"/>
      <c r="L27" s="19"/>
      <c r="M27" s="31"/>
      <c r="N27" s="31"/>
      <c r="O27" s="31"/>
    </row>
    <row r="28" spans="1:15">
      <c r="B28" s="17"/>
      <c r="C28" s="39" t="s">
        <v>41</v>
      </c>
      <c r="D28" s="26">
        <v>-1.1995399160731905</v>
      </c>
      <c r="E28" s="26">
        <v>1.8105358683906196</v>
      </c>
      <c r="F28" s="40">
        <v>-2.2284068231291485</v>
      </c>
      <c r="G28" s="40">
        <v>2.860986244032953</v>
      </c>
      <c r="H28" s="26"/>
      <c r="I28" s="26"/>
      <c r="J28" s="26"/>
      <c r="K28" s="25"/>
      <c r="L28" s="19"/>
      <c r="M28" s="31"/>
      <c r="N28" s="31"/>
      <c r="O28" s="31"/>
    </row>
    <row r="29" spans="1:15">
      <c r="B29" s="17"/>
      <c r="C29" s="51" t="s">
        <v>82</v>
      </c>
      <c r="D29" s="26">
        <v>-0.90680108625361966</v>
      </c>
      <c r="E29" s="26">
        <v>1.8951919125019276</v>
      </c>
      <c r="F29" s="40">
        <v>-2.334411986378861</v>
      </c>
      <c r="G29" s="40">
        <v>3.8925174726683034</v>
      </c>
      <c r="H29" s="26"/>
      <c r="I29" s="26"/>
      <c r="J29" s="26"/>
      <c r="K29" s="25"/>
      <c r="L29" s="19"/>
      <c r="M29" s="31"/>
      <c r="N29" s="31"/>
      <c r="O29" s="31"/>
    </row>
    <row r="30" spans="1:15">
      <c r="B30" s="17"/>
      <c r="C30" s="22"/>
      <c r="D30" s="23"/>
      <c r="E30" s="23"/>
      <c r="F30" s="23"/>
      <c r="G30" s="23"/>
      <c r="H30" s="19"/>
      <c r="I30" s="24"/>
      <c r="J30" s="22"/>
      <c r="M30" s="31"/>
      <c r="N30" s="31"/>
      <c r="O30" s="31"/>
    </row>
    <row r="31" spans="1:15">
      <c r="A31" s="20"/>
      <c r="B31" s="17"/>
      <c r="C31" s="41" t="s">
        <v>1219</v>
      </c>
      <c r="D31" s="23"/>
      <c r="E31" s="23"/>
      <c r="F31" s="23"/>
      <c r="G31" s="23"/>
      <c r="H31" s="19"/>
      <c r="I31" s="23"/>
      <c r="J31" s="22"/>
      <c r="M31" s="31"/>
      <c r="N31" s="31"/>
      <c r="O31" s="31"/>
    </row>
    <row r="32" spans="1:15">
      <c r="C32" s="118" t="s">
        <v>1195</v>
      </c>
      <c r="D32" s="21"/>
      <c r="E32" s="21"/>
      <c r="F32" s="21"/>
      <c r="G32" s="21"/>
      <c r="H32" s="21"/>
      <c r="I32" s="23"/>
      <c r="J32" s="22"/>
      <c r="M32" s="31"/>
      <c r="N32" s="31"/>
      <c r="O32" s="31"/>
    </row>
    <row r="33" spans="1:10">
      <c r="D33" s="21"/>
      <c r="E33" s="21"/>
      <c r="F33" s="21"/>
      <c r="G33" s="21"/>
      <c r="I33" s="23"/>
      <c r="J33" s="22"/>
    </row>
    <row r="34" spans="1:10">
      <c r="F34" s="21"/>
      <c r="G34" s="21"/>
      <c r="H34" s="21"/>
    </row>
    <row r="35" spans="1:10">
      <c r="A35" s="20" t="s">
        <v>14</v>
      </c>
      <c r="D35" s="18"/>
      <c r="E35" s="18"/>
      <c r="F35" s="18"/>
      <c r="G35" s="18"/>
      <c r="H35" s="17"/>
      <c r="I35" s="16"/>
    </row>
    <row r="36" spans="1:10">
      <c r="A36" s="38" t="s">
        <v>1218</v>
      </c>
      <c r="H36" s="17"/>
      <c r="I36" s="16"/>
    </row>
    <row r="37" spans="1:10">
      <c r="A37" s="48" t="s">
        <v>1217</v>
      </c>
      <c r="H37" s="17"/>
      <c r="I37" s="16"/>
    </row>
    <row r="38" spans="1:10">
      <c r="H38" s="17"/>
      <c r="I38" s="16"/>
    </row>
    <row r="39" spans="1:10">
      <c r="H39" s="17"/>
      <c r="I39" s="16"/>
    </row>
    <row r="40" spans="1:10">
      <c r="C40" s="15"/>
      <c r="D40" s="15"/>
      <c r="E40" s="15"/>
      <c r="F40" s="15"/>
      <c r="G40" s="14"/>
      <c r="H40" s="14"/>
      <c r="I40" s="16"/>
    </row>
    <row r="41" spans="1:10">
      <c r="C41" s="15"/>
      <c r="D41" s="15"/>
      <c r="E41" s="15"/>
      <c r="F41" s="15"/>
      <c r="G41" s="14"/>
      <c r="H41" s="14"/>
      <c r="I41" s="16"/>
    </row>
    <row r="42" spans="1:10">
      <c r="C42" s="15"/>
      <c r="D42" s="15"/>
      <c r="E42" s="15"/>
      <c r="F42" s="15"/>
      <c r="G42" s="14"/>
      <c r="H42" s="14"/>
      <c r="I42" s="16"/>
    </row>
    <row r="43" spans="1:10">
      <c r="C43" s="15"/>
      <c r="D43" s="15"/>
      <c r="E43" s="15"/>
      <c r="F43" s="15"/>
      <c r="G43" s="14"/>
      <c r="H43" s="14"/>
      <c r="I43" s="16"/>
    </row>
    <row r="44" spans="1:10">
      <c r="C44" s="15"/>
      <c r="D44" s="15"/>
      <c r="E44" s="15"/>
      <c r="F44" s="15"/>
      <c r="G44" s="14"/>
      <c r="H44" s="14"/>
      <c r="I44" s="16"/>
    </row>
    <row r="45" spans="1:10">
      <c r="C45" s="15"/>
      <c r="D45" s="15"/>
      <c r="E45" s="15"/>
      <c r="F45" s="15"/>
      <c r="G45" s="14"/>
      <c r="H45" s="14"/>
      <c r="I45" s="16"/>
    </row>
    <row r="46" spans="1:10">
      <c r="C46" s="15"/>
      <c r="D46" s="15"/>
      <c r="E46" s="15"/>
      <c r="F46" s="15"/>
      <c r="G46" s="14"/>
      <c r="H46" s="14"/>
      <c r="I46" s="16"/>
    </row>
    <row r="47" spans="1:10">
      <c r="C47" s="15"/>
      <c r="D47" s="15"/>
      <c r="E47" s="15"/>
      <c r="F47" s="15"/>
      <c r="G47" s="14"/>
      <c r="H47" s="14"/>
      <c r="I47" s="16"/>
    </row>
    <row r="48" spans="1:10">
      <c r="C48" s="15"/>
      <c r="D48" s="15"/>
      <c r="E48" s="15"/>
      <c r="F48" s="15"/>
      <c r="G48" s="14"/>
      <c r="H48" s="14"/>
      <c r="I48" s="16"/>
    </row>
    <row r="49" spans="3:9">
      <c r="C49" s="15"/>
      <c r="D49" s="15"/>
      <c r="E49" s="15"/>
      <c r="F49" s="15"/>
      <c r="G49" s="14"/>
      <c r="H49" s="14"/>
      <c r="I49" s="16"/>
    </row>
    <row r="50" spans="3:9">
      <c r="C50" s="15"/>
      <c r="D50" s="15"/>
      <c r="E50" s="15"/>
      <c r="F50" s="15"/>
      <c r="G50" s="14"/>
      <c r="H50" s="14"/>
      <c r="I50" s="16"/>
    </row>
    <row r="51" spans="3:9">
      <c r="C51" s="15"/>
      <c r="D51" s="15"/>
      <c r="E51" s="15"/>
      <c r="F51" s="15"/>
      <c r="G51" s="14"/>
      <c r="H51" s="14"/>
      <c r="I51" s="16"/>
    </row>
    <row r="52" spans="3:9">
      <c r="C52" s="15"/>
      <c r="D52" s="15"/>
      <c r="E52" s="15"/>
      <c r="F52" s="15"/>
      <c r="G52" s="14"/>
      <c r="H52" s="14"/>
      <c r="I52" s="16"/>
    </row>
    <row r="53" spans="3:9">
      <c r="C53" s="15"/>
      <c r="D53" s="15"/>
      <c r="E53" s="15"/>
      <c r="F53" s="15"/>
      <c r="G53" s="14"/>
      <c r="H53" s="14"/>
      <c r="I53" s="16"/>
    </row>
    <row r="54" spans="3:9">
      <c r="C54" s="15"/>
      <c r="D54" s="15"/>
      <c r="E54" s="15"/>
      <c r="F54" s="15"/>
      <c r="G54" s="14"/>
      <c r="H54" s="14"/>
      <c r="I54" s="16"/>
    </row>
    <row r="55" spans="3:9">
      <c r="C55" s="15"/>
      <c r="D55" s="15"/>
      <c r="E55" s="15"/>
      <c r="F55" s="15"/>
      <c r="G55" s="14"/>
      <c r="H55" s="14"/>
      <c r="I55" s="16"/>
    </row>
    <row r="56" spans="3:9">
      <c r="C56" s="15"/>
      <c r="D56" s="15"/>
      <c r="E56" s="15"/>
      <c r="F56" s="15"/>
      <c r="G56" s="14"/>
      <c r="H56" s="14"/>
      <c r="I56" s="16"/>
    </row>
    <row r="57" spans="3:9">
      <c r="C57" s="15"/>
      <c r="D57" s="15"/>
      <c r="E57" s="15"/>
      <c r="F57" s="15"/>
      <c r="G57" s="14"/>
      <c r="H57" s="14"/>
      <c r="I57" s="16"/>
    </row>
    <row r="58" spans="3:9">
      <c r="C58" s="15"/>
      <c r="D58" s="15"/>
      <c r="E58" s="15"/>
      <c r="F58" s="15"/>
      <c r="G58" s="14"/>
      <c r="H58" s="14"/>
      <c r="I58" s="16"/>
    </row>
    <row r="59" spans="3:9">
      <c r="C59" s="15"/>
      <c r="D59" s="15"/>
      <c r="E59" s="15"/>
      <c r="F59" s="15"/>
      <c r="G59" s="14"/>
      <c r="H59" s="14"/>
      <c r="I59" s="16"/>
    </row>
    <row r="60" spans="3:9">
      <c r="C60" s="15"/>
      <c r="D60" s="15"/>
      <c r="E60" s="15"/>
      <c r="F60" s="15"/>
      <c r="G60" s="14"/>
      <c r="H60" s="14"/>
      <c r="I60" s="16"/>
    </row>
    <row r="61" spans="3:9">
      <c r="C61" s="15"/>
      <c r="D61" s="15"/>
      <c r="E61" s="15"/>
      <c r="F61" s="15"/>
      <c r="G61" s="14"/>
      <c r="H61" s="14"/>
      <c r="I61" s="16"/>
    </row>
    <row r="62" spans="3:9">
      <c r="C62" s="15"/>
      <c r="D62" s="15"/>
      <c r="E62" s="15"/>
      <c r="F62" s="15"/>
      <c r="G62" s="14"/>
      <c r="H62" s="14"/>
      <c r="I62" s="16"/>
    </row>
    <row r="63" spans="3:9">
      <c r="C63" s="15"/>
      <c r="D63" s="15"/>
      <c r="E63" s="15"/>
      <c r="F63" s="15"/>
      <c r="G63" s="14"/>
      <c r="H63" s="14"/>
      <c r="I63" s="16"/>
    </row>
    <row r="64" spans="3:9">
      <c r="C64" s="15"/>
      <c r="D64" s="15"/>
      <c r="E64" s="15"/>
      <c r="F64" s="15"/>
      <c r="G64" s="14"/>
      <c r="H64" s="14"/>
      <c r="I64" s="16"/>
    </row>
    <row r="65" spans="3:9">
      <c r="C65" s="15"/>
      <c r="D65" s="15"/>
      <c r="E65" s="15"/>
      <c r="F65" s="15"/>
      <c r="G65" s="14"/>
      <c r="H65" s="14"/>
      <c r="I65" s="16"/>
    </row>
    <row r="66" spans="3:9">
      <c r="C66" s="15"/>
      <c r="D66" s="15"/>
      <c r="E66" s="15"/>
      <c r="F66" s="15"/>
      <c r="G66" s="14"/>
      <c r="H66" s="14"/>
      <c r="I66" s="16"/>
    </row>
    <row r="67" spans="3:9">
      <c r="C67" s="15"/>
      <c r="D67" s="15"/>
      <c r="E67" s="15"/>
      <c r="F67" s="15"/>
      <c r="G67" s="14"/>
      <c r="H67" s="14"/>
      <c r="I67" s="16"/>
    </row>
    <row r="68" spans="3:9">
      <c r="C68" s="15"/>
      <c r="D68" s="15"/>
      <c r="E68" s="15"/>
      <c r="F68" s="15"/>
      <c r="G68" s="14"/>
      <c r="H68" s="14"/>
      <c r="I68" s="16"/>
    </row>
    <row r="69" spans="3:9">
      <c r="C69" s="15"/>
      <c r="D69" s="15"/>
      <c r="E69" s="15"/>
      <c r="F69" s="15"/>
      <c r="G69" s="14"/>
      <c r="H69" s="14"/>
      <c r="I69" s="16"/>
    </row>
    <row r="70" spans="3:9">
      <c r="C70" s="15"/>
      <c r="D70" s="15"/>
      <c r="E70" s="15"/>
      <c r="F70" s="15"/>
      <c r="G70" s="14"/>
      <c r="H70" s="14"/>
      <c r="I70" s="16"/>
    </row>
    <row r="71" spans="3:9">
      <c r="C71" s="15"/>
      <c r="D71" s="15"/>
      <c r="E71" s="15"/>
      <c r="F71" s="15"/>
      <c r="G71" s="14"/>
      <c r="H71" s="14"/>
      <c r="I71" s="16"/>
    </row>
    <row r="72" spans="3:9">
      <c r="C72" s="15"/>
      <c r="D72" s="15"/>
      <c r="E72" s="15"/>
      <c r="F72" s="15"/>
      <c r="G72" s="14"/>
      <c r="H72" s="14"/>
      <c r="I72" s="16"/>
    </row>
    <row r="73" spans="3:9">
      <c r="C73" s="15"/>
      <c r="D73" s="15"/>
      <c r="E73" s="15"/>
      <c r="F73" s="15"/>
      <c r="G73" s="14"/>
      <c r="H73" s="14"/>
      <c r="I73" s="16"/>
    </row>
    <row r="74" spans="3:9">
      <c r="C74" s="15"/>
      <c r="D74" s="15"/>
      <c r="E74" s="15"/>
      <c r="F74" s="15"/>
      <c r="G74" s="14"/>
      <c r="H74" s="14"/>
      <c r="I74" s="16"/>
    </row>
    <row r="75" spans="3:9">
      <c r="C75" s="15"/>
      <c r="D75" s="15"/>
      <c r="E75" s="15"/>
      <c r="F75" s="15"/>
      <c r="G75" s="14"/>
      <c r="H75" s="14"/>
      <c r="I75" s="16"/>
    </row>
    <row r="76" spans="3:9">
      <c r="C76" s="15"/>
      <c r="D76" s="15"/>
      <c r="E76" s="15"/>
      <c r="F76" s="15"/>
      <c r="G76" s="14"/>
      <c r="H76" s="14"/>
      <c r="I76" s="16"/>
    </row>
    <row r="77" spans="3:9">
      <c r="C77" s="15"/>
      <c r="D77" s="15"/>
      <c r="E77" s="15"/>
      <c r="F77" s="15"/>
      <c r="G77" s="14"/>
      <c r="H77" s="14"/>
      <c r="I77" s="16"/>
    </row>
    <row r="78" spans="3:9">
      <c r="C78" s="15"/>
      <c r="D78" s="15"/>
      <c r="E78" s="15"/>
      <c r="F78" s="15"/>
      <c r="G78" s="14"/>
      <c r="H78" s="14"/>
      <c r="I78" s="16"/>
    </row>
    <row r="79" spans="3:9">
      <c r="C79" s="15"/>
      <c r="D79" s="15"/>
      <c r="E79" s="15"/>
      <c r="F79" s="15"/>
      <c r="G79" s="14"/>
      <c r="H79" s="14"/>
      <c r="I79" s="16"/>
    </row>
    <row r="80" spans="3:9">
      <c r="C80" s="15"/>
      <c r="D80" s="15"/>
      <c r="E80" s="15"/>
      <c r="F80" s="15"/>
      <c r="G80" s="14"/>
      <c r="H80" s="14"/>
      <c r="I80" s="16"/>
    </row>
    <row r="81" spans="3:9">
      <c r="C81" s="15"/>
      <c r="D81" s="15"/>
      <c r="E81" s="15"/>
      <c r="F81" s="15"/>
      <c r="G81" s="14"/>
      <c r="H81" s="14"/>
      <c r="I81" s="16"/>
    </row>
    <row r="82" spans="3:9">
      <c r="C82" s="15"/>
      <c r="D82" s="15"/>
      <c r="E82" s="15"/>
      <c r="F82" s="15"/>
      <c r="G82" s="14"/>
      <c r="H82" s="14"/>
      <c r="I82" s="16"/>
    </row>
    <row r="83" spans="3:9">
      <c r="C83" s="15"/>
      <c r="D83" s="15"/>
      <c r="E83" s="15"/>
      <c r="F83" s="15"/>
      <c r="G83" s="14"/>
      <c r="H83" s="14"/>
    </row>
    <row r="84" spans="3:9">
      <c r="C84" s="15"/>
      <c r="D84" s="14"/>
      <c r="E84" s="14"/>
      <c r="F84" s="14"/>
      <c r="G84" s="14"/>
      <c r="H84" s="14"/>
    </row>
    <row r="85" spans="3:9">
      <c r="C85" s="15"/>
      <c r="D85" s="14"/>
      <c r="E85" s="14"/>
      <c r="F85" s="14"/>
      <c r="G85" s="14"/>
      <c r="H85" s="14"/>
    </row>
  </sheetData>
  <mergeCells count="2">
    <mergeCell ref="D10:E10"/>
    <mergeCell ref="F10:G10"/>
  </mergeCells>
  <pageMargins left="0.75" right="0.75" top="1" bottom="1" header="0.5" footer="0.5"/>
  <pageSetup paperSize="9" orientation="landscape" horizontalDpi="1200" verticalDpi="1200"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139"/>
  <sheetViews>
    <sheetView showGridLines="0" zoomScaleNormal="100" workbookViewId="0"/>
  </sheetViews>
  <sheetFormatPr defaultColWidth="8.85546875" defaultRowHeight="12"/>
  <cols>
    <col min="1" max="2" width="8.85546875" style="110"/>
    <col min="3" max="3" width="25.7109375" style="110" customWidth="1"/>
    <col min="4" max="7" width="15" style="110" customWidth="1"/>
    <col min="8" max="11" width="8.85546875" style="110"/>
    <col min="12" max="12" width="28.42578125" style="110" customWidth="1"/>
    <col min="13" max="14" width="8.85546875" style="110"/>
    <col min="15" max="15" width="14.7109375" style="110" customWidth="1"/>
    <col min="16" max="16384" width="8.85546875" style="110"/>
  </cols>
  <sheetData>
    <row r="1" spans="1:20">
      <c r="A1" s="112"/>
      <c r="C1" s="124"/>
    </row>
    <row r="3" spans="1:20">
      <c r="C3" s="7" t="s">
        <v>12</v>
      </c>
    </row>
    <row r="4" spans="1:20">
      <c r="C4" s="7" t="s">
        <v>13</v>
      </c>
    </row>
    <row r="5" spans="1:20">
      <c r="C5" s="112"/>
    </row>
    <row r="6" spans="1:20" ht="15">
      <c r="C6" s="117" t="s">
        <v>1221</v>
      </c>
    </row>
    <row r="7" spans="1:20">
      <c r="C7" s="10" t="s">
        <v>87</v>
      </c>
    </row>
    <row r="8" spans="1:20">
      <c r="F8" s="64"/>
      <c r="G8" s="64"/>
      <c r="R8" s="129"/>
      <c r="S8" s="129"/>
    </row>
    <row r="9" spans="1:20">
      <c r="O9" s="129"/>
      <c r="P9" s="129"/>
      <c r="Q9" s="129"/>
      <c r="R9" s="129"/>
      <c r="S9" s="129"/>
    </row>
    <row r="10" spans="1:20">
      <c r="D10" s="64" t="s">
        <v>1199</v>
      </c>
      <c r="E10" s="64" t="s">
        <v>1200</v>
      </c>
      <c r="F10" s="64" t="s">
        <v>1201</v>
      </c>
      <c r="G10" s="64" t="s">
        <v>1202</v>
      </c>
      <c r="H10" s="66" t="s">
        <v>1203</v>
      </c>
      <c r="I10" s="66" t="s">
        <v>88</v>
      </c>
      <c r="O10" s="129"/>
      <c r="P10" s="131"/>
      <c r="Q10" s="131"/>
      <c r="R10" s="131"/>
      <c r="S10" s="131"/>
      <c r="T10" s="66"/>
    </row>
    <row r="11" spans="1:20">
      <c r="D11" s="64"/>
      <c r="E11" s="64"/>
      <c r="F11" s="64"/>
      <c r="G11" s="64"/>
      <c r="H11" s="50"/>
      <c r="I11" s="65" t="s">
        <v>1194</v>
      </c>
      <c r="J11" s="129"/>
      <c r="P11" s="132"/>
      <c r="Q11" s="132"/>
      <c r="R11" s="132"/>
      <c r="S11" s="132"/>
      <c r="T11" s="65"/>
    </row>
    <row r="12" spans="1:20">
      <c r="A12" s="64"/>
      <c r="B12" s="64"/>
      <c r="C12" s="62" t="s">
        <v>1194</v>
      </c>
      <c r="D12" s="63">
        <v>11.570022815486929</v>
      </c>
      <c r="E12" s="63">
        <v>8.6815983554565719</v>
      </c>
      <c r="H12" s="42"/>
      <c r="I12" s="65"/>
      <c r="J12" s="129"/>
      <c r="P12" s="132"/>
      <c r="Q12" s="132"/>
      <c r="R12" s="132"/>
      <c r="S12" s="132"/>
      <c r="T12" s="65"/>
    </row>
    <row r="13" spans="1:20">
      <c r="E13" s="63"/>
      <c r="F13" s="63">
        <v>16.346045490798883</v>
      </c>
      <c r="G13" s="63">
        <v>13.154858932461281</v>
      </c>
      <c r="H13" s="42">
        <v>29.500904423260167</v>
      </c>
      <c r="I13" s="65" t="s">
        <v>50</v>
      </c>
      <c r="J13" s="129"/>
      <c r="P13" s="132"/>
      <c r="Q13" s="132"/>
      <c r="R13" s="132"/>
      <c r="S13" s="132"/>
      <c r="T13" s="65"/>
    </row>
    <row r="14" spans="1:20">
      <c r="E14" s="63"/>
      <c r="G14" s="63"/>
      <c r="H14" s="104"/>
      <c r="I14" s="65" t="s">
        <v>54</v>
      </c>
      <c r="J14" s="129"/>
      <c r="P14" s="132"/>
      <c r="Q14" s="132"/>
      <c r="R14" s="132"/>
      <c r="S14" s="132"/>
      <c r="T14" s="65"/>
    </row>
    <row r="15" spans="1:20">
      <c r="E15" s="63"/>
      <c r="G15" s="63"/>
      <c r="H15" s="104"/>
      <c r="I15" s="65" t="s">
        <v>64</v>
      </c>
      <c r="J15" s="129"/>
      <c r="P15" s="132"/>
      <c r="Q15" s="132"/>
      <c r="R15" s="132"/>
      <c r="S15" s="132"/>
      <c r="T15" s="65"/>
    </row>
    <row r="16" spans="1:20">
      <c r="E16" s="63"/>
      <c r="G16" s="63"/>
      <c r="H16" s="104"/>
      <c r="I16" s="65" t="s">
        <v>51</v>
      </c>
      <c r="J16" s="129"/>
      <c r="P16" s="132"/>
      <c r="Q16" s="132"/>
      <c r="R16" s="132"/>
      <c r="S16" s="132"/>
      <c r="T16" s="65"/>
    </row>
    <row r="17" spans="2:20">
      <c r="E17" s="63"/>
      <c r="G17" s="63"/>
      <c r="H17" s="104"/>
      <c r="I17" s="65" t="s">
        <v>57</v>
      </c>
      <c r="J17" s="129"/>
      <c r="P17" s="132"/>
      <c r="Q17" s="132"/>
      <c r="R17" s="132"/>
      <c r="S17" s="132"/>
      <c r="T17" s="65"/>
    </row>
    <row r="18" spans="2:20">
      <c r="C18" s="62" t="s">
        <v>50</v>
      </c>
      <c r="D18" s="63">
        <v>12.252747165651602</v>
      </c>
      <c r="E18" s="63">
        <v>9.7832562317714622</v>
      </c>
      <c r="G18" s="63"/>
      <c r="H18" s="42"/>
      <c r="I18" s="65" t="s">
        <v>56</v>
      </c>
      <c r="J18" s="129"/>
      <c r="P18" s="132"/>
      <c r="Q18" s="132"/>
      <c r="R18" s="132"/>
      <c r="S18" s="132"/>
      <c r="T18" s="65"/>
    </row>
    <row r="19" spans="2:20">
      <c r="B19" s="152"/>
      <c r="E19" s="63"/>
      <c r="F19" s="68">
        <v>18.768401179948452</v>
      </c>
      <c r="G19" s="68">
        <v>14.997200395196234</v>
      </c>
      <c r="H19" s="42">
        <v>33.765601575144686</v>
      </c>
      <c r="I19" s="65" t="s">
        <v>66</v>
      </c>
      <c r="J19" s="129"/>
      <c r="P19" s="132"/>
      <c r="Q19" s="132"/>
      <c r="R19" s="132"/>
      <c r="S19" s="132"/>
      <c r="T19" s="65"/>
    </row>
    <row r="20" spans="2:20">
      <c r="B20" s="152"/>
      <c r="E20" s="63"/>
      <c r="H20" s="104"/>
      <c r="I20" s="65" t="s">
        <v>44</v>
      </c>
      <c r="J20" s="129"/>
      <c r="P20" s="132"/>
      <c r="Q20" s="132"/>
      <c r="R20" s="132"/>
      <c r="S20" s="132"/>
      <c r="T20" s="65"/>
    </row>
    <row r="21" spans="2:20">
      <c r="B21" s="152"/>
      <c r="C21" s="62" t="s">
        <v>54</v>
      </c>
      <c r="D21" s="63">
        <v>12.903834631228008</v>
      </c>
      <c r="E21" s="63">
        <v>9.9319567446713393</v>
      </c>
      <c r="H21" s="104"/>
      <c r="I21" s="65" t="s">
        <v>65</v>
      </c>
      <c r="J21" s="129"/>
      <c r="P21" s="132"/>
      <c r="Q21" s="132"/>
      <c r="R21" s="132"/>
      <c r="S21" s="132"/>
      <c r="T21" s="65"/>
    </row>
    <row r="22" spans="2:20">
      <c r="B22" s="152"/>
      <c r="E22" s="63"/>
      <c r="F22" s="68">
        <v>18.606620293989685</v>
      </c>
      <c r="G22" s="68">
        <v>15.090479434058635</v>
      </c>
      <c r="H22" s="42">
        <v>33.697099728048322</v>
      </c>
      <c r="I22" s="65" t="s">
        <v>53</v>
      </c>
      <c r="J22" s="129"/>
      <c r="P22" s="132"/>
      <c r="Q22" s="132"/>
      <c r="R22" s="132"/>
      <c r="S22" s="132"/>
      <c r="T22" s="65"/>
    </row>
    <row r="23" spans="2:20">
      <c r="B23" s="152"/>
      <c r="E23" s="63"/>
      <c r="H23" s="104"/>
      <c r="I23" s="65" t="s">
        <v>63</v>
      </c>
      <c r="J23" s="129"/>
      <c r="P23" s="132"/>
      <c r="Q23" s="132"/>
      <c r="R23" s="132"/>
      <c r="S23" s="132"/>
      <c r="T23" s="65"/>
    </row>
    <row r="24" spans="2:20">
      <c r="B24" s="152"/>
      <c r="C24" s="62" t="s">
        <v>64</v>
      </c>
      <c r="D24" s="63">
        <v>12.719681973162958</v>
      </c>
      <c r="E24" s="63">
        <v>9.1184871441642716</v>
      </c>
      <c r="H24" s="104"/>
      <c r="I24" s="65" t="s">
        <v>67</v>
      </c>
      <c r="J24" s="129"/>
      <c r="P24" s="132"/>
      <c r="Q24" s="132"/>
      <c r="R24" s="132"/>
      <c r="S24" s="132"/>
      <c r="T24" s="65"/>
    </row>
    <row r="25" spans="2:20">
      <c r="B25" s="152"/>
      <c r="E25" s="63"/>
      <c r="F25" s="68">
        <v>19.697489596918384</v>
      </c>
      <c r="G25" s="68">
        <v>13.997540571031664</v>
      </c>
      <c r="H25" s="42">
        <v>33.695030167950051</v>
      </c>
      <c r="I25" s="65" t="s">
        <v>48</v>
      </c>
      <c r="J25" s="129"/>
      <c r="P25" s="132"/>
      <c r="Q25" s="132"/>
      <c r="R25" s="132"/>
      <c r="S25" s="132"/>
      <c r="T25" s="65"/>
    </row>
    <row r="26" spans="2:20">
      <c r="B26" s="152"/>
      <c r="E26" s="63"/>
      <c r="H26" s="104"/>
      <c r="I26" s="65" t="s">
        <v>68</v>
      </c>
      <c r="J26" s="129"/>
      <c r="P26" s="132"/>
      <c r="Q26" s="132"/>
      <c r="R26" s="132"/>
      <c r="S26" s="132"/>
      <c r="T26" s="65"/>
    </row>
    <row r="27" spans="2:20">
      <c r="B27" s="152"/>
      <c r="C27" s="62" t="s">
        <v>51</v>
      </c>
      <c r="D27" s="63">
        <v>10.982441166958475</v>
      </c>
      <c r="E27" s="63">
        <v>8.4171015398067102</v>
      </c>
      <c r="H27" s="104"/>
      <c r="I27" s="65" t="s">
        <v>45</v>
      </c>
      <c r="J27" s="129"/>
      <c r="P27" s="132"/>
      <c r="Q27" s="132"/>
      <c r="R27" s="132"/>
      <c r="S27" s="132"/>
      <c r="T27" s="65"/>
    </row>
    <row r="28" spans="2:20">
      <c r="B28" s="152"/>
      <c r="E28" s="63"/>
      <c r="F28" s="68">
        <v>18.044241642050938</v>
      </c>
      <c r="G28" s="68">
        <v>14.622636175788822</v>
      </c>
      <c r="H28" s="42">
        <v>32.666877817839762</v>
      </c>
      <c r="I28" s="65" t="s">
        <v>75</v>
      </c>
      <c r="J28" s="129"/>
      <c r="P28" s="132"/>
      <c r="Q28" s="132"/>
      <c r="R28" s="132"/>
      <c r="S28" s="132"/>
      <c r="T28" s="65"/>
    </row>
    <row r="29" spans="2:20">
      <c r="B29" s="152"/>
      <c r="E29" s="63"/>
      <c r="H29" s="104"/>
      <c r="I29" s="65" t="s">
        <v>62</v>
      </c>
      <c r="J29" s="129"/>
      <c r="P29" s="132"/>
      <c r="Q29" s="132"/>
      <c r="R29" s="132"/>
      <c r="S29" s="132"/>
      <c r="T29" s="65"/>
    </row>
    <row r="30" spans="2:20">
      <c r="B30" s="152"/>
      <c r="C30" s="62" t="s">
        <v>57</v>
      </c>
      <c r="D30" s="63">
        <v>13.100461530092506</v>
      </c>
      <c r="E30" s="63">
        <v>6.6682079633982578</v>
      </c>
      <c r="H30" s="104"/>
      <c r="I30" s="65" t="s">
        <v>107</v>
      </c>
      <c r="J30" s="129"/>
      <c r="P30" s="132"/>
      <c r="Q30" s="132"/>
      <c r="R30" s="132"/>
      <c r="S30" s="132"/>
      <c r="T30" s="65"/>
    </row>
    <row r="31" spans="2:20">
      <c r="B31" s="152"/>
      <c r="D31" s="63"/>
      <c r="E31" s="63"/>
      <c r="F31" s="68">
        <v>18.4991713982485</v>
      </c>
      <c r="G31" s="68">
        <v>12.97511294756305</v>
      </c>
      <c r="H31" s="42">
        <v>31.474284345811547</v>
      </c>
      <c r="I31" s="65" t="s">
        <v>59</v>
      </c>
      <c r="J31" s="129"/>
      <c r="P31" s="132"/>
      <c r="Q31" s="132"/>
      <c r="R31" s="132"/>
      <c r="S31" s="132"/>
      <c r="T31" s="65"/>
    </row>
    <row r="32" spans="2:20">
      <c r="B32" s="152"/>
      <c r="D32" s="63"/>
      <c r="E32" s="63"/>
      <c r="H32" s="104"/>
      <c r="I32" s="65" t="s">
        <v>61</v>
      </c>
      <c r="J32" s="129"/>
      <c r="P32" s="132"/>
      <c r="Q32" s="132"/>
      <c r="R32" s="132"/>
      <c r="S32" s="132"/>
      <c r="T32" s="65"/>
    </row>
    <row r="33" spans="2:20">
      <c r="B33" s="152"/>
      <c r="C33" s="62" t="s">
        <v>56</v>
      </c>
      <c r="D33" s="63">
        <v>13.573924148735811</v>
      </c>
      <c r="E33" s="63">
        <v>6.6857364289404826</v>
      </c>
      <c r="H33" s="104"/>
      <c r="I33" s="65" t="s">
        <v>43</v>
      </c>
      <c r="J33" s="129"/>
      <c r="P33" s="132"/>
      <c r="Q33" s="132"/>
      <c r="R33" s="132"/>
      <c r="S33" s="132"/>
      <c r="T33" s="65"/>
    </row>
    <row r="34" spans="2:20">
      <c r="B34" s="152"/>
      <c r="E34" s="63"/>
      <c r="F34" s="68">
        <v>18.663850974775613</v>
      </c>
      <c r="G34" s="68">
        <v>12.525527960150217</v>
      </c>
      <c r="H34" s="42">
        <v>31.189378934925831</v>
      </c>
      <c r="I34" s="65" t="s">
        <v>46</v>
      </c>
      <c r="J34" s="129"/>
      <c r="P34" s="132"/>
      <c r="Q34" s="132"/>
      <c r="R34" s="132"/>
      <c r="S34" s="132"/>
      <c r="T34" s="65"/>
    </row>
    <row r="35" spans="2:20">
      <c r="B35" s="152"/>
      <c r="E35" s="63"/>
      <c r="H35" s="104"/>
      <c r="I35" s="65" t="s">
        <v>58</v>
      </c>
      <c r="J35" s="129"/>
      <c r="P35" s="132"/>
      <c r="Q35" s="132"/>
      <c r="R35" s="132"/>
      <c r="S35" s="132"/>
      <c r="T35" s="65"/>
    </row>
    <row r="36" spans="2:20">
      <c r="B36" s="152"/>
      <c r="C36" s="62" t="s">
        <v>66</v>
      </c>
      <c r="D36" s="63">
        <v>11.399927339411448</v>
      </c>
      <c r="E36" s="63">
        <v>8.4497728876048335</v>
      </c>
      <c r="H36" s="104"/>
      <c r="I36" s="65" t="s">
        <v>60</v>
      </c>
      <c r="J36" s="129"/>
      <c r="P36" s="132"/>
      <c r="Q36" s="132"/>
      <c r="R36" s="132"/>
      <c r="S36" s="132"/>
      <c r="T36" s="65"/>
    </row>
    <row r="37" spans="2:20">
      <c r="B37" s="152"/>
      <c r="E37" s="63"/>
      <c r="F37" s="68">
        <v>16.110573156906099</v>
      </c>
      <c r="G37" s="68">
        <v>14.578194701800756</v>
      </c>
      <c r="H37" s="42">
        <v>30.688767858706857</v>
      </c>
      <c r="I37" s="65" t="s">
        <v>1247</v>
      </c>
      <c r="J37" s="129"/>
      <c r="P37" s="132"/>
      <c r="Q37" s="132"/>
      <c r="R37" s="132"/>
      <c r="S37" s="132"/>
      <c r="T37" s="65"/>
    </row>
    <row r="38" spans="2:20">
      <c r="B38" s="152"/>
      <c r="E38" s="63"/>
      <c r="H38" s="104"/>
      <c r="I38" s="65" t="s">
        <v>69</v>
      </c>
      <c r="J38" s="129"/>
      <c r="P38" s="132"/>
      <c r="Q38" s="132"/>
      <c r="R38" s="132"/>
      <c r="S38" s="132"/>
      <c r="T38" s="65"/>
    </row>
    <row r="39" spans="2:20">
      <c r="B39" s="152"/>
      <c r="C39" s="62" t="s">
        <v>44</v>
      </c>
      <c r="D39" s="63">
        <v>12.758143204630718</v>
      </c>
      <c r="E39" s="63">
        <v>8.5720093845191432</v>
      </c>
      <c r="H39" s="104"/>
      <c r="I39" s="65" t="s">
        <v>55</v>
      </c>
      <c r="J39" s="129"/>
      <c r="P39" s="132"/>
      <c r="Q39" s="132"/>
      <c r="R39" s="132"/>
      <c r="S39" s="132"/>
      <c r="T39" s="65"/>
    </row>
    <row r="40" spans="2:20">
      <c r="B40" s="152"/>
      <c r="D40" s="63"/>
      <c r="E40" s="63"/>
      <c r="F40" s="68">
        <v>17.281512056708493</v>
      </c>
      <c r="G40" s="68">
        <v>13.396737698465047</v>
      </c>
      <c r="H40" s="42">
        <v>30.678249755173535</v>
      </c>
      <c r="I40" s="65"/>
      <c r="J40" s="129"/>
      <c r="P40" s="132"/>
      <c r="Q40" s="132"/>
      <c r="R40" s="132"/>
      <c r="S40" s="132"/>
      <c r="T40" s="65"/>
    </row>
    <row r="41" spans="2:20">
      <c r="B41" s="152"/>
      <c r="D41" s="63"/>
      <c r="E41" s="63"/>
      <c r="H41" s="104"/>
      <c r="I41" s="65" t="s">
        <v>1248</v>
      </c>
      <c r="J41" s="129"/>
      <c r="P41" s="132"/>
      <c r="Q41" s="132"/>
      <c r="R41" s="132"/>
      <c r="S41" s="132"/>
      <c r="T41" s="65"/>
    </row>
    <row r="42" spans="2:20">
      <c r="B42" s="152"/>
      <c r="C42" s="62" t="s">
        <v>65</v>
      </c>
      <c r="D42" s="63">
        <v>11.041508343936256</v>
      </c>
      <c r="E42" s="63">
        <v>7.4826090947272386</v>
      </c>
      <c r="H42" s="104"/>
      <c r="J42" s="129"/>
      <c r="P42" s="132"/>
      <c r="Q42" s="132"/>
      <c r="R42" s="132"/>
      <c r="S42" s="132"/>
      <c r="T42" s="65"/>
    </row>
    <row r="43" spans="2:20">
      <c r="B43" s="152"/>
      <c r="D43" s="63"/>
      <c r="E43" s="63"/>
      <c r="F43" s="68">
        <v>17.254906311664119</v>
      </c>
      <c r="G43" s="68">
        <v>13.312002183858349</v>
      </c>
      <c r="H43" s="42">
        <v>30.566908495522465</v>
      </c>
      <c r="I43" s="65" t="s">
        <v>72</v>
      </c>
      <c r="J43" s="129"/>
      <c r="P43" s="132"/>
      <c r="Q43" s="132"/>
      <c r="R43" s="132"/>
      <c r="S43" s="132"/>
      <c r="T43" s="65"/>
    </row>
    <row r="44" spans="2:20">
      <c r="B44" s="152"/>
      <c r="D44" s="63"/>
      <c r="E44" s="63"/>
      <c r="H44" s="104"/>
      <c r="I44" s="65" t="s">
        <v>74</v>
      </c>
      <c r="J44" s="129"/>
      <c r="P44" s="129"/>
      <c r="Q44" s="129"/>
      <c r="R44" s="129"/>
      <c r="S44" s="129"/>
      <c r="T44" s="65"/>
    </row>
    <row r="45" spans="2:20">
      <c r="B45" s="152"/>
      <c r="C45" s="62" t="s">
        <v>53</v>
      </c>
      <c r="D45" s="63">
        <v>12.22539071488816</v>
      </c>
      <c r="E45" s="63">
        <v>8.3474353608687988</v>
      </c>
      <c r="H45" s="104"/>
      <c r="I45" s="65" t="s">
        <v>73</v>
      </c>
      <c r="J45" s="129"/>
      <c r="P45" s="129"/>
      <c r="Q45" s="129"/>
      <c r="R45" s="129"/>
      <c r="S45" s="129"/>
      <c r="T45" s="65"/>
    </row>
    <row r="46" spans="2:20">
      <c r="B46" s="152"/>
      <c r="D46" s="63"/>
      <c r="E46" s="63"/>
      <c r="F46" s="68">
        <v>16.74883178155487</v>
      </c>
      <c r="G46" s="68">
        <v>13.407401315644032</v>
      </c>
      <c r="H46" s="42">
        <v>30.156233097198896</v>
      </c>
      <c r="I46" s="65" t="s">
        <v>71</v>
      </c>
    </row>
    <row r="47" spans="2:20">
      <c r="B47" s="152"/>
      <c r="D47" s="63"/>
      <c r="E47" s="63"/>
      <c r="H47" s="104"/>
    </row>
    <row r="48" spans="2:20">
      <c r="B48" s="152"/>
      <c r="C48" s="62" t="s">
        <v>63</v>
      </c>
      <c r="D48" s="63">
        <v>10.662115305024027</v>
      </c>
      <c r="E48" s="63">
        <v>6.9980042563084348</v>
      </c>
      <c r="H48" s="104"/>
    </row>
    <row r="49" spans="2:10">
      <c r="B49" s="152"/>
      <c r="E49" s="63"/>
      <c r="F49" s="68">
        <v>17.021304546767709</v>
      </c>
      <c r="G49" s="68">
        <v>13.088397453724692</v>
      </c>
      <c r="H49" s="42">
        <v>30.109702000492401</v>
      </c>
    </row>
    <row r="50" spans="2:10">
      <c r="B50" s="152"/>
      <c r="E50" s="63"/>
      <c r="H50" s="104"/>
    </row>
    <row r="51" spans="2:10">
      <c r="B51" s="152"/>
      <c r="C51" s="62" t="s">
        <v>67</v>
      </c>
      <c r="D51" s="63">
        <v>9.6944621342094486</v>
      </c>
      <c r="E51" s="63">
        <v>6.3468491699998948</v>
      </c>
      <c r="H51" s="104"/>
    </row>
    <row r="52" spans="2:10">
      <c r="B52" s="152"/>
      <c r="E52" s="63"/>
      <c r="F52" s="68">
        <v>16.241190624444481</v>
      </c>
      <c r="G52" s="68">
        <v>13.114859200557971</v>
      </c>
      <c r="H52" s="42">
        <v>29.356049825002451</v>
      </c>
    </row>
    <row r="53" spans="2:10">
      <c r="B53" s="152"/>
      <c r="E53" s="63"/>
      <c r="H53" s="104"/>
    </row>
    <row r="54" spans="2:10">
      <c r="B54" s="152"/>
      <c r="C54" s="62" t="s">
        <v>48</v>
      </c>
      <c r="D54" s="63">
        <v>12.957760299512385</v>
      </c>
      <c r="E54" s="63">
        <v>6.8070379372292082</v>
      </c>
      <c r="H54" s="104"/>
    </row>
    <row r="55" spans="2:10">
      <c r="B55" s="152"/>
      <c r="D55" s="63"/>
      <c r="E55" s="63"/>
      <c r="F55" s="68">
        <v>16.029001220324734</v>
      </c>
      <c r="G55" s="68">
        <v>12.219964130572357</v>
      </c>
      <c r="H55" s="42">
        <v>28.248965350897095</v>
      </c>
      <c r="J55" s="65"/>
    </row>
    <row r="56" spans="2:10">
      <c r="B56" s="152"/>
      <c r="D56" s="63"/>
      <c r="E56" s="63"/>
      <c r="H56" s="104"/>
    </row>
    <row r="57" spans="2:10">
      <c r="B57" s="152"/>
      <c r="C57" s="62" t="s">
        <v>68</v>
      </c>
      <c r="D57" s="63">
        <v>12.252173328387023</v>
      </c>
      <c r="E57" s="63">
        <v>9.5828155505725992</v>
      </c>
      <c r="H57" s="104"/>
    </row>
    <row r="58" spans="2:10">
      <c r="B58" s="152"/>
      <c r="E58" s="63"/>
      <c r="F58" s="68">
        <v>15.268123799664657</v>
      </c>
      <c r="G58" s="68">
        <v>12.977391120925381</v>
      </c>
      <c r="H58" s="42">
        <v>28.245514920590036</v>
      </c>
      <c r="I58" s="68"/>
      <c r="J58" s="68"/>
    </row>
    <row r="59" spans="2:10">
      <c r="B59" s="152"/>
      <c r="E59" s="63"/>
      <c r="H59" s="104"/>
    </row>
    <row r="60" spans="2:10">
      <c r="B60" s="152"/>
      <c r="C60" s="62" t="s">
        <v>45</v>
      </c>
      <c r="D60" s="63">
        <v>11.359405810437755</v>
      </c>
      <c r="E60" s="63">
        <v>8.2336100208454628</v>
      </c>
      <c r="H60" s="104"/>
    </row>
    <row r="61" spans="2:10">
      <c r="B61" s="152"/>
      <c r="E61" s="63"/>
      <c r="F61" s="68">
        <v>15.212571856074467</v>
      </c>
      <c r="G61" s="68">
        <v>13.022851971904565</v>
      </c>
      <c r="H61" s="42">
        <v>28.235423827979027</v>
      </c>
      <c r="I61" s="68"/>
      <c r="J61" s="68"/>
    </row>
    <row r="62" spans="2:10">
      <c r="B62" s="152"/>
      <c r="E62" s="63"/>
      <c r="H62" s="104"/>
    </row>
    <row r="63" spans="2:10">
      <c r="B63" s="152"/>
      <c r="C63" s="62" t="s">
        <v>75</v>
      </c>
      <c r="D63" s="63">
        <v>12.121753069376844</v>
      </c>
      <c r="E63" s="63">
        <v>9.419684573497463</v>
      </c>
      <c r="H63" s="104"/>
    </row>
    <row r="64" spans="2:10">
      <c r="B64" s="152"/>
      <c r="E64" s="63"/>
      <c r="F64" s="68">
        <v>15.480616579777138</v>
      </c>
      <c r="G64" s="68">
        <v>12.565151421093409</v>
      </c>
      <c r="H64" s="42">
        <v>28.045768000870545</v>
      </c>
      <c r="I64" s="68"/>
      <c r="J64" s="68"/>
    </row>
    <row r="65" spans="2:10">
      <c r="B65" s="152"/>
      <c r="E65" s="63"/>
      <c r="H65" s="104"/>
    </row>
    <row r="66" spans="2:10">
      <c r="B66" s="152"/>
      <c r="C66" s="62" t="s">
        <v>62</v>
      </c>
      <c r="D66" s="63">
        <v>10.67562953117107</v>
      </c>
      <c r="E66" s="63">
        <v>8.1594690010752053</v>
      </c>
      <c r="H66" s="104"/>
    </row>
    <row r="67" spans="2:10">
      <c r="B67" s="152"/>
      <c r="E67" s="63"/>
      <c r="F67" s="68">
        <v>15.275316935501387</v>
      </c>
      <c r="G67" s="68">
        <v>12.464148445258308</v>
      </c>
      <c r="H67" s="42">
        <v>27.739465380759693</v>
      </c>
      <c r="I67" s="68"/>
      <c r="J67" s="68"/>
    </row>
    <row r="68" spans="2:10">
      <c r="B68" s="152"/>
      <c r="E68" s="63"/>
      <c r="H68" s="104"/>
    </row>
    <row r="69" spans="2:10">
      <c r="B69" s="152"/>
      <c r="C69" s="62" t="s">
        <v>107</v>
      </c>
      <c r="D69" s="63">
        <v>11.454012506819025</v>
      </c>
      <c r="E69" s="63">
        <v>8.6467090216070837</v>
      </c>
      <c r="H69" s="104"/>
    </row>
    <row r="70" spans="2:10">
      <c r="B70" s="152"/>
      <c r="D70" s="63"/>
      <c r="E70" s="63"/>
      <c r="F70" s="68">
        <v>15.569422094155822</v>
      </c>
      <c r="G70" s="68">
        <v>12.157772054447005</v>
      </c>
      <c r="H70" s="42">
        <v>27.727194148602823</v>
      </c>
      <c r="I70" s="68"/>
      <c r="J70" s="68"/>
    </row>
    <row r="71" spans="2:10">
      <c r="B71" s="152"/>
      <c r="D71" s="63"/>
      <c r="E71" s="63"/>
      <c r="H71" s="104"/>
    </row>
    <row r="72" spans="2:10">
      <c r="B72" s="152"/>
      <c r="C72" s="62" t="s">
        <v>59</v>
      </c>
      <c r="D72" s="63">
        <v>12.001404721452168</v>
      </c>
      <c r="E72" s="63">
        <v>7.3376537795479591</v>
      </c>
      <c r="H72" s="104"/>
    </row>
    <row r="73" spans="2:10">
      <c r="B73" s="152"/>
      <c r="E73" s="63"/>
      <c r="F73" s="68">
        <v>15.70746180943291</v>
      </c>
      <c r="G73" s="68">
        <v>12.009112491089875</v>
      </c>
      <c r="H73" s="42">
        <v>27.716574300522783</v>
      </c>
      <c r="I73" s="68"/>
      <c r="J73" s="68"/>
    </row>
    <row r="74" spans="2:10">
      <c r="B74" s="152"/>
      <c r="E74" s="63"/>
      <c r="H74" s="104"/>
    </row>
    <row r="75" spans="2:10">
      <c r="B75" s="152"/>
      <c r="C75" s="62" t="s">
        <v>61</v>
      </c>
      <c r="D75" s="63">
        <v>10.321011322483187</v>
      </c>
      <c r="E75" s="63">
        <v>8.8548522543156203</v>
      </c>
      <c r="H75" s="104"/>
    </row>
    <row r="76" spans="2:10">
      <c r="B76" s="152"/>
      <c r="E76" s="63"/>
      <c r="F76" s="68">
        <v>14.137888421154285</v>
      </c>
      <c r="G76" s="68">
        <v>12.275257172577755</v>
      </c>
      <c r="H76" s="42">
        <v>26.41314559373204</v>
      </c>
      <c r="I76" s="68"/>
      <c r="J76" s="68"/>
    </row>
    <row r="77" spans="2:10">
      <c r="B77" s="152"/>
      <c r="E77" s="63"/>
      <c r="H77" s="104"/>
    </row>
    <row r="78" spans="2:10">
      <c r="B78" s="152"/>
      <c r="C78" s="62" t="s">
        <v>43</v>
      </c>
      <c r="D78" s="63">
        <v>10.587551729432775</v>
      </c>
      <c r="E78" s="63">
        <v>8.315642442738735</v>
      </c>
      <c r="H78" s="104"/>
    </row>
    <row r="79" spans="2:10">
      <c r="B79" s="152"/>
      <c r="E79" s="63"/>
      <c r="F79" s="68">
        <v>14.249374129442749</v>
      </c>
      <c r="G79" s="68">
        <v>12.063054986141932</v>
      </c>
      <c r="H79" s="42">
        <v>26.312429115584685</v>
      </c>
      <c r="I79" s="68"/>
      <c r="J79" s="68"/>
    </row>
    <row r="80" spans="2:10">
      <c r="B80" s="152"/>
      <c r="E80" s="63"/>
      <c r="H80" s="104"/>
    </row>
    <row r="81" spans="2:17">
      <c r="B81" s="152"/>
      <c r="C81" s="62" t="s">
        <v>46</v>
      </c>
      <c r="D81" s="63">
        <v>10.567248372869754</v>
      </c>
      <c r="E81" s="63">
        <v>8.9995299755549407</v>
      </c>
      <c r="H81" s="104"/>
    </row>
    <row r="82" spans="2:17">
      <c r="B82" s="152"/>
      <c r="D82" s="63"/>
      <c r="E82" s="63"/>
      <c r="F82" s="68">
        <v>13.636374071650771</v>
      </c>
      <c r="G82" s="68">
        <v>11.925374578358497</v>
      </c>
      <c r="H82" s="42">
        <v>25.561748650009264</v>
      </c>
      <c r="I82" s="68"/>
      <c r="J82" s="68"/>
    </row>
    <row r="83" spans="2:17">
      <c r="B83" s="152"/>
      <c r="D83" s="63"/>
      <c r="E83" s="63"/>
      <c r="H83" s="104"/>
    </row>
    <row r="84" spans="2:17">
      <c r="B84" s="152"/>
      <c r="C84" s="62" t="s">
        <v>58</v>
      </c>
      <c r="D84" s="63">
        <v>7.892241983143669</v>
      </c>
      <c r="E84" s="63">
        <v>6.4959097173127605</v>
      </c>
      <c r="H84" s="104"/>
    </row>
    <row r="85" spans="2:17">
      <c r="B85" s="152"/>
      <c r="E85" s="63"/>
      <c r="F85" s="68">
        <v>13.28421632979996</v>
      </c>
      <c r="G85" s="68">
        <v>12.237857714993082</v>
      </c>
      <c r="H85" s="42">
        <v>25.52207404479304</v>
      </c>
      <c r="I85" s="68"/>
      <c r="J85" s="68"/>
    </row>
    <row r="86" spans="2:17">
      <c r="B86" s="152"/>
      <c r="E86" s="63"/>
      <c r="H86" s="104"/>
    </row>
    <row r="87" spans="2:17">
      <c r="B87" s="152"/>
      <c r="C87" s="62" t="s">
        <v>60</v>
      </c>
      <c r="D87" s="63">
        <v>10.171023119829647</v>
      </c>
      <c r="E87" s="63">
        <v>8.5055687364631183</v>
      </c>
      <c r="H87" s="104"/>
    </row>
    <row r="88" spans="2:17">
      <c r="B88" s="152"/>
      <c r="E88" s="63"/>
      <c r="F88" s="68">
        <v>12.5835424231679</v>
      </c>
      <c r="G88" s="68">
        <v>12.772508763819005</v>
      </c>
      <c r="H88" s="42">
        <v>25.356051186986907</v>
      </c>
      <c r="I88" s="68"/>
      <c r="J88" s="68"/>
    </row>
    <row r="89" spans="2:17">
      <c r="B89" s="152"/>
      <c r="E89" s="63"/>
      <c r="H89" s="104"/>
    </row>
    <row r="90" spans="2:17">
      <c r="B90" s="152"/>
      <c r="C90" s="62" t="s">
        <v>1247</v>
      </c>
      <c r="D90" s="63">
        <v>7.4810572076407356</v>
      </c>
      <c r="E90" s="63">
        <v>6.6177430142081137</v>
      </c>
      <c r="H90" s="104"/>
      <c r="L90" s="62"/>
      <c r="M90" s="63"/>
      <c r="N90" s="63"/>
      <c r="Q90" s="104"/>
    </row>
    <row r="91" spans="2:17">
      <c r="B91" s="152"/>
      <c r="E91" s="63"/>
      <c r="F91" s="68">
        <v>13.253672710206398</v>
      </c>
      <c r="G91" s="68">
        <v>11.40523444394354</v>
      </c>
      <c r="H91" s="42">
        <v>24.658907154149937</v>
      </c>
      <c r="I91" s="68"/>
      <c r="J91" s="68"/>
      <c r="M91" s="63"/>
      <c r="N91" s="63"/>
      <c r="O91" s="68"/>
      <c r="P91" s="68"/>
      <c r="Q91" s="42"/>
    </row>
    <row r="92" spans="2:17">
      <c r="B92" s="152"/>
      <c r="E92" s="63"/>
      <c r="H92" s="104"/>
    </row>
    <row r="93" spans="2:17">
      <c r="B93" s="152"/>
      <c r="C93" s="62" t="s">
        <v>69</v>
      </c>
      <c r="D93" s="63">
        <v>10.655682179745527</v>
      </c>
      <c r="E93" s="63">
        <v>9.2433812291762081</v>
      </c>
      <c r="H93" s="104"/>
    </row>
    <row r="94" spans="2:17">
      <c r="B94" s="152"/>
      <c r="E94" s="63"/>
      <c r="F94" s="68">
        <v>12.242028440523894</v>
      </c>
      <c r="G94" s="68">
        <v>11.230510955385903</v>
      </c>
      <c r="H94" s="42">
        <v>23.472539395909799</v>
      </c>
      <c r="I94" s="68"/>
      <c r="J94" s="68"/>
    </row>
    <row r="95" spans="2:17">
      <c r="B95" s="152"/>
      <c r="E95" s="63"/>
      <c r="H95" s="104"/>
    </row>
    <row r="96" spans="2:17">
      <c r="B96" s="152"/>
      <c r="C96" s="62" t="s">
        <v>55</v>
      </c>
      <c r="D96" s="63">
        <v>8.6831929252116975</v>
      </c>
      <c r="E96" s="63">
        <v>7.4273403668687825</v>
      </c>
      <c r="H96" s="104"/>
    </row>
    <row r="97" spans="2:10">
      <c r="B97" s="152"/>
      <c r="D97" s="63"/>
      <c r="E97" s="63"/>
      <c r="F97" s="68">
        <v>12.155867939695227</v>
      </c>
      <c r="G97" s="68">
        <v>10.138317120985185</v>
      </c>
      <c r="H97" s="42">
        <v>22.294185060680412</v>
      </c>
      <c r="I97" s="68"/>
      <c r="J97" s="68"/>
    </row>
    <row r="98" spans="2:10">
      <c r="E98" s="63"/>
      <c r="H98" s="104"/>
    </row>
    <row r="99" spans="2:10">
      <c r="C99" s="62"/>
      <c r="D99" s="63"/>
      <c r="E99" s="63"/>
      <c r="H99" s="104"/>
    </row>
    <row r="100" spans="2:10">
      <c r="D100" s="63"/>
      <c r="E100" s="63"/>
      <c r="F100" s="68"/>
      <c r="G100" s="68"/>
      <c r="H100" s="42"/>
      <c r="I100" s="68"/>
      <c r="J100" s="68"/>
    </row>
    <row r="101" spans="2:10">
      <c r="D101" s="63"/>
      <c r="E101" s="63"/>
      <c r="F101" s="63"/>
      <c r="G101" s="63"/>
      <c r="H101" s="104"/>
    </row>
    <row r="102" spans="2:10">
      <c r="C102" s="110" t="s">
        <v>1248</v>
      </c>
      <c r="D102" s="63">
        <v>10.0088643000765</v>
      </c>
      <c r="E102" s="63">
        <v>8.4051038850715685</v>
      </c>
      <c r="F102" s="63"/>
      <c r="G102" s="63"/>
      <c r="H102" s="104"/>
    </row>
    <row r="103" spans="2:10">
      <c r="D103" s="63"/>
      <c r="E103" s="63"/>
      <c r="F103" s="63"/>
      <c r="G103" s="63"/>
      <c r="H103" s="104"/>
      <c r="J103" s="68"/>
    </row>
    <row r="104" spans="2:10">
      <c r="D104" s="63"/>
      <c r="E104" s="63"/>
      <c r="F104" s="63"/>
      <c r="G104" s="63"/>
      <c r="H104" s="104"/>
    </row>
    <row r="105" spans="2:10">
      <c r="D105" s="63"/>
      <c r="E105" s="63"/>
      <c r="F105" s="63"/>
      <c r="G105" s="63"/>
      <c r="H105" s="104"/>
    </row>
    <row r="106" spans="2:10">
      <c r="D106" s="63"/>
      <c r="E106" s="63"/>
      <c r="F106" s="63"/>
      <c r="G106" s="63"/>
      <c r="H106" s="104"/>
    </row>
    <row r="107" spans="2:10">
      <c r="D107" s="63"/>
      <c r="E107" s="63"/>
      <c r="F107" s="63"/>
      <c r="G107" s="63"/>
      <c r="H107" s="104"/>
    </row>
    <row r="108" spans="2:10">
      <c r="C108" s="62" t="s">
        <v>72</v>
      </c>
      <c r="D108" s="63">
        <v>9.6200948460055233</v>
      </c>
      <c r="E108" s="63">
        <v>8.2573349314711546</v>
      </c>
      <c r="F108" s="63"/>
      <c r="G108" s="63"/>
      <c r="H108" s="104"/>
    </row>
    <row r="109" spans="2:10">
      <c r="D109" s="63"/>
      <c r="F109" s="63">
        <v>15.756210787580724</v>
      </c>
      <c r="G109" s="63">
        <v>13.800473421736035</v>
      </c>
      <c r="H109" s="42">
        <v>29.556684209316757</v>
      </c>
    </row>
    <row r="110" spans="2:10">
      <c r="D110" s="63"/>
      <c r="F110" s="63"/>
    </row>
    <row r="111" spans="2:10">
      <c r="C111" s="62" t="s">
        <v>74</v>
      </c>
      <c r="D111" s="63">
        <v>10.231695680755646</v>
      </c>
      <c r="E111" s="63">
        <v>8.2280856506158848</v>
      </c>
      <c r="F111" s="63"/>
      <c r="G111" s="63"/>
      <c r="H111" s="104"/>
    </row>
    <row r="112" spans="2:10">
      <c r="D112" s="63"/>
      <c r="E112" s="63"/>
      <c r="F112" s="63">
        <v>14.070530272809068</v>
      </c>
      <c r="G112" s="63">
        <v>12.474778809088876</v>
      </c>
      <c r="H112" s="42">
        <v>26.545309081897944</v>
      </c>
    </row>
    <row r="113" spans="1:8">
      <c r="D113" s="63"/>
      <c r="E113" s="63"/>
      <c r="F113" s="63"/>
      <c r="G113" s="63"/>
      <c r="H113" s="104"/>
    </row>
    <row r="114" spans="1:8">
      <c r="C114" s="62" t="s">
        <v>73</v>
      </c>
      <c r="D114" s="63">
        <v>9.2546242529388838</v>
      </c>
      <c r="E114" s="63">
        <v>7.9902038432404714</v>
      </c>
      <c r="F114" s="63"/>
      <c r="G114" s="63"/>
      <c r="H114" s="104"/>
    </row>
    <row r="115" spans="1:8">
      <c r="D115" s="63"/>
      <c r="E115" s="63"/>
      <c r="F115" s="63">
        <v>12.642669740560681</v>
      </c>
      <c r="G115" s="63">
        <v>11.76531253783782</v>
      </c>
      <c r="H115" s="42">
        <v>24.407982278398499</v>
      </c>
    </row>
    <row r="116" spans="1:8">
      <c r="D116" s="63"/>
      <c r="E116" s="63"/>
      <c r="F116" s="63"/>
      <c r="G116" s="63"/>
      <c r="H116" s="104"/>
    </row>
    <row r="117" spans="1:8">
      <c r="C117" s="62" t="s">
        <v>71</v>
      </c>
      <c r="D117" s="63">
        <v>7.4200750158967601</v>
      </c>
      <c r="E117" s="63">
        <v>6.7928883361205186</v>
      </c>
      <c r="F117" s="63"/>
      <c r="G117" s="63"/>
      <c r="H117" s="104"/>
    </row>
    <row r="118" spans="1:8">
      <c r="D118" s="63"/>
      <c r="E118" s="63"/>
      <c r="F118" s="63">
        <v>10.769218192445566</v>
      </c>
      <c r="G118" s="63">
        <v>11.114403783348525</v>
      </c>
      <c r="H118" s="42">
        <v>21.883621975794089</v>
      </c>
    </row>
    <row r="119" spans="1:8">
      <c r="D119" s="63"/>
      <c r="E119" s="63"/>
      <c r="F119" s="63"/>
      <c r="G119" s="63"/>
      <c r="H119" s="104"/>
    </row>
    <row r="120" spans="1:8" ht="15" customHeight="1">
      <c r="C120" s="145" t="s">
        <v>1349</v>
      </c>
      <c r="D120" s="63"/>
      <c r="F120" s="63"/>
    </row>
    <row r="121" spans="1:8">
      <c r="C121" s="110" t="s">
        <v>1250</v>
      </c>
      <c r="D121" s="63"/>
      <c r="F121" s="63"/>
    </row>
    <row r="122" spans="1:8">
      <c r="C122" s="118" t="s">
        <v>1195</v>
      </c>
      <c r="D122" s="63"/>
      <c r="F122" s="63"/>
    </row>
    <row r="123" spans="1:8">
      <c r="A123" s="20" t="s">
        <v>22</v>
      </c>
      <c r="D123" s="63"/>
      <c r="F123" s="63"/>
    </row>
    <row r="124" spans="1:8">
      <c r="A124" s="110" t="s">
        <v>1227</v>
      </c>
      <c r="B124" s="110" t="s">
        <v>1220</v>
      </c>
      <c r="D124" s="63"/>
      <c r="F124" s="63"/>
    </row>
    <row r="125" spans="1:8">
      <c r="A125" s="110" t="s">
        <v>1228</v>
      </c>
      <c r="B125" s="48" t="s">
        <v>1225</v>
      </c>
      <c r="D125" s="63"/>
      <c r="F125" s="63"/>
    </row>
    <row r="126" spans="1:8">
      <c r="A126" s="110" t="s">
        <v>1229</v>
      </c>
      <c r="B126" s="110" t="s">
        <v>1226</v>
      </c>
      <c r="D126" s="63"/>
      <c r="F126" s="63"/>
    </row>
    <row r="127" spans="1:8">
      <c r="D127" s="63"/>
      <c r="F127" s="63"/>
    </row>
    <row r="128" spans="1:8">
      <c r="D128" s="63"/>
      <c r="F128" s="63"/>
    </row>
    <row r="129" spans="4:6">
      <c r="D129" s="63"/>
      <c r="F129" s="63"/>
    </row>
    <row r="130" spans="4:6">
      <c r="D130" s="63"/>
      <c r="F130" s="63"/>
    </row>
    <row r="131" spans="4:6">
      <c r="D131" s="63"/>
      <c r="F131" s="63"/>
    </row>
    <row r="132" spans="4:6">
      <c r="D132" s="63"/>
      <c r="F132" s="63"/>
    </row>
    <row r="133" spans="4:6">
      <c r="D133" s="63"/>
      <c r="F133" s="63"/>
    </row>
    <row r="134" spans="4:6">
      <c r="D134" s="63"/>
      <c r="F134" s="63"/>
    </row>
    <row r="135" spans="4:6">
      <c r="D135" s="63"/>
      <c r="F135" s="63"/>
    </row>
    <row r="136" spans="4:6">
      <c r="D136" s="63"/>
      <c r="F136" s="63"/>
    </row>
    <row r="137" spans="4:6">
      <c r="D137" s="63"/>
      <c r="F137" s="63"/>
    </row>
    <row r="138" spans="4:6">
      <c r="D138" s="63"/>
      <c r="F138" s="63"/>
    </row>
    <row r="139" spans="4:6">
      <c r="D139" s="63"/>
      <c r="F139" s="63"/>
    </row>
  </sheetData>
  <pageMargins left="0.7" right="0.7" top="0.75" bottom="0.75" header="0.3" footer="0.3"/>
  <pageSetup paperSize="9"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54"/>
  <sheetViews>
    <sheetView showGridLines="0" topLeftCell="A22" zoomScaleNormal="100" workbookViewId="0"/>
  </sheetViews>
  <sheetFormatPr defaultColWidth="8.85546875" defaultRowHeight="12"/>
  <cols>
    <col min="1" max="2" width="8.85546875" style="1"/>
    <col min="3" max="3" width="20.7109375" style="1" customWidth="1"/>
    <col min="4" max="4" width="11.28515625" style="1" bestFit="1" customWidth="1"/>
    <col min="5" max="9" width="10.85546875" style="1" bestFit="1" customWidth="1"/>
    <col min="10" max="13" width="8.85546875" style="1"/>
    <col min="14" max="14" width="39.42578125" style="1" customWidth="1"/>
    <col min="15" max="30" width="10.28515625" style="1" customWidth="1"/>
    <col min="31" max="16384" width="8.85546875" style="1"/>
  </cols>
  <sheetData>
    <row r="1" spans="1:28">
      <c r="A1" s="128"/>
      <c r="C1" s="124"/>
    </row>
    <row r="3" spans="1:28">
      <c r="C3" s="7" t="s">
        <v>12</v>
      </c>
    </row>
    <row r="4" spans="1:28">
      <c r="C4" s="7" t="s">
        <v>13</v>
      </c>
    </row>
    <row r="6" spans="1:28" ht="15">
      <c r="C6" s="117" t="s">
        <v>1230</v>
      </c>
    </row>
    <row r="7" spans="1:28">
      <c r="C7" s="10" t="s">
        <v>1180</v>
      </c>
      <c r="N7" s="112"/>
      <c r="O7" s="112"/>
      <c r="P7" s="112"/>
      <c r="Q7" s="112"/>
      <c r="R7" s="112"/>
      <c r="S7" s="112"/>
      <c r="T7" s="112"/>
      <c r="U7" s="112"/>
      <c r="V7" s="112"/>
      <c r="W7" s="112"/>
      <c r="X7" s="112"/>
      <c r="Y7" s="112"/>
      <c r="Z7" s="112"/>
      <c r="AA7" s="112"/>
      <c r="AB7" s="112"/>
    </row>
    <row r="8" spans="1:28">
      <c r="N8" s="112"/>
      <c r="O8" s="112"/>
      <c r="P8" s="112"/>
      <c r="Q8" s="112"/>
      <c r="R8" s="112"/>
      <c r="S8" s="112"/>
      <c r="T8" s="112"/>
      <c r="U8" s="112"/>
      <c r="V8" s="112"/>
      <c r="W8" s="112"/>
      <c r="X8" s="112"/>
      <c r="Y8" s="112"/>
      <c r="Z8" s="112"/>
      <c r="AA8" s="112"/>
      <c r="AB8" s="112"/>
    </row>
    <row r="9" spans="1:28">
      <c r="C9" s="2"/>
      <c r="D9" s="2"/>
      <c r="E9" s="2"/>
      <c r="F9" s="2"/>
      <c r="G9" s="2"/>
      <c r="H9" s="2"/>
      <c r="I9" s="2"/>
      <c r="N9" s="112"/>
      <c r="O9" s="112"/>
      <c r="P9" s="112"/>
      <c r="Q9" s="112"/>
      <c r="R9" s="112"/>
      <c r="S9" s="112"/>
      <c r="T9" s="112"/>
      <c r="U9" s="112"/>
      <c r="V9" s="112"/>
      <c r="W9" s="112"/>
      <c r="X9" s="112"/>
      <c r="Y9" s="112"/>
      <c r="Z9" s="112"/>
      <c r="AA9" s="112"/>
      <c r="AB9" s="112"/>
    </row>
    <row r="10" spans="1:28">
      <c r="D10" s="4" t="s">
        <v>78</v>
      </c>
      <c r="E10" s="4" t="s">
        <v>79</v>
      </c>
      <c r="F10" s="4" t="s">
        <v>11</v>
      </c>
      <c r="G10" s="50" t="s">
        <v>109</v>
      </c>
      <c r="H10" s="47"/>
      <c r="J10" s="4"/>
      <c r="K10" s="4"/>
      <c r="S10" s="112"/>
      <c r="T10" s="112"/>
      <c r="U10" s="112"/>
      <c r="V10" s="112"/>
      <c r="W10" s="112"/>
      <c r="X10" s="112"/>
      <c r="Y10" s="112"/>
      <c r="Z10" s="112"/>
      <c r="AA10" s="112"/>
      <c r="AB10" s="112"/>
    </row>
    <row r="11" spans="1:28">
      <c r="C11" s="3" t="s">
        <v>1194</v>
      </c>
      <c r="D11" s="46">
        <v>1.1581913680328306</v>
      </c>
      <c r="E11" s="46">
        <v>1.3912419912325893</v>
      </c>
      <c r="F11" s="46">
        <v>2.0899753443522773</v>
      </c>
      <c r="G11" s="123">
        <v>1.3327065295775773</v>
      </c>
      <c r="H11" s="42"/>
      <c r="N11" s="112"/>
      <c r="O11" s="112"/>
      <c r="P11" s="112"/>
      <c r="Q11" s="112"/>
      <c r="R11" s="112"/>
      <c r="S11" s="112"/>
      <c r="T11" s="112"/>
      <c r="U11" s="112"/>
      <c r="V11" s="112"/>
      <c r="W11" s="112"/>
      <c r="X11" s="112"/>
      <c r="Y11" s="112"/>
      <c r="Z11" s="112"/>
      <c r="AA11" s="112"/>
      <c r="AB11" s="112"/>
    </row>
    <row r="12" spans="1:28">
      <c r="C12" s="3"/>
      <c r="D12" s="46"/>
      <c r="E12" s="46"/>
      <c r="F12" s="46"/>
      <c r="G12" s="123"/>
      <c r="H12" s="42"/>
      <c r="N12" s="112"/>
      <c r="O12" s="112"/>
      <c r="P12" s="112"/>
      <c r="Q12" s="112"/>
      <c r="R12" s="112"/>
      <c r="S12" s="112"/>
      <c r="T12" s="112"/>
      <c r="U12" s="112"/>
      <c r="V12" s="112"/>
      <c r="W12" s="112"/>
      <c r="X12" s="112"/>
      <c r="Y12" s="112"/>
      <c r="Z12" s="112"/>
      <c r="AA12" s="112"/>
      <c r="AB12" s="112"/>
    </row>
    <row r="13" spans="1:28">
      <c r="C13" s="3" t="s">
        <v>56</v>
      </c>
      <c r="D13" s="46">
        <v>1.630325479393437</v>
      </c>
      <c r="E13" s="46">
        <v>2.3506954038868932</v>
      </c>
      <c r="F13" s="46">
        <v>3.6054756746109908</v>
      </c>
      <c r="G13" s="123">
        <v>2.0302810756910037</v>
      </c>
      <c r="H13" s="42"/>
      <c r="N13" s="112"/>
      <c r="O13" s="112"/>
      <c r="P13" s="112"/>
      <c r="Q13" s="112"/>
      <c r="R13" s="112"/>
      <c r="S13" s="112"/>
      <c r="T13" s="112"/>
      <c r="U13" s="112"/>
      <c r="V13" s="112"/>
      <c r="W13" s="112"/>
      <c r="X13" s="112"/>
      <c r="Y13" s="112"/>
      <c r="Z13" s="112"/>
      <c r="AA13" s="112"/>
      <c r="AB13" s="112"/>
    </row>
    <row r="14" spans="1:28">
      <c r="C14" s="3" t="s">
        <v>57</v>
      </c>
      <c r="D14" s="46">
        <v>1.6135124351642505</v>
      </c>
      <c r="E14" s="46">
        <v>2.2249237733002234</v>
      </c>
      <c r="F14" s="46">
        <v>3.1348250143430865</v>
      </c>
      <c r="G14" s="123">
        <v>1.9646150213071993</v>
      </c>
      <c r="H14" s="42"/>
      <c r="N14" s="112"/>
      <c r="O14" s="112"/>
      <c r="P14" s="112"/>
      <c r="Q14" s="112"/>
      <c r="R14" s="112"/>
      <c r="S14" s="112"/>
      <c r="T14" s="112"/>
      <c r="U14" s="112"/>
      <c r="V14" s="112"/>
      <c r="W14" s="112"/>
      <c r="X14" s="112"/>
      <c r="Y14" s="112"/>
      <c r="Z14" s="112"/>
      <c r="AA14" s="112"/>
      <c r="AB14" s="112"/>
    </row>
    <row r="15" spans="1:28">
      <c r="C15" s="3" t="s">
        <v>48</v>
      </c>
      <c r="D15" s="46">
        <v>1.5172465060957478</v>
      </c>
      <c r="E15" s="46">
        <v>2.2053313870642617</v>
      </c>
      <c r="F15" s="46">
        <v>3.4964473684210526</v>
      </c>
      <c r="G15" s="123">
        <v>1.9035827946019672</v>
      </c>
      <c r="H15" s="42"/>
      <c r="N15" s="112"/>
      <c r="O15" s="112"/>
      <c r="P15" s="112"/>
      <c r="Q15" s="112"/>
      <c r="R15" s="112"/>
      <c r="S15" s="112"/>
      <c r="T15" s="112"/>
      <c r="U15" s="112"/>
      <c r="V15" s="112"/>
      <c r="W15" s="112"/>
      <c r="X15" s="112"/>
      <c r="Y15" s="112"/>
      <c r="Z15" s="112"/>
      <c r="AA15" s="112"/>
      <c r="AB15" s="112"/>
    </row>
    <row r="16" spans="1:28">
      <c r="C16" s="3" t="s">
        <v>59</v>
      </c>
      <c r="D16" s="46">
        <v>1.3913723927951513</v>
      </c>
      <c r="E16" s="46">
        <v>1.9030949075977346</v>
      </c>
      <c r="F16" s="46">
        <v>2.6878050604978214</v>
      </c>
      <c r="G16" s="123">
        <v>1.6355915776379846</v>
      </c>
      <c r="H16" s="42"/>
      <c r="N16" s="112"/>
      <c r="O16" s="112"/>
      <c r="P16" s="112"/>
      <c r="Q16" s="112"/>
      <c r="R16" s="112"/>
      <c r="S16" s="112"/>
      <c r="T16" s="112"/>
      <c r="U16" s="112"/>
      <c r="V16" s="112"/>
      <c r="W16" s="112"/>
      <c r="X16" s="112"/>
      <c r="Y16" s="112"/>
      <c r="Z16" s="112"/>
      <c r="AA16" s="112"/>
      <c r="AB16" s="112"/>
    </row>
    <row r="17" spans="3:28">
      <c r="C17" s="3" t="s">
        <v>67</v>
      </c>
      <c r="D17" s="46">
        <v>1.3076867199083866</v>
      </c>
      <c r="E17" s="46">
        <v>1.8418327811780559</v>
      </c>
      <c r="F17" s="46">
        <v>2.5526730247615714</v>
      </c>
      <c r="G17" s="123">
        <v>1.5274448587864597</v>
      </c>
      <c r="H17" s="42"/>
      <c r="N17" s="112"/>
      <c r="O17" s="112"/>
      <c r="P17" s="112"/>
      <c r="Q17" s="112"/>
      <c r="R17" s="112"/>
      <c r="S17" s="112"/>
      <c r="T17" s="112"/>
      <c r="U17" s="112"/>
      <c r="V17" s="112"/>
      <c r="W17" s="112"/>
      <c r="X17" s="112"/>
      <c r="Y17" s="112"/>
      <c r="Z17" s="112"/>
      <c r="AA17" s="112"/>
      <c r="AB17" s="112"/>
    </row>
    <row r="18" spans="3:28">
      <c r="C18" s="3" t="s">
        <v>63</v>
      </c>
      <c r="D18" s="46">
        <v>1.2917690971474511</v>
      </c>
      <c r="E18" s="46">
        <v>1.7706335696380731</v>
      </c>
      <c r="F18" s="46">
        <v>2.577980607792373</v>
      </c>
      <c r="G18" s="123">
        <v>1.5235937153671399</v>
      </c>
      <c r="H18" s="42"/>
      <c r="N18" s="112"/>
      <c r="O18" s="112"/>
      <c r="P18" s="112"/>
      <c r="Q18" s="112"/>
      <c r="R18" s="112"/>
      <c r="S18" s="112"/>
      <c r="T18" s="112"/>
      <c r="U18" s="112"/>
      <c r="V18" s="112"/>
      <c r="W18" s="112"/>
      <c r="X18" s="112"/>
      <c r="Y18" s="112"/>
      <c r="Z18" s="112"/>
      <c r="AA18" s="112"/>
      <c r="AB18" s="112"/>
    </row>
    <row r="19" spans="3:28">
      <c r="C19" s="3" t="s">
        <v>44</v>
      </c>
      <c r="D19" s="46">
        <v>1.3351238125733802</v>
      </c>
      <c r="E19" s="46">
        <v>1.6800765745788118</v>
      </c>
      <c r="F19" s="46">
        <v>1.9818266641219755</v>
      </c>
      <c r="G19" s="123">
        <v>1.4883491877262334</v>
      </c>
      <c r="H19" s="42"/>
      <c r="N19" s="112"/>
      <c r="O19" s="112"/>
      <c r="P19" s="112"/>
      <c r="Q19" s="112"/>
      <c r="R19" s="112"/>
      <c r="S19" s="112"/>
      <c r="T19" s="112"/>
      <c r="U19" s="112"/>
      <c r="V19" s="112"/>
      <c r="W19" s="112"/>
      <c r="X19" s="112"/>
      <c r="Y19" s="112"/>
      <c r="Z19" s="112"/>
      <c r="AA19" s="112"/>
      <c r="AB19" s="112"/>
    </row>
    <row r="20" spans="3:28">
      <c r="C20" s="3" t="s">
        <v>65</v>
      </c>
      <c r="D20" s="46">
        <v>1.3046157084129661</v>
      </c>
      <c r="E20" s="46">
        <v>1.6770171869327251</v>
      </c>
      <c r="F20" s="46">
        <v>1.9559137815228675</v>
      </c>
      <c r="G20" s="123">
        <v>1.4756227679616276</v>
      </c>
      <c r="H20" s="42"/>
      <c r="N20" s="112"/>
      <c r="O20" s="112"/>
      <c r="P20" s="112"/>
      <c r="Q20" s="112"/>
      <c r="R20" s="112"/>
      <c r="S20" s="112"/>
      <c r="T20" s="112"/>
      <c r="U20" s="112"/>
      <c r="V20" s="112"/>
      <c r="W20" s="112"/>
      <c r="X20" s="112"/>
      <c r="Y20" s="112"/>
      <c r="Z20" s="112"/>
      <c r="AA20" s="112"/>
      <c r="AB20" s="112"/>
    </row>
    <row r="21" spans="3:28">
      <c r="C21" s="3" t="s">
        <v>53</v>
      </c>
      <c r="D21" s="46">
        <v>1.2370516649798819</v>
      </c>
      <c r="E21" s="46">
        <v>1.6468328076273533</v>
      </c>
      <c r="F21" s="46">
        <v>2.4604171512754904</v>
      </c>
      <c r="G21" s="123">
        <v>1.4645684795833798</v>
      </c>
      <c r="H21" s="42"/>
      <c r="N21" s="112"/>
      <c r="O21" s="112"/>
      <c r="P21" s="112"/>
      <c r="Q21" s="112"/>
      <c r="R21" s="112"/>
      <c r="S21" s="112"/>
      <c r="T21" s="112"/>
      <c r="U21" s="112"/>
      <c r="V21" s="112"/>
      <c r="W21" s="112"/>
      <c r="X21" s="112"/>
      <c r="Y21" s="112"/>
      <c r="Z21" s="112"/>
      <c r="AA21" s="112"/>
      <c r="AB21" s="112"/>
    </row>
    <row r="22" spans="3:28">
      <c r="C22" s="3" t="s">
        <v>64</v>
      </c>
      <c r="D22" s="46">
        <v>1.2198843047537158</v>
      </c>
      <c r="E22" s="46">
        <v>1.4603274579125112</v>
      </c>
      <c r="F22" s="46">
        <v>2.0996713253878658</v>
      </c>
      <c r="G22" s="123">
        <v>1.3949333669131081</v>
      </c>
      <c r="H22" s="42"/>
      <c r="N22" s="112"/>
      <c r="O22" s="112"/>
      <c r="P22" s="112"/>
      <c r="Q22" s="112"/>
      <c r="R22" s="112"/>
      <c r="S22" s="112"/>
      <c r="T22" s="112"/>
      <c r="U22" s="112"/>
      <c r="V22" s="112"/>
      <c r="W22" s="112"/>
      <c r="X22" s="112"/>
      <c r="Y22" s="112"/>
      <c r="Z22" s="112"/>
      <c r="AA22" s="112"/>
      <c r="AB22" s="112"/>
    </row>
    <row r="23" spans="3:28">
      <c r="C23" s="3" t="s">
        <v>45</v>
      </c>
      <c r="D23" s="46">
        <v>1.2106499213102881</v>
      </c>
      <c r="E23" s="46">
        <v>1.545287342959869</v>
      </c>
      <c r="F23" s="46">
        <v>2.3078271881544983</v>
      </c>
      <c r="G23" s="123">
        <v>1.3796385524306534</v>
      </c>
      <c r="H23" s="42"/>
      <c r="N23" s="112"/>
      <c r="O23" s="112"/>
      <c r="P23" s="112"/>
      <c r="Q23" s="112"/>
      <c r="R23" s="112"/>
      <c r="S23" s="112"/>
      <c r="T23" s="112"/>
      <c r="U23" s="112"/>
      <c r="V23" s="112"/>
      <c r="W23" s="112"/>
      <c r="X23" s="112"/>
      <c r="Y23" s="112"/>
      <c r="Z23" s="112"/>
      <c r="AA23" s="112"/>
      <c r="AB23" s="112"/>
    </row>
    <row r="24" spans="3:28">
      <c r="C24" s="3" t="s">
        <v>66</v>
      </c>
      <c r="D24" s="46">
        <v>1.1038352892107608</v>
      </c>
      <c r="E24" s="46">
        <v>1.478683139327287</v>
      </c>
      <c r="F24" s="46">
        <v>2.6490297361440738</v>
      </c>
      <c r="G24" s="123">
        <v>1.3491400882660722</v>
      </c>
      <c r="H24" s="42"/>
      <c r="N24" s="112"/>
      <c r="O24" s="112"/>
      <c r="P24" s="112"/>
      <c r="Q24" s="112"/>
      <c r="R24" s="112"/>
      <c r="S24" s="112"/>
      <c r="T24" s="112"/>
      <c r="U24" s="112"/>
      <c r="V24" s="112"/>
      <c r="W24" s="112"/>
      <c r="X24" s="112"/>
      <c r="Y24" s="112"/>
      <c r="Z24" s="112"/>
      <c r="AA24" s="112"/>
      <c r="AB24" s="112"/>
    </row>
    <row r="25" spans="3:28">
      <c r="C25" s="3" t="s">
        <v>107</v>
      </c>
      <c r="D25" s="46">
        <v>1.1361139539876224</v>
      </c>
      <c r="E25" s="46">
        <v>1.3481215521141627</v>
      </c>
      <c r="F25" s="46">
        <v>2.1667404267874062</v>
      </c>
      <c r="G25" s="123">
        <v>1.3246672784057874</v>
      </c>
      <c r="H25" s="42"/>
      <c r="N25" s="112"/>
      <c r="O25" s="112"/>
      <c r="P25" s="112"/>
      <c r="Q25" s="112"/>
      <c r="R25" s="112"/>
      <c r="S25" s="112"/>
      <c r="T25" s="112"/>
      <c r="U25" s="112"/>
      <c r="V25" s="112"/>
      <c r="W25" s="112"/>
      <c r="X25" s="112"/>
      <c r="Y25" s="112"/>
      <c r="Z25" s="112"/>
      <c r="AA25" s="112"/>
      <c r="AB25" s="112"/>
    </row>
    <row r="26" spans="3:28">
      <c r="C26" s="3" t="s">
        <v>62</v>
      </c>
      <c r="D26" s="46">
        <v>1.1459173322210723</v>
      </c>
      <c r="E26" s="46">
        <v>1.331687394018733</v>
      </c>
      <c r="F26" s="46">
        <v>2.0873438823754475</v>
      </c>
      <c r="G26" s="123">
        <v>1.3083730730228034</v>
      </c>
      <c r="H26" s="42"/>
      <c r="N26" s="112"/>
      <c r="O26" s="112"/>
      <c r="P26" s="112"/>
      <c r="Q26" s="112"/>
      <c r="R26" s="112"/>
      <c r="S26" s="112"/>
      <c r="T26" s="112"/>
      <c r="U26" s="112"/>
      <c r="V26" s="112"/>
      <c r="W26" s="112"/>
      <c r="X26" s="112"/>
      <c r="Y26" s="112"/>
      <c r="Z26" s="112"/>
      <c r="AA26" s="112"/>
      <c r="AB26" s="112"/>
    </row>
    <row r="27" spans="3:28">
      <c r="C27" s="3" t="s">
        <v>51</v>
      </c>
      <c r="D27" s="46">
        <v>1.1270649142366114</v>
      </c>
      <c r="E27" s="46">
        <v>1.347178465856967</v>
      </c>
      <c r="F27" s="46">
        <v>1.9445035055114321</v>
      </c>
      <c r="G27" s="123">
        <v>1.3047770797369607</v>
      </c>
      <c r="H27" s="42"/>
      <c r="N27" s="112"/>
      <c r="O27" s="112"/>
      <c r="P27" s="112"/>
      <c r="Q27" s="112"/>
      <c r="R27" s="112"/>
      <c r="S27" s="112"/>
      <c r="T27" s="112"/>
      <c r="U27" s="112"/>
      <c r="V27" s="112"/>
      <c r="W27" s="112"/>
      <c r="X27" s="112"/>
      <c r="Y27" s="112"/>
      <c r="Z27" s="112"/>
      <c r="AA27" s="112"/>
      <c r="AB27" s="112"/>
    </row>
    <row r="28" spans="3:28">
      <c r="C28" s="3" t="s">
        <v>54</v>
      </c>
      <c r="D28" s="46">
        <v>1.118704409256758</v>
      </c>
      <c r="E28" s="46">
        <v>1.3181542149156364</v>
      </c>
      <c r="F28" s="46">
        <v>2.0553093201822836</v>
      </c>
      <c r="G28" s="123">
        <v>1.2992238048309193</v>
      </c>
      <c r="H28" s="42"/>
      <c r="N28" s="112"/>
      <c r="O28" s="112"/>
      <c r="P28" s="112"/>
      <c r="Q28" s="112"/>
      <c r="R28" s="112"/>
      <c r="S28" s="112"/>
      <c r="T28" s="112"/>
      <c r="U28" s="112"/>
      <c r="V28" s="112"/>
      <c r="W28" s="112"/>
      <c r="X28" s="112"/>
      <c r="Y28" s="112"/>
      <c r="Z28" s="112"/>
      <c r="AA28" s="112"/>
      <c r="AB28" s="112"/>
    </row>
    <row r="29" spans="3:28">
      <c r="C29" s="3" t="s">
        <v>75</v>
      </c>
      <c r="D29" s="46">
        <v>1.1163287607767303</v>
      </c>
      <c r="E29" s="46">
        <v>1.3148808882788152</v>
      </c>
      <c r="F29" s="46">
        <v>2.0865030566762388</v>
      </c>
      <c r="G29" s="123">
        <v>1.2868533945904861</v>
      </c>
      <c r="H29" s="42"/>
      <c r="N29" s="112"/>
      <c r="O29" s="112"/>
      <c r="P29" s="112"/>
      <c r="Q29" s="112"/>
      <c r="R29" s="112"/>
      <c r="S29" s="112"/>
      <c r="T29" s="112"/>
      <c r="U29" s="112"/>
      <c r="V29" s="112"/>
      <c r="W29" s="112"/>
      <c r="X29" s="112"/>
      <c r="Y29" s="112"/>
      <c r="Z29" s="112"/>
      <c r="AA29" s="112"/>
      <c r="AB29" s="112"/>
    </row>
    <row r="30" spans="3:28">
      <c r="C30" s="3" t="s">
        <v>68</v>
      </c>
      <c r="D30" s="46">
        <v>1.1073653219134751</v>
      </c>
      <c r="E30" s="46">
        <v>1.3631339992216889</v>
      </c>
      <c r="F30" s="46">
        <v>2.2226030387705205</v>
      </c>
      <c r="G30" s="123">
        <v>1.2785567314456892</v>
      </c>
      <c r="H30" s="42"/>
      <c r="N30" s="112"/>
      <c r="O30" s="112"/>
      <c r="P30" s="112"/>
      <c r="Q30" s="112"/>
      <c r="R30" s="112"/>
      <c r="S30" s="112"/>
      <c r="T30" s="112"/>
      <c r="U30" s="112"/>
      <c r="V30" s="112"/>
      <c r="W30" s="112"/>
      <c r="X30" s="112"/>
      <c r="Y30" s="112"/>
      <c r="Z30" s="112"/>
      <c r="AA30" s="112"/>
      <c r="AB30" s="112"/>
    </row>
    <row r="31" spans="3:28">
      <c r="C31" s="3" t="s">
        <v>43</v>
      </c>
      <c r="D31" s="46">
        <v>1.0913570658980656</v>
      </c>
      <c r="E31" s="46">
        <v>1.330038625668359</v>
      </c>
      <c r="F31" s="46">
        <v>2.0434427143334943</v>
      </c>
      <c r="G31" s="123">
        <v>1.2732091119042621</v>
      </c>
      <c r="H31" s="42"/>
      <c r="N31" s="112"/>
      <c r="O31" s="112"/>
      <c r="P31" s="112"/>
      <c r="Q31" s="112"/>
      <c r="R31" s="112"/>
      <c r="S31" s="112"/>
      <c r="T31" s="112"/>
      <c r="U31" s="112"/>
      <c r="V31" s="112"/>
      <c r="W31" s="112"/>
      <c r="X31" s="112"/>
      <c r="Y31" s="112"/>
      <c r="Z31" s="112"/>
      <c r="AA31" s="112"/>
      <c r="AB31" s="112"/>
    </row>
    <row r="32" spans="3:28">
      <c r="C32" s="3" t="s">
        <v>50</v>
      </c>
      <c r="D32" s="46">
        <v>1.1504062562914776</v>
      </c>
      <c r="E32" s="46">
        <v>1.3214680749695613</v>
      </c>
      <c r="F32" s="46">
        <v>1.4569242858773985</v>
      </c>
      <c r="G32" s="123">
        <v>1.2524201426780974</v>
      </c>
      <c r="H32" s="42"/>
      <c r="N32" s="112"/>
      <c r="O32" s="112"/>
      <c r="P32" s="112"/>
      <c r="Q32" s="112"/>
      <c r="R32" s="112"/>
      <c r="S32" s="112"/>
      <c r="T32" s="112"/>
      <c r="U32" s="112"/>
      <c r="V32" s="112"/>
      <c r="W32" s="112"/>
      <c r="X32" s="112"/>
      <c r="Y32" s="112"/>
      <c r="Z32" s="112"/>
      <c r="AA32" s="112"/>
      <c r="AB32" s="112"/>
    </row>
    <row r="33" spans="3:28">
      <c r="C33" s="3" t="s">
        <v>58</v>
      </c>
      <c r="D33" s="46">
        <v>1.0293880324457467</v>
      </c>
      <c r="E33" s="46">
        <v>1.3118061745401508</v>
      </c>
      <c r="F33" s="46">
        <v>2.0105263157894737</v>
      </c>
      <c r="G33" s="123">
        <v>1.214955614624605</v>
      </c>
      <c r="H33" s="42"/>
      <c r="N33" s="112"/>
      <c r="O33" s="112"/>
      <c r="P33" s="112"/>
      <c r="Q33" s="112"/>
      <c r="R33" s="112"/>
      <c r="S33" s="112"/>
      <c r="T33" s="112"/>
      <c r="U33" s="112"/>
      <c r="V33" s="112"/>
      <c r="W33" s="112"/>
      <c r="X33" s="112"/>
      <c r="Y33" s="112"/>
      <c r="Z33" s="112"/>
      <c r="AA33" s="112"/>
      <c r="AB33" s="112"/>
    </row>
    <row r="34" spans="3:28">
      <c r="C34" s="3" t="s">
        <v>60</v>
      </c>
      <c r="D34" s="46">
        <v>1.0607039187227867</v>
      </c>
      <c r="E34" s="46">
        <v>1.3052085166285412</v>
      </c>
      <c r="F34" s="46">
        <v>2.0078585461689586</v>
      </c>
      <c r="G34" s="123">
        <v>1.1958075273939972</v>
      </c>
      <c r="H34" s="42"/>
      <c r="N34" s="112"/>
      <c r="O34" s="112"/>
      <c r="P34" s="112"/>
      <c r="Q34" s="112"/>
      <c r="R34" s="112"/>
      <c r="S34" s="112"/>
      <c r="T34" s="112"/>
      <c r="U34" s="112"/>
      <c r="V34" s="112"/>
      <c r="W34" s="112"/>
      <c r="X34" s="112"/>
      <c r="Y34" s="112"/>
      <c r="Z34" s="112"/>
      <c r="AA34" s="112"/>
      <c r="AB34" s="112"/>
    </row>
    <row r="35" spans="3:28">
      <c r="C35" s="3" t="s">
        <v>46</v>
      </c>
      <c r="D35" s="46">
        <v>1.0601274468071589</v>
      </c>
      <c r="E35" s="46">
        <v>1.209319598087049</v>
      </c>
      <c r="F35" s="46">
        <v>1.8887780785487012</v>
      </c>
      <c r="G35" s="123">
        <v>1.1742000306208376</v>
      </c>
      <c r="H35" s="42"/>
      <c r="N35" s="112"/>
      <c r="O35" s="112"/>
      <c r="P35" s="112"/>
      <c r="Q35" s="112"/>
      <c r="R35" s="112"/>
      <c r="S35" s="112"/>
      <c r="T35" s="112"/>
      <c r="U35" s="112"/>
      <c r="V35" s="112"/>
      <c r="W35" s="112"/>
      <c r="X35" s="112"/>
      <c r="Y35" s="112"/>
      <c r="Z35" s="112"/>
      <c r="AA35" s="112"/>
      <c r="AB35" s="112"/>
    </row>
    <row r="36" spans="3:28">
      <c r="C36" s="3" t="s">
        <v>55</v>
      </c>
      <c r="D36" s="46">
        <v>1.0902653509893143</v>
      </c>
      <c r="E36" s="46">
        <v>1.2217203361018019</v>
      </c>
      <c r="F36" s="46">
        <v>1.5429052159282108</v>
      </c>
      <c r="G36" s="123">
        <v>1.1690850959173635</v>
      </c>
      <c r="H36" s="42"/>
      <c r="N36" s="112"/>
      <c r="O36" s="112"/>
      <c r="P36" s="112"/>
      <c r="Q36" s="112"/>
      <c r="R36" s="112"/>
      <c r="S36" s="112"/>
      <c r="T36" s="112"/>
      <c r="U36" s="112"/>
      <c r="V36" s="112"/>
      <c r="W36" s="112"/>
      <c r="X36" s="112"/>
      <c r="Y36" s="112"/>
      <c r="Z36" s="112"/>
      <c r="AA36" s="112"/>
      <c r="AB36" s="112"/>
    </row>
    <row r="37" spans="3:28">
      <c r="C37" s="3" t="s">
        <v>61</v>
      </c>
      <c r="D37" s="46">
        <v>1.0337244058705684</v>
      </c>
      <c r="E37" s="46">
        <v>1.2117517819058776</v>
      </c>
      <c r="F37" s="46">
        <v>1.9705395303357673</v>
      </c>
      <c r="G37" s="123">
        <v>1.1655769092536807</v>
      </c>
      <c r="H37" s="42"/>
      <c r="N37" s="112"/>
      <c r="O37" s="112"/>
      <c r="P37" s="112"/>
      <c r="Q37" s="112"/>
      <c r="R37" s="112"/>
      <c r="S37" s="112"/>
      <c r="T37" s="112"/>
      <c r="U37" s="112"/>
      <c r="V37" s="112"/>
      <c r="W37" s="112"/>
      <c r="X37" s="112"/>
      <c r="Y37" s="112"/>
      <c r="Z37" s="112"/>
      <c r="AA37" s="112"/>
      <c r="AB37" s="112"/>
    </row>
    <row r="38" spans="3:28">
      <c r="C38" s="3" t="s">
        <v>69</v>
      </c>
      <c r="D38" s="46">
        <v>1.0346822817069292</v>
      </c>
      <c r="E38" s="46">
        <v>1.162865066325214</v>
      </c>
      <c r="F38" s="46">
        <v>1.8180323968943966</v>
      </c>
      <c r="G38" s="123">
        <v>1.1527905119948394</v>
      </c>
      <c r="H38" s="42"/>
      <c r="S38" s="112"/>
      <c r="T38" s="112"/>
      <c r="U38" s="112"/>
      <c r="V38" s="112"/>
      <c r="W38" s="112"/>
      <c r="X38" s="112"/>
      <c r="Y38" s="112"/>
      <c r="Z38" s="112"/>
      <c r="AA38" s="112"/>
      <c r="AB38" s="112"/>
    </row>
    <row r="39" spans="3:28">
      <c r="C39" s="3" t="s">
        <v>1247</v>
      </c>
      <c r="D39" s="46">
        <v>1.0269247077351749</v>
      </c>
      <c r="E39" s="46">
        <v>1.1658876605430011</v>
      </c>
      <c r="F39" s="46">
        <v>1.7378505673303362</v>
      </c>
      <c r="G39" s="123">
        <v>1.130454475427515</v>
      </c>
      <c r="N39" s="112"/>
      <c r="O39" s="112"/>
      <c r="P39" s="112"/>
      <c r="Q39" s="112"/>
      <c r="R39" s="112"/>
      <c r="S39" s="112"/>
      <c r="T39" s="112"/>
      <c r="U39" s="112"/>
      <c r="V39" s="112"/>
      <c r="W39" s="112"/>
      <c r="X39" s="112"/>
      <c r="Y39" s="112"/>
      <c r="Z39" s="112"/>
      <c r="AA39" s="112"/>
      <c r="AB39" s="112"/>
    </row>
    <row r="40" spans="3:28">
      <c r="C40" s="3"/>
      <c r="D40" s="46"/>
      <c r="E40" s="46"/>
      <c r="F40" s="46"/>
      <c r="G40" s="123"/>
      <c r="H40" s="42"/>
      <c r="S40" s="112"/>
      <c r="T40" s="112"/>
      <c r="U40" s="112"/>
      <c r="V40" s="112"/>
      <c r="W40" s="112"/>
      <c r="X40" s="112"/>
      <c r="Y40" s="112"/>
      <c r="Z40" s="112"/>
      <c r="AA40" s="112"/>
      <c r="AB40" s="112"/>
    </row>
    <row r="41" spans="3:28">
      <c r="C41" s="3" t="s">
        <v>70</v>
      </c>
      <c r="D41" s="46">
        <v>1.0778804807433238</v>
      </c>
      <c r="E41" s="46">
        <v>1.2133355448295515</v>
      </c>
      <c r="F41" s="46">
        <v>1.7324322869894828</v>
      </c>
      <c r="G41" s="123">
        <v>1.1908079230113255</v>
      </c>
      <c r="H41" s="42"/>
      <c r="N41" s="112"/>
      <c r="O41" s="112"/>
      <c r="P41" s="112"/>
      <c r="Q41" s="112"/>
      <c r="R41" s="112"/>
      <c r="S41" s="112"/>
      <c r="T41" s="112"/>
      <c r="U41" s="112"/>
      <c r="V41" s="112"/>
      <c r="W41" s="112"/>
      <c r="X41" s="112"/>
      <c r="Y41" s="112"/>
      <c r="Z41" s="112"/>
      <c r="AA41" s="112"/>
      <c r="AB41" s="112"/>
    </row>
    <row r="42" spans="3:28" s="112" customFormat="1">
      <c r="C42" s="3"/>
      <c r="D42" s="46"/>
      <c r="E42" s="46"/>
      <c r="F42" s="46"/>
      <c r="G42" s="123"/>
      <c r="H42" s="42"/>
    </row>
    <row r="43" spans="3:28">
      <c r="C43" s="3" t="s">
        <v>74</v>
      </c>
      <c r="D43" s="46">
        <v>1.0892594756315612</v>
      </c>
      <c r="E43" s="46">
        <v>1.2751382214643725</v>
      </c>
      <c r="F43" s="46">
        <v>1.9549372728960561</v>
      </c>
      <c r="G43" s="123">
        <v>1.2435086501548251</v>
      </c>
      <c r="H43" s="42"/>
      <c r="N43" s="112"/>
      <c r="O43" s="112"/>
      <c r="P43" s="112"/>
      <c r="Q43" s="112"/>
      <c r="R43" s="112"/>
      <c r="S43" s="112"/>
      <c r="T43" s="112"/>
      <c r="U43" s="112"/>
      <c r="V43" s="112"/>
      <c r="W43" s="112"/>
      <c r="X43" s="112"/>
      <c r="Y43" s="112"/>
      <c r="Z43" s="112"/>
      <c r="AA43" s="112"/>
      <c r="AB43" s="112"/>
    </row>
    <row r="44" spans="3:28">
      <c r="C44" s="3" t="s">
        <v>72</v>
      </c>
      <c r="D44" s="46">
        <v>1.0287588294651866</v>
      </c>
      <c r="E44" s="46">
        <v>1.2461220268872804</v>
      </c>
      <c r="F44" s="46">
        <v>2.0363636363636362</v>
      </c>
      <c r="G44" s="123">
        <v>1.1650362890501735</v>
      </c>
      <c r="H44" s="42"/>
      <c r="N44" s="112"/>
      <c r="O44" s="112"/>
      <c r="P44" s="112"/>
      <c r="Q44" s="112"/>
      <c r="R44" s="112"/>
      <c r="S44" s="112"/>
      <c r="T44" s="112"/>
      <c r="U44" s="112"/>
      <c r="V44" s="112"/>
      <c r="W44" s="112"/>
      <c r="X44" s="112"/>
      <c r="Y44" s="112"/>
      <c r="Z44" s="112"/>
      <c r="AA44" s="112"/>
      <c r="AB44" s="112"/>
    </row>
    <row r="45" spans="3:28">
      <c r="C45" s="3" t="s">
        <v>73</v>
      </c>
      <c r="D45" s="46">
        <v>1.0219673071408086</v>
      </c>
      <c r="E45" s="46">
        <v>1.2067464547598281</v>
      </c>
      <c r="F45" s="46">
        <v>1.8921053934921499</v>
      </c>
      <c r="G45" s="123">
        <v>1.1582463269404677</v>
      </c>
    </row>
    <row r="46" spans="3:28">
      <c r="C46" s="3" t="s">
        <v>71</v>
      </c>
      <c r="D46" s="46">
        <v>0.98849646821392534</v>
      </c>
      <c r="E46" s="46">
        <v>1.1401273885350318</v>
      </c>
      <c r="F46" s="46">
        <v>1.5821558336697619</v>
      </c>
      <c r="G46" s="123">
        <v>1.0923298969072166</v>
      </c>
    </row>
    <row r="48" spans="3:28">
      <c r="C48" s="41" t="s">
        <v>1392</v>
      </c>
    </row>
    <row r="49" spans="1:3" ht="15" customHeight="1">
      <c r="C49" s="144" t="s">
        <v>1348</v>
      </c>
    </row>
    <row r="50" spans="1:3">
      <c r="C50" s="8" t="s">
        <v>76</v>
      </c>
    </row>
    <row r="51" spans="1:3">
      <c r="A51" s="20" t="s">
        <v>22</v>
      </c>
    </row>
    <row r="52" spans="1:3">
      <c r="A52" s="1" t="s">
        <v>1231</v>
      </c>
      <c r="C52" s="3"/>
    </row>
    <row r="54" spans="1:3">
      <c r="C54" s="137"/>
    </row>
  </sheetData>
  <sortState ref="C43:G46">
    <sortCondition descending="1" ref="G43:G46"/>
  </sortState>
  <conditionalFormatting sqref="F12">
    <cfRule type="top10" dxfId="127" priority="1" bottom="1" rank="3"/>
  </conditionalFormatting>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I59"/>
  <sheetViews>
    <sheetView showGridLines="0" topLeftCell="A28" zoomScaleNormal="100" workbookViewId="0"/>
  </sheetViews>
  <sheetFormatPr defaultColWidth="8.85546875" defaultRowHeight="12"/>
  <cols>
    <col min="1" max="2" width="8.85546875" style="1"/>
    <col min="3" max="3" width="18.42578125" style="1" customWidth="1"/>
    <col min="4" max="9" width="8.85546875" style="1"/>
    <col min="10" max="10" width="18.7109375" style="1" customWidth="1"/>
    <col min="11" max="26" width="6.140625" style="1" customWidth="1"/>
    <col min="27" max="27" width="6.140625" style="105" customWidth="1"/>
    <col min="28" max="31" width="8.85546875" style="105"/>
    <col min="32" max="16384" width="8.85546875" style="1"/>
  </cols>
  <sheetData>
    <row r="1" spans="1:61">
      <c r="A1" s="128"/>
      <c r="C1" s="126"/>
    </row>
    <row r="3" spans="1:61">
      <c r="C3" s="7" t="s">
        <v>12</v>
      </c>
    </row>
    <row r="4" spans="1:61">
      <c r="C4" s="7" t="s">
        <v>13</v>
      </c>
    </row>
    <row r="6" spans="1:61" ht="15">
      <c r="C6" s="9" t="s">
        <v>1386</v>
      </c>
    </row>
    <row r="7" spans="1:61">
      <c r="C7" s="10" t="s">
        <v>81</v>
      </c>
    </row>
    <row r="9" spans="1:61">
      <c r="AF9" s="105"/>
      <c r="AG9" s="105"/>
    </row>
    <row r="10" spans="1:61">
      <c r="C10" s="55"/>
      <c r="D10" s="56">
        <v>1990</v>
      </c>
      <c r="E10" s="67">
        <v>2019</v>
      </c>
      <c r="F10" s="56">
        <v>2050</v>
      </c>
      <c r="N10" s="52"/>
      <c r="O10" s="52"/>
      <c r="AF10" s="105"/>
      <c r="AG10" s="105"/>
    </row>
    <row r="11" spans="1:61">
      <c r="C11" s="58" t="s">
        <v>1193</v>
      </c>
      <c r="D11" s="59"/>
      <c r="E11" s="61">
        <v>43.7</v>
      </c>
      <c r="F11" s="52">
        <v>48.2</v>
      </c>
      <c r="G11" s="52"/>
      <c r="H11" s="52"/>
      <c r="I11" s="52"/>
      <c r="J11" s="52"/>
      <c r="K11" s="61"/>
      <c r="L11" s="61"/>
      <c r="M11" s="54"/>
      <c r="N11" s="54"/>
      <c r="P11" s="52"/>
      <c r="Q11" s="52"/>
      <c r="R11" s="52"/>
      <c r="S11" s="52"/>
      <c r="T11" s="52"/>
      <c r="U11" s="53"/>
      <c r="V11" s="53"/>
      <c r="W11" s="53"/>
      <c r="X11" s="53"/>
      <c r="Y11" s="53"/>
      <c r="Z11" s="53"/>
      <c r="AF11" s="105"/>
      <c r="AG11" s="105"/>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row>
    <row r="12" spans="1:61">
      <c r="C12" s="58"/>
      <c r="D12" s="59"/>
      <c r="E12" s="61"/>
      <c r="F12" s="52"/>
      <c r="G12" s="54"/>
      <c r="H12" s="54"/>
      <c r="I12" s="54"/>
      <c r="N12" s="53"/>
      <c r="P12" s="54"/>
      <c r="Q12" s="54"/>
      <c r="R12" s="54"/>
      <c r="S12" s="54"/>
      <c r="T12" s="54"/>
      <c r="U12" s="53"/>
      <c r="V12" s="53"/>
      <c r="W12" s="53"/>
      <c r="X12" s="53"/>
      <c r="Y12" s="53"/>
      <c r="Z12" s="53"/>
      <c r="AF12" s="105"/>
      <c r="AG12" s="105"/>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row>
    <row r="13" spans="1:61">
      <c r="C13" s="57" t="s">
        <v>54</v>
      </c>
      <c r="D13" s="59">
        <v>36.9</v>
      </c>
      <c r="E13" s="52">
        <v>46.7</v>
      </c>
      <c r="F13" s="52">
        <v>51.6</v>
      </c>
      <c r="G13" s="52"/>
      <c r="H13" s="53"/>
      <c r="I13" s="53"/>
      <c r="J13" s="54"/>
      <c r="K13" s="141"/>
      <c r="L13" s="141"/>
      <c r="M13" s="53"/>
      <c r="N13" s="53"/>
      <c r="P13" s="53"/>
      <c r="Q13" s="53"/>
      <c r="R13" s="53"/>
      <c r="S13" s="53"/>
      <c r="T13" s="53"/>
      <c r="U13" s="53"/>
      <c r="V13" s="53"/>
      <c r="W13" s="53"/>
      <c r="X13" s="53"/>
      <c r="Y13" s="53"/>
      <c r="Z13" s="53"/>
      <c r="AF13" s="105"/>
      <c r="AG13" s="105"/>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row>
    <row r="14" spans="1:61">
      <c r="C14" s="57" t="s">
        <v>57</v>
      </c>
      <c r="D14" s="59">
        <v>32.4</v>
      </c>
      <c r="E14" s="52">
        <v>44.1</v>
      </c>
      <c r="F14" s="52">
        <v>51.5</v>
      </c>
      <c r="G14" s="52"/>
      <c r="H14" s="53"/>
      <c r="I14" s="53"/>
      <c r="J14" s="53"/>
      <c r="K14" s="99"/>
      <c r="L14" s="99"/>
      <c r="M14" s="53"/>
      <c r="N14" s="53"/>
      <c r="P14" s="53"/>
      <c r="Q14" s="53"/>
      <c r="R14" s="53"/>
      <c r="S14" s="53"/>
      <c r="T14" s="53"/>
      <c r="U14" s="53"/>
      <c r="V14" s="53"/>
      <c r="W14" s="53"/>
      <c r="X14" s="53"/>
      <c r="Y14" s="53"/>
      <c r="Z14" s="53"/>
      <c r="AF14" s="105"/>
      <c r="AG14" s="105"/>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row>
    <row r="15" spans="1:61">
      <c r="C15" s="57" t="s">
        <v>64</v>
      </c>
      <c r="D15" s="59">
        <v>33.9</v>
      </c>
      <c r="E15" s="52">
        <v>45.2</v>
      </c>
      <c r="F15" s="52">
        <v>51.2</v>
      </c>
      <c r="G15" s="52"/>
      <c r="H15" s="53"/>
      <c r="I15" s="53"/>
      <c r="J15" s="53"/>
      <c r="K15" s="99"/>
      <c r="L15" s="99"/>
      <c r="M15" s="53"/>
      <c r="P15" s="53"/>
      <c r="Q15" s="53"/>
      <c r="R15" s="53"/>
      <c r="S15" s="53"/>
      <c r="T15" s="53"/>
      <c r="U15" s="53"/>
      <c r="V15" s="53"/>
      <c r="W15" s="53"/>
      <c r="X15" s="53"/>
      <c r="Y15" s="53"/>
      <c r="Z15" s="53"/>
      <c r="AF15" s="105"/>
      <c r="AG15" s="105"/>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row>
    <row r="16" spans="1:61">
      <c r="C16" s="58" t="s">
        <v>50</v>
      </c>
      <c r="D16" s="59">
        <v>36</v>
      </c>
      <c r="E16" s="52">
        <v>44.9</v>
      </c>
      <c r="F16" s="52">
        <v>50.9</v>
      </c>
      <c r="G16" s="52"/>
      <c r="J16" s="53"/>
      <c r="K16" s="99"/>
      <c r="L16" s="99"/>
      <c r="AF16" s="105"/>
      <c r="AG16" s="105"/>
    </row>
    <row r="17" spans="3:33">
      <c r="C17" s="57" t="s">
        <v>63</v>
      </c>
      <c r="D17" s="59">
        <v>32.200000000000003</v>
      </c>
      <c r="E17" s="52">
        <v>41</v>
      </c>
      <c r="F17" s="52">
        <v>50.9</v>
      </c>
      <c r="G17" s="52"/>
      <c r="K17" s="44"/>
      <c r="L17" s="44"/>
      <c r="AF17" s="105"/>
      <c r="AG17" s="105"/>
    </row>
    <row r="18" spans="3:33">
      <c r="C18" s="57" t="s">
        <v>56</v>
      </c>
      <c r="D18" s="59">
        <v>34.6</v>
      </c>
      <c r="E18" s="52">
        <v>43.5</v>
      </c>
      <c r="F18" s="52">
        <v>50.3</v>
      </c>
      <c r="G18" s="52"/>
      <c r="K18" s="44"/>
      <c r="L18" s="44"/>
      <c r="AF18" s="105"/>
      <c r="AG18" s="105"/>
    </row>
    <row r="19" spans="3:33">
      <c r="C19" s="57" t="s">
        <v>51</v>
      </c>
      <c r="D19" s="59">
        <v>33.4</v>
      </c>
      <c r="E19" s="52">
        <v>44</v>
      </c>
      <c r="F19" s="52">
        <v>50.1</v>
      </c>
      <c r="G19" s="52"/>
      <c r="K19" s="44"/>
      <c r="L19" s="44"/>
      <c r="AF19" s="105"/>
      <c r="AG19" s="105"/>
    </row>
    <row r="20" spans="3:33">
      <c r="C20" s="57" t="s">
        <v>1251</v>
      </c>
      <c r="D20" s="59"/>
      <c r="E20" s="52">
        <v>44</v>
      </c>
      <c r="F20" s="52">
        <v>50.1</v>
      </c>
      <c r="G20" s="52"/>
      <c r="K20" s="44"/>
      <c r="L20" s="44"/>
      <c r="AF20" s="105"/>
      <c r="AG20" s="105"/>
    </row>
    <row r="21" spans="3:33">
      <c r="C21" s="57" t="s">
        <v>44</v>
      </c>
      <c r="D21" s="59">
        <v>36.5</v>
      </c>
      <c r="E21" s="52">
        <v>44.5</v>
      </c>
      <c r="F21" s="52">
        <v>49.8</v>
      </c>
      <c r="G21" s="52"/>
      <c r="K21" s="44"/>
      <c r="L21" s="44"/>
      <c r="AF21" s="105"/>
      <c r="AG21" s="105"/>
    </row>
    <row r="22" spans="3:33">
      <c r="C22" s="57" t="s">
        <v>65</v>
      </c>
      <c r="D22" s="59">
        <v>32.6</v>
      </c>
      <c r="E22" s="52">
        <v>42.5</v>
      </c>
      <c r="F22" s="52">
        <v>49.6</v>
      </c>
      <c r="G22" s="52"/>
      <c r="K22" s="44"/>
      <c r="L22" s="44"/>
      <c r="AF22" s="105"/>
      <c r="AG22" s="105"/>
    </row>
    <row r="23" spans="3:33">
      <c r="C23" s="57" t="s">
        <v>67</v>
      </c>
      <c r="D23" s="59">
        <v>31.2</v>
      </c>
      <c r="E23" s="52">
        <v>40.6</v>
      </c>
      <c r="F23" s="52">
        <v>49.4</v>
      </c>
      <c r="G23" s="52"/>
      <c r="K23" s="44"/>
      <c r="L23" s="44"/>
      <c r="AF23" s="105"/>
      <c r="AG23" s="105"/>
    </row>
    <row r="24" spans="3:33">
      <c r="C24" s="57" t="s">
        <v>66</v>
      </c>
      <c r="D24" s="59">
        <v>34</v>
      </c>
      <c r="E24" s="52">
        <v>44</v>
      </c>
      <c r="F24" s="52">
        <v>49.2</v>
      </c>
      <c r="G24" s="52"/>
      <c r="K24" s="44"/>
      <c r="L24" s="44"/>
      <c r="AF24" s="105"/>
      <c r="AG24" s="105"/>
    </row>
    <row r="25" spans="3:33">
      <c r="C25" s="57" t="s">
        <v>60</v>
      </c>
      <c r="D25" s="59">
        <v>32.799999999999997</v>
      </c>
      <c r="E25" s="52">
        <v>40</v>
      </c>
      <c r="F25" s="52">
        <v>48.7</v>
      </c>
      <c r="G25" s="52"/>
      <c r="K25" s="44"/>
      <c r="L25" s="44"/>
      <c r="AF25" s="105"/>
      <c r="AG25" s="105"/>
    </row>
    <row r="26" spans="3:33">
      <c r="C26" s="57" t="s">
        <v>68</v>
      </c>
      <c r="D26" s="59">
        <v>36.299999999999997</v>
      </c>
      <c r="E26" s="52">
        <v>42.9</v>
      </c>
      <c r="F26" s="52">
        <v>48.4</v>
      </c>
      <c r="G26" s="52"/>
      <c r="K26" s="44"/>
      <c r="L26" s="44"/>
      <c r="AF26" s="105"/>
      <c r="AG26" s="105"/>
    </row>
    <row r="27" spans="3:33">
      <c r="C27" s="57" t="s">
        <v>48</v>
      </c>
      <c r="D27" s="59">
        <v>34.200000000000003</v>
      </c>
      <c r="E27" s="52">
        <v>42.1</v>
      </c>
      <c r="F27" s="52">
        <v>48</v>
      </c>
      <c r="G27" s="52"/>
      <c r="K27" s="44"/>
      <c r="L27" s="44"/>
      <c r="AF27" s="105"/>
      <c r="AG27" s="105"/>
    </row>
    <row r="28" spans="3:33">
      <c r="C28" s="57" t="s">
        <v>59</v>
      </c>
      <c r="D28" s="59">
        <v>36.1</v>
      </c>
      <c r="E28" s="52">
        <v>43</v>
      </c>
      <c r="F28" s="52">
        <v>47.8</v>
      </c>
      <c r="G28" s="52"/>
      <c r="K28" s="44"/>
      <c r="L28" s="44"/>
      <c r="AF28" s="105"/>
      <c r="AG28" s="105"/>
    </row>
    <row r="29" spans="3:33">
      <c r="C29" s="58" t="s">
        <v>62</v>
      </c>
      <c r="D29" s="59">
        <v>35.6</v>
      </c>
      <c r="E29" s="52">
        <v>43.4</v>
      </c>
      <c r="F29" s="52">
        <v>47.4</v>
      </c>
      <c r="G29" s="52"/>
      <c r="K29" s="44"/>
      <c r="L29" s="44"/>
      <c r="AF29" s="105"/>
      <c r="AG29" s="105"/>
    </row>
    <row r="30" spans="3:33">
      <c r="C30" s="58" t="s">
        <v>75</v>
      </c>
      <c r="D30" s="59">
        <v>37.6</v>
      </c>
      <c r="E30" s="52">
        <v>46</v>
      </c>
      <c r="F30" s="52">
        <v>47.2</v>
      </c>
      <c r="G30" s="52"/>
      <c r="K30" s="44"/>
      <c r="L30" s="44"/>
      <c r="AF30" s="105"/>
      <c r="AG30" s="105"/>
    </row>
    <row r="31" spans="3:33">
      <c r="C31" s="57" t="s">
        <v>58</v>
      </c>
      <c r="D31" s="59">
        <v>36.299999999999997</v>
      </c>
      <c r="E31" s="52">
        <v>39.5</v>
      </c>
      <c r="F31" s="52">
        <v>46.9</v>
      </c>
      <c r="G31" s="52"/>
      <c r="K31" s="44"/>
      <c r="L31" s="44"/>
      <c r="AF31" s="105"/>
      <c r="AG31" s="105"/>
    </row>
    <row r="32" spans="3:33">
      <c r="C32" s="57" t="s">
        <v>45</v>
      </c>
      <c r="D32" s="59">
        <v>35.1</v>
      </c>
      <c r="E32" s="52">
        <v>42.6</v>
      </c>
      <c r="F32" s="52">
        <v>46.6</v>
      </c>
      <c r="G32" s="52"/>
      <c r="K32" s="44"/>
      <c r="L32" s="44"/>
      <c r="AF32" s="105"/>
      <c r="AG32" s="105"/>
    </row>
    <row r="33" spans="3:33">
      <c r="C33" s="57" t="s">
        <v>61</v>
      </c>
      <c r="D33" s="59">
        <v>34.4</v>
      </c>
      <c r="E33" s="52">
        <v>42.7</v>
      </c>
      <c r="F33" s="52">
        <v>46</v>
      </c>
      <c r="G33" s="52"/>
      <c r="K33" s="44"/>
      <c r="L33" s="44"/>
      <c r="AF33" s="105"/>
      <c r="AG33" s="105"/>
    </row>
    <row r="34" spans="3:33">
      <c r="C34" s="57" t="s">
        <v>694</v>
      </c>
      <c r="D34" s="59">
        <v>34.700000000000003</v>
      </c>
      <c r="E34" s="52">
        <v>41.8</v>
      </c>
      <c r="F34" s="52">
        <v>45.6</v>
      </c>
      <c r="G34" s="52"/>
      <c r="K34" s="44"/>
      <c r="L34" s="44"/>
      <c r="AF34" s="105"/>
      <c r="AG34" s="105"/>
    </row>
    <row r="35" spans="3:33">
      <c r="C35" s="57" t="s">
        <v>43</v>
      </c>
      <c r="D35" s="59">
        <v>36.200000000000003</v>
      </c>
      <c r="E35" s="52">
        <v>41.7</v>
      </c>
      <c r="F35" s="52">
        <v>45.3</v>
      </c>
      <c r="G35" s="52"/>
      <c r="K35" s="44"/>
      <c r="L35" s="44"/>
      <c r="AF35" s="105"/>
      <c r="AG35" s="105"/>
    </row>
    <row r="36" spans="3:33">
      <c r="C36" s="57" t="s">
        <v>46</v>
      </c>
      <c r="D36" s="59">
        <v>37</v>
      </c>
      <c r="E36" s="52">
        <v>41.9</v>
      </c>
      <c r="F36" s="52">
        <v>45</v>
      </c>
      <c r="G36" s="52"/>
      <c r="K36" s="44"/>
      <c r="L36" s="44"/>
      <c r="AF36" s="105"/>
      <c r="AG36" s="105"/>
    </row>
    <row r="37" spans="3:33">
      <c r="C37" s="57" t="s">
        <v>1252</v>
      </c>
      <c r="D37" s="59">
        <v>29.1</v>
      </c>
      <c r="E37" s="52">
        <v>37.700000000000003</v>
      </c>
      <c r="F37" s="52">
        <v>43.7</v>
      </c>
      <c r="G37" s="52"/>
      <c r="K37" s="44"/>
      <c r="L37" s="44"/>
      <c r="AF37" s="105"/>
      <c r="AG37" s="105"/>
    </row>
    <row r="38" spans="3:33">
      <c r="C38" s="57" t="s">
        <v>55</v>
      </c>
      <c r="D38" s="59">
        <v>30.5</v>
      </c>
      <c r="E38" s="52">
        <v>37.700000000000003</v>
      </c>
      <c r="F38" s="52">
        <v>43.2</v>
      </c>
      <c r="G38" s="52"/>
      <c r="K38" s="44"/>
      <c r="L38" s="44"/>
      <c r="AF38" s="105"/>
      <c r="AG38" s="105"/>
    </row>
    <row r="39" spans="3:33">
      <c r="C39" s="57" t="s">
        <v>69</v>
      </c>
      <c r="D39" s="59">
        <v>38.4</v>
      </c>
      <c r="E39" s="52">
        <v>40.5</v>
      </c>
      <c r="F39" s="52">
        <v>43.1</v>
      </c>
      <c r="G39" s="52"/>
      <c r="K39" s="44"/>
      <c r="L39" s="44"/>
      <c r="AF39" s="105"/>
      <c r="AG39" s="105"/>
    </row>
    <row r="40" spans="3:33">
      <c r="C40" s="57"/>
      <c r="D40" s="59"/>
      <c r="E40" s="61"/>
      <c r="AF40" s="105"/>
      <c r="AG40" s="105"/>
    </row>
    <row r="41" spans="3:33">
      <c r="C41" s="57" t="s">
        <v>1253</v>
      </c>
      <c r="D41" s="59">
        <v>35.799999999999997</v>
      </c>
      <c r="E41" s="52">
        <v>40.200000000000003</v>
      </c>
      <c r="F41" s="52"/>
      <c r="G41" s="52"/>
      <c r="K41" s="44"/>
      <c r="L41" s="44"/>
      <c r="AF41" s="105"/>
      <c r="AG41" s="105"/>
    </row>
    <row r="42" spans="3:33" s="112" customFormat="1">
      <c r="C42" s="57"/>
      <c r="D42" s="59"/>
      <c r="E42" s="52"/>
      <c r="F42" s="52"/>
      <c r="G42" s="52"/>
      <c r="AA42" s="105"/>
      <c r="AB42" s="105"/>
      <c r="AC42" s="105"/>
      <c r="AD42" s="105"/>
      <c r="AE42" s="105"/>
      <c r="AF42" s="105"/>
      <c r="AG42" s="105"/>
    </row>
    <row r="43" spans="3:33">
      <c r="C43" s="58" t="s">
        <v>72</v>
      </c>
      <c r="D43" s="59">
        <v>32.6</v>
      </c>
      <c r="E43" s="61">
        <v>44.2</v>
      </c>
      <c r="F43" s="52">
        <v>49.5</v>
      </c>
      <c r="K43" s="44"/>
      <c r="L43" s="44"/>
      <c r="AF43" s="105"/>
      <c r="AG43" s="105"/>
    </row>
    <row r="44" spans="3:33">
      <c r="C44" s="58" t="s">
        <v>74</v>
      </c>
      <c r="D44" s="59">
        <v>36.9</v>
      </c>
      <c r="E44" s="61">
        <v>42.5</v>
      </c>
      <c r="F44" s="52">
        <v>46.7</v>
      </c>
      <c r="K44" s="44"/>
      <c r="L44" s="44"/>
      <c r="AF44" s="105"/>
      <c r="AG44" s="105"/>
    </row>
    <row r="45" spans="3:33">
      <c r="C45" s="57" t="s">
        <v>73</v>
      </c>
      <c r="D45" s="59">
        <v>35.299999999999997</v>
      </c>
      <c r="E45" s="61">
        <v>39.700000000000003</v>
      </c>
      <c r="F45" s="52">
        <v>44.8</v>
      </c>
      <c r="J45" s="112"/>
      <c r="K45" s="44"/>
      <c r="L45" s="44"/>
      <c r="M45" s="112"/>
      <c r="AF45" s="105"/>
      <c r="AG45" s="105"/>
    </row>
    <row r="46" spans="3:33">
      <c r="C46" s="58" t="s">
        <v>71</v>
      </c>
      <c r="D46" s="59">
        <v>29.8</v>
      </c>
      <c r="E46" s="61">
        <v>36.4</v>
      </c>
      <c r="F46" s="112">
        <v>43.1</v>
      </c>
      <c r="K46" s="44"/>
      <c r="L46" s="44"/>
    </row>
    <row r="47" spans="3:33">
      <c r="D47" s="2"/>
      <c r="E47" s="2"/>
    </row>
    <row r="48" spans="3:33">
      <c r="C48" s="120" t="s">
        <v>1233</v>
      </c>
    </row>
    <row r="49" spans="1:31" ht="15" customHeight="1">
      <c r="C49" s="144" t="s">
        <v>1235</v>
      </c>
    </row>
    <row r="50" spans="1:31">
      <c r="C50" s="1" t="s">
        <v>1350</v>
      </c>
    </row>
    <row r="51" spans="1:31" s="112" customFormat="1">
      <c r="C51" s="1" t="s">
        <v>1184</v>
      </c>
      <c r="AA51" s="105"/>
      <c r="AB51" s="105"/>
      <c r="AC51" s="105"/>
      <c r="AD51" s="105"/>
      <c r="AE51" s="105"/>
    </row>
    <row r="52" spans="1:31">
      <c r="C52" s="1" t="s">
        <v>1254</v>
      </c>
    </row>
    <row r="53" spans="1:31">
      <c r="C53" s="118" t="s">
        <v>1232</v>
      </c>
    </row>
    <row r="57" spans="1:31">
      <c r="A57" s="20" t="s">
        <v>14</v>
      </c>
    </row>
    <row r="58" spans="1:31">
      <c r="A58" s="1" t="s">
        <v>1234</v>
      </c>
    </row>
    <row r="59" spans="1:31">
      <c r="A59" s="112" t="s">
        <v>1236</v>
      </c>
    </row>
  </sheetData>
  <sortState ref="C43:F46">
    <sortCondition descending="1" ref="F43:F46"/>
  </sortState>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44"/>
  <sheetViews>
    <sheetView showGridLines="0" zoomScaleNormal="100" workbookViewId="0"/>
  </sheetViews>
  <sheetFormatPr defaultColWidth="8.85546875" defaultRowHeight="12"/>
  <cols>
    <col min="1" max="2" width="8.85546875" style="1"/>
    <col min="3" max="3" width="45.7109375" style="1" customWidth="1"/>
    <col min="4" max="16384" width="8.85546875" style="1"/>
  </cols>
  <sheetData>
    <row r="1" spans="1:56">
      <c r="A1" s="112"/>
      <c r="C1" s="126"/>
    </row>
    <row r="3" spans="1:56">
      <c r="C3" s="7" t="s">
        <v>12</v>
      </c>
    </row>
    <row r="4" spans="1:56">
      <c r="C4" s="7" t="s">
        <v>13</v>
      </c>
    </row>
    <row r="6" spans="1:56" ht="15">
      <c r="C6" s="9" t="s">
        <v>1222</v>
      </c>
    </row>
    <row r="7" spans="1:56">
      <c r="C7" s="10" t="s">
        <v>83</v>
      </c>
    </row>
    <row r="10" spans="1:56">
      <c r="D10" s="4" t="s">
        <v>0</v>
      </c>
      <c r="E10" s="4"/>
      <c r="F10" s="4"/>
      <c r="G10" s="4"/>
      <c r="H10" s="4" t="s">
        <v>1</v>
      </c>
      <c r="I10" s="4"/>
      <c r="J10" s="4"/>
      <c r="K10" s="4"/>
      <c r="L10" s="4"/>
      <c r="M10" s="4" t="s">
        <v>2</v>
      </c>
      <c r="N10" s="4"/>
      <c r="O10" s="4"/>
      <c r="P10" s="4"/>
      <c r="Q10" s="4"/>
      <c r="R10" s="4" t="s">
        <v>3</v>
      </c>
      <c r="S10" s="4"/>
      <c r="T10" s="4"/>
      <c r="U10" s="4"/>
      <c r="V10" s="4"/>
      <c r="W10" s="4" t="s">
        <v>15</v>
      </c>
      <c r="X10" s="4"/>
      <c r="Y10" s="4"/>
      <c r="Z10" s="4"/>
      <c r="AA10" s="4"/>
      <c r="AB10" s="4" t="s">
        <v>16</v>
      </c>
      <c r="AC10" s="4"/>
      <c r="AD10" s="4"/>
      <c r="AE10" s="4"/>
      <c r="AF10" s="4"/>
      <c r="AG10" s="4" t="s">
        <v>17</v>
      </c>
      <c r="AH10" s="4"/>
      <c r="AI10" s="4"/>
      <c r="AJ10" s="4"/>
      <c r="AK10" s="4"/>
      <c r="AL10" s="4" t="s">
        <v>18</v>
      </c>
      <c r="AM10" s="4"/>
      <c r="AN10" s="4"/>
      <c r="AO10" s="4"/>
      <c r="AP10" s="4"/>
      <c r="AQ10" s="4" t="s">
        <v>19</v>
      </c>
      <c r="AR10" s="4"/>
      <c r="AS10" s="4"/>
      <c r="AT10" s="4"/>
      <c r="AU10" s="4"/>
      <c r="AV10" s="4" t="s">
        <v>20</v>
      </c>
      <c r="AW10" s="4"/>
      <c r="AX10" s="4"/>
      <c r="AY10" s="4"/>
      <c r="AZ10" s="4"/>
      <c r="BA10" s="4" t="s">
        <v>21</v>
      </c>
    </row>
    <row r="11" spans="1:56">
      <c r="C11" s="3" t="s">
        <v>85</v>
      </c>
      <c r="D11" s="121">
        <v>25.9</v>
      </c>
      <c r="E11" s="121">
        <v>26.3</v>
      </c>
      <c r="F11" s="121">
        <v>26.6</v>
      </c>
      <c r="G11" s="121">
        <v>26.8</v>
      </c>
      <c r="H11" s="121">
        <v>27.2</v>
      </c>
      <c r="I11" s="121">
        <v>27.7</v>
      </c>
      <c r="J11" s="121">
        <v>27.9</v>
      </c>
      <c r="K11" s="121">
        <v>28.1</v>
      </c>
      <c r="L11" s="121">
        <v>28.4</v>
      </c>
      <c r="M11" s="121">
        <v>28.8</v>
      </c>
      <c r="N11" s="121">
        <v>29</v>
      </c>
      <c r="O11" s="121">
        <v>29.5</v>
      </c>
      <c r="P11" s="121">
        <v>30.1</v>
      </c>
      <c r="Q11" s="121">
        <v>30.8</v>
      </c>
      <c r="R11" s="121">
        <v>31.5</v>
      </c>
      <c r="S11" s="121">
        <v>32.1</v>
      </c>
      <c r="T11" s="121">
        <v>32.799999999999997</v>
      </c>
      <c r="U11" s="121">
        <v>33.5</v>
      </c>
      <c r="V11" s="6">
        <v>34.1</v>
      </c>
      <c r="W11" s="6">
        <v>34.799999999999997</v>
      </c>
      <c r="X11" s="6">
        <v>35.5</v>
      </c>
      <c r="Y11" s="6">
        <v>36.200000000000003</v>
      </c>
      <c r="Z11" s="6">
        <v>36.9</v>
      </c>
      <c r="AA11" s="6">
        <v>37.700000000000003</v>
      </c>
      <c r="AB11" s="6">
        <v>38.5</v>
      </c>
      <c r="AC11" s="6">
        <v>39.299999999999997</v>
      </c>
      <c r="AD11" s="6">
        <v>40.1</v>
      </c>
      <c r="AE11" s="6">
        <v>40.9</v>
      </c>
      <c r="AF11" s="6">
        <v>41.8</v>
      </c>
      <c r="AG11" s="6">
        <v>42.7</v>
      </c>
      <c r="AH11" s="6">
        <v>43.6</v>
      </c>
      <c r="AI11" s="6">
        <v>44.5</v>
      </c>
      <c r="AJ11" s="6">
        <v>45.4</v>
      </c>
      <c r="AK11" s="6">
        <v>46.3</v>
      </c>
      <c r="AL11" s="6">
        <v>47.2</v>
      </c>
      <c r="AM11" s="6">
        <v>48</v>
      </c>
      <c r="AN11" s="6">
        <v>48.8</v>
      </c>
      <c r="AO11" s="6">
        <v>49.6</v>
      </c>
      <c r="AP11" s="6">
        <v>50.3</v>
      </c>
      <c r="AQ11" s="6">
        <v>51</v>
      </c>
      <c r="AR11" s="6">
        <v>51.7</v>
      </c>
      <c r="AS11" s="6">
        <v>52.4</v>
      </c>
      <c r="AT11" s="6">
        <v>53</v>
      </c>
      <c r="AU11" s="6">
        <v>53.7</v>
      </c>
      <c r="AV11" s="6">
        <v>54.2</v>
      </c>
      <c r="AW11" s="6">
        <v>54.9</v>
      </c>
      <c r="AX11" s="6">
        <v>55.4</v>
      </c>
      <c r="AY11" s="6">
        <v>55.9</v>
      </c>
      <c r="AZ11" s="6">
        <v>56.3</v>
      </c>
      <c r="BA11" s="6">
        <v>56.7</v>
      </c>
    </row>
    <row r="12" spans="1:56">
      <c r="C12" s="3" t="s">
        <v>1238</v>
      </c>
      <c r="D12" s="121">
        <v>61</v>
      </c>
      <c r="E12" s="121">
        <v>61.1</v>
      </c>
      <c r="F12" s="121">
        <v>61.100000000000009</v>
      </c>
      <c r="G12" s="121">
        <v>61.1</v>
      </c>
      <c r="H12" s="121">
        <v>61.2</v>
      </c>
      <c r="I12" s="121">
        <v>61.199999999999996</v>
      </c>
      <c r="J12" s="121">
        <v>61.2</v>
      </c>
      <c r="K12" s="121">
        <v>61.3</v>
      </c>
      <c r="L12" s="121">
        <v>61.3</v>
      </c>
      <c r="M12" s="121">
        <v>61.3</v>
      </c>
      <c r="N12" s="121">
        <v>61.300000000000004</v>
      </c>
      <c r="O12" s="121">
        <v>61.2</v>
      </c>
      <c r="P12" s="121">
        <v>60.9</v>
      </c>
      <c r="Q12" s="121">
        <v>60.800000000000004</v>
      </c>
      <c r="R12" s="121">
        <v>60.400000000000006</v>
      </c>
      <c r="S12" s="121">
        <v>60.099999999999994</v>
      </c>
      <c r="T12" s="121">
        <v>59.8</v>
      </c>
      <c r="U12" s="121">
        <v>59.7</v>
      </c>
      <c r="V12" s="6">
        <v>59.4</v>
      </c>
      <c r="W12" s="6">
        <v>59.1</v>
      </c>
      <c r="X12" s="6">
        <v>58.9</v>
      </c>
      <c r="Y12" s="6">
        <v>58.6</v>
      </c>
      <c r="Z12" s="6">
        <v>58.4</v>
      </c>
      <c r="AA12" s="6">
        <v>58.1</v>
      </c>
      <c r="AB12" s="6">
        <v>57.8</v>
      </c>
      <c r="AC12" s="6">
        <v>57.6</v>
      </c>
      <c r="AD12" s="6">
        <v>57.3</v>
      </c>
      <c r="AE12" s="6">
        <v>57.1</v>
      </c>
      <c r="AF12" s="6">
        <v>56.8</v>
      </c>
      <c r="AG12" s="6">
        <v>56.6</v>
      </c>
      <c r="AH12" s="6">
        <v>56.3</v>
      </c>
      <c r="AI12" s="6">
        <v>56.1</v>
      </c>
      <c r="AJ12" s="6">
        <v>55.8</v>
      </c>
      <c r="AK12" s="6">
        <v>55.5</v>
      </c>
      <c r="AL12" s="6">
        <v>55.2</v>
      </c>
      <c r="AM12" s="6">
        <v>55</v>
      </c>
      <c r="AN12" s="6">
        <v>54.7</v>
      </c>
      <c r="AO12" s="6">
        <v>54.5</v>
      </c>
      <c r="AP12" s="6">
        <v>54.3</v>
      </c>
      <c r="AQ12" s="6">
        <v>54</v>
      </c>
      <c r="AR12" s="6">
        <v>53.8</v>
      </c>
      <c r="AS12" s="6">
        <v>53.6</v>
      </c>
      <c r="AT12" s="6">
        <v>53.3</v>
      </c>
      <c r="AU12" s="6">
        <v>53.1</v>
      </c>
      <c r="AV12" s="6">
        <v>52.9</v>
      </c>
      <c r="AW12" s="6">
        <v>52.7</v>
      </c>
      <c r="AX12" s="6">
        <v>52.5</v>
      </c>
      <c r="AY12" s="6">
        <v>52.3</v>
      </c>
      <c r="AZ12" s="6">
        <v>52.2</v>
      </c>
      <c r="BA12" s="6">
        <v>52</v>
      </c>
    </row>
    <row r="13" spans="1:56">
      <c r="C13" s="3" t="s">
        <v>86</v>
      </c>
      <c r="D13" s="60">
        <v>15.8</v>
      </c>
      <c r="E13" s="60">
        <v>16</v>
      </c>
      <c r="F13" s="60">
        <v>16.2</v>
      </c>
      <c r="G13" s="60">
        <v>16.399999999999999</v>
      </c>
      <c r="H13" s="60">
        <v>16.7</v>
      </c>
      <c r="I13" s="60">
        <v>16.899999999999999</v>
      </c>
      <c r="J13" s="60">
        <v>17.100000000000001</v>
      </c>
      <c r="K13" s="60">
        <v>17.3</v>
      </c>
      <c r="L13" s="60">
        <v>17.399999999999999</v>
      </c>
      <c r="M13" s="60">
        <v>17.600000000000001</v>
      </c>
      <c r="N13" s="60">
        <v>17.8</v>
      </c>
      <c r="O13" s="60">
        <v>18</v>
      </c>
      <c r="P13" s="60">
        <v>18.3</v>
      </c>
      <c r="Q13" s="60">
        <v>18.7</v>
      </c>
      <c r="R13" s="60">
        <v>19</v>
      </c>
      <c r="S13" s="60">
        <v>19.3</v>
      </c>
      <c r="T13" s="60">
        <v>19.7</v>
      </c>
      <c r="U13" s="60">
        <v>20</v>
      </c>
      <c r="V13" s="6">
        <v>20.3</v>
      </c>
      <c r="W13" s="6">
        <v>20.6</v>
      </c>
      <c r="X13" s="6">
        <v>20.9</v>
      </c>
      <c r="Y13" s="6">
        <v>21.2</v>
      </c>
      <c r="Z13" s="6">
        <v>21.6</v>
      </c>
      <c r="AA13" s="6">
        <v>21.9</v>
      </c>
      <c r="AB13" s="6">
        <v>22.3</v>
      </c>
      <c r="AC13" s="6">
        <v>22.6</v>
      </c>
      <c r="AD13" s="6">
        <v>23</v>
      </c>
      <c r="AE13" s="6">
        <v>23.4</v>
      </c>
      <c r="AF13" s="6">
        <v>23.8</v>
      </c>
      <c r="AG13" s="6">
        <v>24.2</v>
      </c>
      <c r="AH13" s="6">
        <v>24.5</v>
      </c>
      <c r="AI13" s="6">
        <v>24.9</v>
      </c>
      <c r="AJ13" s="6">
        <v>25.3</v>
      </c>
      <c r="AK13" s="6">
        <v>25.7</v>
      </c>
      <c r="AL13" s="6">
        <v>26.1</v>
      </c>
      <c r="AM13" s="6">
        <v>26.4</v>
      </c>
      <c r="AN13" s="6">
        <v>26.7</v>
      </c>
      <c r="AO13" s="6">
        <v>27</v>
      </c>
      <c r="AP13" s="6">
        <v>27.3</v>
      </c>
      <c r="AQ13" s="6">
        <v>27.6</v>
      </c>
      <c r="AR13" s="6">
        <v>27.8</v>
      </c>
      <c r="AS13" s="6">
        <v>28.1</v>
      </c>
      <c r="AT13" s="6">
        <v>28.3</v>
      </c>
      <c r="AU13" s="6">
        <v>28.5</v>
      </c>
      <c r="AV13" s="6">
        <v>28.7</v>
      </c>
      <c r="AW13" s="6">
        <v>28.9</v>
      </c>
      <c r="AX13" s="6">
        <v>29.1</v>
      </c>
      <c r="AY13" s="6">
        <v>29.2</v>
      </c>
      <c r="AZ13" s="6">
        <v>29.4</v>
      </c>
      <c r="BA13" s="6">
        <v>29.5</v>
      </c>
      <c r="BB13" s="6"/>
      <c r="BC13" s="6"/>
      <c r="BD13" s="6"/>
    </row>
    <row r="15" spans="1:56" ht="36" customHeight="1">
      <c r="C15" s="161" t="s">
        <v>1239</v>
      </c>
      <c r="D15" s="162"/>
      <c r="E15" s="162"/>
      <c r="F15" s="162"/>
      <c r="G15" s="162"/>
      <c r="H15" s="162"/>
      <c r="I15" s="162"/>
      <c r="J15" s="162"/>
      <c r="K15" s="162"/>
      <c r="L15" s="162"/>
      <c r="M15" s="162"/>
    </row>
    <row r="16" spans="1:56">
      <c r="C16" s="8" t="s">
        <v>1197</v>
      </c>
    </row>
    <row r="18" spans="1:3">
      <c r="C18" s="2"/>
    </row>
    <row r="19" spans="1:3">
      <c r="C19" s="3"/>
    </row>
    <row r="20" spans="1:3">
      <c r="A20" s="20" t="s">
        <v>14</v>
      </c>
      <c r="C20" s="3"/>
    </row>
    <row r="21" spans="1:3">
      <c r="A21" s="112" t="s">
        <v>1237</v>
      </c>
      <c r="C21" s="3"/>
    </row>
    <row r="22" spans="1:3">
      <c r="A22" s="112" t="s">
        <v>1240</v>
      </c>
      <c r="C22" s="3"/>
    </row>
    <row r="23" spans="1:3">
      <c r="C23" s="3"/>
    </row>
    <row r="24" spans="1:3">
      <c r="C24" s="3"/>
    </row>
    <row r="25" spans="1:3">
      <c r="C25" s="3"/>
    </row>
    <row r="26" spans="1:3">
      <c r="C26" s="3"/>
    </row>
    <row r="27" spans="1:3">
      <c r="C27" s="3"/>
    </row>
    <row r="28" spans="1:3">
      <c r="C28" s="3"/>
    </row>
    <row r="29" spans="1:3">
      <c r="C29" s="3"/>
    </row>
    <row r="30" spans="1:3">
      <c r="C30" s="3"/>
    </row>
    <row r="31" spans="1:3">
      <c r="C31" s="3"/>
    </row>
    <row r="32" spans="1:3">
      <c r="C32" s="3"/>
    </row>
    <row r="33" spans="3:3">
      <c r="C33" s="3"/>
    </row>
    <row r="34" spans="3:3">
      <c r="C34" s="3"/>
    </row>
    <row r="35" spans="3:3">
      <c r="C35" s="3"/>
    </row>
    <row r="36" spans="3:3">
      <c r="C36" s="3"/>
    </row>
    <row r="37" spans="3:3">
      <c r="C37" s="3"/>
    </row>
    <row r="38" spans="3:3">
      <c r="C38" s="3"/>
    </row>
    <row r="39" spans="3:3">
      <c r="C39" s="3"/>
    </row>
    <row r="40" spans="3:3">
      <c r="C40" s="3"/>
    </row>
    <row r="41" spans="3:3">
      <c r="C41" s="3"/>
    </row>
    <row r="42" spans="3:3">
      <c r="C42" s="3"/>
    </row>
    <row r="43" spans="3:3">
      <c r="C43" s="3"/>
    </row>
    <row r="44" spans="3:3">
      <c r="C44" s="3"/>
    </row>
  </sheetData>
  <mergeCells count="1">
    <mergeCell ref="C15:M15"/>
  </mergeCells>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114"/>
  <sheetViews>
    <sheetView showGridLines="0" topLeftCell="A25" zoomScaleNormal="100" workbookViewId="0"/>
  </sheetViews>
  <sheetFormatPr defaultColWidth="8.85546875" defaultRowHeight="12"/>
  <cols>
    <col min="3" max="3" width="25.7109375" customWidth="1"/>
    <col min="9" max="15" width="9.140625" customWidth="1"/>
    <col min="16" max="26" width="4.28515625" customWidth="1"/>
  </cols>
  <sheetData>
    <row r="1" spans="1:47">
      <c r="A1" s="112"/>
      <c r="C1" s="126"/>
    </row>
    <row r="3" spans="1:47">
      <c r="A3" s="1"/>
      <c r="B3" s="1"/>
      <c r="C3" s="7" t="s">
        <v>12</v>
      </c>
      <c r="D3" s="1"/>
      <c r="E3" s="1"/>
      <c r="F3" s="1"/>
      <c r="G3" s="1"/>
      <c r="H3" s="1"/>
      <c r="I3" s="1"/>
      <c r="J3" s="1"/>
      <c r="K3" s="1"/>
      <c r="L3" s="1"/>
      <c r="M3" s="1"/>
    </row>
    <row r="4" spans="1:47">
      <c r="A4" s="1"/>
      <c r="B4" s="1"/>
      <c r="C4" s="7" t="s">
        <v>13</v>
      </c>
      <c r="D4" s="1"/>
      <c r="E4" s="1"/>
      <c r="F4" s="1"/>
      <c r="G4" s="1"/>
      <c r="H4" s="1"/>
      <c r="I4" s="1"/>
      <c r="J4" s="1"/>
      <c r="K4" s="1"/>
      <c r="L4" s="1"/>
      <c r="M4" s="1"/>
    </row>
    <row r="5" spans="1:47">
      <c r="A5" s="1"/>
      <c r="B5" s="1"/>
      <c r="C5" s="1"/>
      <c r="D5" s="1"/>
      <c r="E5" s="1"/>
      <c r="F5" s="1"/>
      <c r="G5" s="1"/>
      <c r="H5" s="1"/>
      <c r="I5" s="1"/>
      <c r="J5" s="1"/>
      <c r="K5" s="1"/>
      <c r="L5" s="1"/>
      <c r="M5" s="1"/>
    </row>
    <row r="6" spans="1:47" ht="15">
      <c r="A6" s="1"/>
      <c r="B6" s="1"/>
      <c r="C6" s="9" t="s">
        <v>1243</v>
      </c>
      <c r="D6" s="1"/>
      <c r="E6" s="1"/>
      <c r="F6" s="1"/>
      <c r="G6" s="1"/>
      <c r="H6" s="1"/>
      <c r="I6" s="1"/>
      <c r="J6" s="1"/>
      <c r="K6" s="1"/>
      <c r="L6" s="1"/>
      <c r="M6" s="1"/>
    </row>
    <row r="7" spans="1:47">
      <c r="A7" s="1"/>
      <c r="B7" s="1"/>
      <c r="C7" s="10" t="s">
        <v>83</v>
      </c>
      <c r="D7" s="1"/>
      <c r="E7" s="1"/>
      <c r="F7" s="1"/>
      <c r="G7" s="1"/>
      <c r="H7" s="1"/>
      <c r="I7" s="1"/>
      <c r="J7" s="1"/>
      <c r="K7" s="1"/>
      <c r="L7" s="1"/>
      <c r="M7" s="1"/>
    </row>
    <row r="8" spans="1:47">
      <c r="A8" s="1"/>
      <c r="B8" s="1"/>
      <c r="C8" s="1"/>
      <c r="D8" s="1"/>
      <c r="E8" s="1"/>
      <c r="F8" s="1"/>
      <c r="G8" s="1"/>
      <c r="H8" s="1"/>
      <c r="I8" s="1"/>
      <c r="J8" s="1"/>
      <c r="K8" s="1"/>
      <c r="L8" s="1"/>
      <c r="M8" s="1"/>
    </row>
    <row r="9" spans="1:47">
      <c r="A9" s="1"/>
      <c r="B9" s="1"/>
      <c r="C9" s="1"/>
      <c r="D9" s="1"/>
      <c r="E9" s="1"/>
      <c r="F9" s="1"/>
      <c r="G9" s="1"/>
      <c r="H9" s="1"/>
      <c r="I9" s="1"/>
      <c r="J9" s="1"/>
      <c r="K9" s="1"/>
      <c r="L9" s="1"/>
      <c r="M9" s="1"/>
      <c r="AA9" s="110"/>
      <c r="AB9" s="110"/>
      <c r="AC9" s="110"/>
      <c r="AD9" s="110"/>
      <c r="AE9" s="110"/>
      <c r="AF9" s="110"/>
      <c r="AG9" s="110"/>
      <c r="AH9" s="110"/>
      <c r="AI9" s="110"/>
      <c r="AJ9" s="110"/>
      <c r="AK9" s="110"/>
      <c r="AL9" s="110"/>
      <c r="AM9" s="110"/>
      <c r="AN9" s="110"/>
      <c r="AO9" s="110"/>
      <c r="AP9" s="110"/>
      <c r="AQ9" s="110"/>
      <c r="AR9" s="110"/>
      <c r="AS9" s="110"/>
      <c r="AT9" s="110"/>
      <c r="AU9" s="110"/>
    </row>
    <row r="10" spans="1:47">
      <c r="A10" s="1"/>
      <c r="B10" s="1"/>
      <c r="C10" s="1"/>
      <c r="D10" s="41">
        <v>1990</v>
      </c>
      <c r="E10" s="67">
        <v>2019</v>
      </c>
      <c r="F10" s="67">
        <v>2050</v>
      </c>
      <c r="G10" s="1"/>
      <c r="H10" s="1"/>
      <c r="I10" s="1"/>
      <c r="J10" s="1"/>
      <c r="K10" s="1"/>
      <c r="L10" s="1"/>
      <c r="M10" s="1"/>
      <c r="AA10" s="110"/>
      <c r="AB10" s="110"/>
      <c r="AC10" s="110"/>
      <c r="AD10" s="110"/>
      <c r="AE10" s="110"/>
      <c r="AF10" s="110"/>
      <c r="AG10" s="110"/>
      <c r="AH10" s="110"/>
      <c r="AI10" s="110"/>
      <c r="AJ10" s="110"/>
      <c r="AK10" s="110"/>
      <c r="AL10" s="110"/>
      <c r="AM10" s="110"/>
      <c r="AN10" s="110"/>
      <c r="AO10" s="110"/>
      <c r="AP10" s="110"/>
      <c r="AQ10" s="110"/>
      <c r="AR10" s="110"/>
      <c r="AS10" s="110"/>
      <c r="AT10" s="110"/>
      <c r="AU10" s="110"/>
    </row>
    <row r="11" spans="1:47">
      <c r="A11" s="1"/>
      <c r="B11" s="1"/>
      <c r="C11" s="58" t="s">
        <v>1193</v>
      </c>
      <c r="D11" s="52"/>
      <c r="E11" s="52">
        <v>34.1</v>
      </c>
      <c r="F11" s="52">
        <v>56.7</v>
      </c>
      <c r="G11" s="52"/>
      <c r="H11" s="52"/>
      <c r="I11" s="52"/>
      <c r="J11" s="52"/>
      <c r="K11" s="52"/>
      <c r="L11" s="52"/>
      <c r="M11" s="52"/>
      <c r="AA11" s="110"/>
      <c r="AB11" s="110"/>
      <c r="AC11" s="110"/>
      <c r="AD11" s="110"/>
      <c r="AE11" s="110"/>
      <c r="AF11" s="110"/>
      <c r="AG11" s="110"/>
      <c r="AH11" s="110"/>
      <c r="AI11" s="110"/>
      <c r="AJ11" s="110"/>
      <c r="AK11" s="110"/>
      <c r="AL11" s="110"/>
      <c r="AM11" s="110"/>
      <c r="AN11" s="110"/>
      <c r="AO11" s="110"/>
      <c r="AP11" s="110"/>
      <c r="AQ11" s="110"/>
      <c r="AR11" s="110"/>
      <c r="AS11" s="110"/>
      <c r="AT11" s="110"/>
      <c r="AU11" s="110"/>
    </row>
    <row r="12" spans="1:47">
      <c r="A12" s="1"/>
      <c r="B12" s="1"/>
      <c r="C12" s="58"/>
      <c r="D12" s="52"/>
      <c r="E12" s="52"/>
      <c r="F12" s="52"/>
      <c r="G12" s="52"/>
      <c r="H12" s="52"/>
      <c r="I12" s="52"/>
      <c r="J12" s="52"/>
      <c r="K12" s="52"/>
      <c r="L12" s="52"/>
      <c r="M12" s="52"/>
      <c r="AA12" s="110"/>
      <c r="AB12" s="110"/>
      <c r="AC12" s="110"/>
      <c r="AD12" s="110"/>
      <c r="AE12" s="110"/>
      <c r="AF12" s="110"/>
      <c r="AG12" s="110"/>
      <c r="AH12" s="110"/>
      <c r="AI12" s="110"/>
      <c r="AJ12" s="110"/>
      <c r="AK12" s="110"/>
      <c r="AL12" s="110"/>
      <c r="AM12" s="110"/>
      <c r="AN12" s="110"/>
      <c r="AO12" s="110"/>
      <c r="AP12" s="110"/>
      <c r="AQ12" s="110"/>
      <c r="AR12" s="110"/>
      <c r="AS12" s="110"/>
      <c r="AT12" s="110"/>
      <c r="AU12" s="110"/>
    </row>
    <row r="13" spans="1:47">
      <c r="A13" s="1"/>
      <c r="B13" s="1"/>
      <c r="C13" s="3" t="s">
        <v>64</v>
      </c>
      <c r="D13" s="52">
        <v>23</v>
      </c>
      <c r="E13" s="52">
        <v>37</v>
      </c>
      <c r="F13" s="52">
        <v>68.8</v>
      </c>
      <c r="G13" s="153"/>
      <c r="H13" s="52"/>
      <c r="I13" s="52"/>
      <c r="J13" s="52"/>
      <c r="K13" s="52"/>
      <c r="L13" s="52"/>
      <c r="M13" s="52"/>
      <c r="AA13" s="110"/>
      <c r="AB13" s="110"/>
      <c r="AC13" s="110"/>
      <c r="AD13" s="110"/>
      <c r="AE13" s="110"/>
      <c r="AF13" s="110"/>
      <c r="AG13" s="110"/>
      <c r="AH13" s="110"/>
      <c r="AI13" s="110"/>
      <c r="AJ13" s="110"/>
      <c r="AK13" s="110"/>
      <c r="AL13" s="110"/>
      <c r="AM13" s="110"/>
      <c r="AN13" s="110"/>
      <c r="AO13" s="110"/>
      <c r="AP13" s="110"/>
      <c r="AQ13" s="110"/>
      <c r="AR13" s="110"/>
      <c r="AS13" s="110"/>
      <c r="AT13" s="110"/>
      <c r="AU13" s="110"/>
    </row>
    <row r="14" spans="1:47">
      <c r="A14" s="1"/>
      <c r="B14" s="1"/>
      <c r="C14" s="58" t="s">
        <v>50</v>
      </c>
      <c r="D14" s="52">
        <v>23</v>
      </c>
      <c r="E14" s="52">
        <v>37.6</v>
      </c>
      <c r="F14" s="52">
        <v>68.099999999999994</v>
      </c>
      <c r="G14" s="153"/>
      <c r="H14" s="52"/>
      <c r="I14" s="52"/>
      <c r="J14" s="52"/>
      <c r="K14" s="52"/>
      <c r="L14" s="52"/>
      <c r="M14" s="52"/>
      <c r="AA14" s="110"/>
      <c r="AB14" s="110"/>
      <c r="AC14" s="110"/>
      <c r="AD14" s="110"/>
      <c r="AE14" s="110"/>
      <c r="AF14" s="110"/>
      <c r="AG14" s="110"/>
      <c r="AH14" s="110"/>
      <c r="AI14" s="110"/>
      <c r="AJ14" s="110"/>
      <c r="AK14" s="110"/>
      <c r="AL14" s="110"/>
      <c r="AM14" s="110"/>
      <c r="AN14" s="110"/>
      <c r="AO14" s="110"/>
      <c r="AP14" s="110"/>
      <c r="AQ14" s="110"/>
      <c r="AR14" s="110"/>
      <c r="AS14" s="110"/>
      <c r="AT14" s="110"/>
      <c r="AU14" s="110"/>
    </row>
    <row r="15" spans="1:47">
      <c r="A15" s="1"/>
      <c r="B15" s="1"/>
      <c r="C15" s="3" t="s">
        <v>54</v>
      </c>
      <c r="D15" s="52">
        <v>24.2</v>
      </c>
      <c r="E15" s="52">
        <v>38.6</v>
      </c>
      <c r="F15" s="52">
        <v>66.5</v>
      </c>
      <c r="G15" s="153"/>
      <c r="H15" s="52"/>
      <c r="I15" s="52"/>
      <c r="J15" s="52"/>
      <c r="K15" s="52"/>
      <c r="L15" s="52"/>
      <c r="M15" s="52"/>
      <c r="AA15" s="110"/>
      <c r="AB15" s="110"/>
      <c r="AC15" s="110"/>
      <c r="AD15" s="110"/>
      <c r="AE15" s="110"/>
      <c r="AF15" s="110"/>
      <c r="AG15" s="110"/>
      <c r="AH15" s="110"/>
      <c r="AI15" s="110"/>
      <c r="AJ15" s="110"/>
      <c r="AK15" s="110"/>
      <c r="AL15" s="110"/>
      <c r="AM15" s="110"/>
      <c r="AN15" s="110"/>
      <c r="AO15" s="110"/>
      <c r="AP15" s="110"/>
      <c r="AQ15" s="110"/>
      <c r="AR15" s="110"/>
      <c r="AS15" s="110"/>
      <c r="AT15" s="110"/>
      <c r="AU15" s="110"/>
    </row>
    <row r="16" spans="1:47">
      <c r="A16" s="1"/>
      <c r="B16" s="1"/>
      <c r="C16" s="3" t="s">
        <v>51</v>
      </c>
      <c r="D16" s="52">
        <v>23.2</v>
      </c>
      <c r="E16" s="52">
        <v>31.9</v>
      </c>
      <c r="F16" s="52">
        <v>64.5</v>
      </c>
      <c r="G16" s="153"/>
      <c r="H16" s="52"/>
      <c r="I16" s="52"/>
      <c r="J16" s="52"/>
      <c r="K16" s="52"/>
      <c r="L16" s="52"/>
      <c r="M16" s="52"/>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1:47">
      <c r="A17" s="1"/>
      <c r="B17" s="1"/>
      <c r="C17" s="3" t="s">
        <v>56</v>
      </c>
      <c r="D17" s="52">
        <v>19.8</v>
      </c>
      <c r="E17" s="52">
        <v>34.200000000000003</v>
      </c>
      <c r="F17" s="52">
        <v>61.8</v>
      </c>
      <c r="G17" s="153"/>
      <c r="H17" s="52"/>
      <c r="I17" s="52"/>
      <c r="J17" s="52"/>
      <c r="K17" s="52"/>
      <c r="L17" s="52"/>
      <c r="M17" s="52"/>
      <c r="AA17" s="110"/>
      <c r="AB17" s="110"/>
      <c r="AC17" s="110"/>
      <c r="AD17" s="110"/>
      <c r="AE17" s="110"/>
      <c r="AF17" s="110"/>
      <c r="AG17" s="110"/>
      <c r="AH17" s="110"/>
      <c r="AI17" s="110"/>
      <c r="AJ17" s="110"/>
      <c r="AK17" s="110"/>
      <c r="AL17" s="110"/>
      <c r="AM17" s="110"/>
      <c r="AN17" s="110"/>
      <c r="AO17" s="110"/>
      <c r="AP17" s="110"/>
      <c r="AQ17" s="110"/>
      <c r="AR17" s="110"/>
      <c r="AS17" s="110"/>
      <c r="AT17" s="110"/>
      <c r="AU17" s="110"/>
    </row>
    <row r="18" spans="1:47">
      <c r="A18" s="1"/>
      <c r="B18" s="1"/>
      <c r="C18" s="3" t="s">
        <v>57</v>
      </c>
      <c r="D18" s="52">
        <v>18.3</v>
      </c>
      <c r="E18" s="52">
        <v>32.799999999999997</v>
      </c>
      <c r="F18" s="52">
        <v>61.2</v>
      </c>
      <c r="G18" s="153"/>
      <c r="H18" s="52"/>
      <c r="I18" s="52"/>
      <c r="J18" s="52"/>
      <c r="K18" s="52"/>
      <c r="L18" s="52"/>
      <c r="M18" s="52"/>
      <c r="AA18" s="110"/>
      <c r="AB18" s="110"/>
      <c r="AC18" s="110"/>
      <c r="AD18" s="110"/>
      <c r="AE18" s="110"/>
      <c r="AF18" s="110"/>
      <c r="AG18" s="110"/>
      <c r="AH18" s="110"/>
      <c r="AI18" s="110"/>
      <c r="AJ18" s="110"/>
      <c r="AK18" s="110"/>
      <c r="AL18" s="110"/>
      <c r="AM18" s="110"/>
      <c r="AN18" s="110"/>
      <c r="AO18" s="110"/>
      <c r="AP18" s="110"/>
      <c r="AQ18" s="110"/>
      <c r="AR18" s="110"/>
      <c r="AS18" s="110"/>
      <c r="AT18" s="110"/>
      <c r="AU18" s="110"/>
    </row>
    <row r="19" spans="1:47">
      <c r="A19" s="1"/>
      <c r="B19" s="1"/>
      <c r="C19" s="3" t="s">
        <v>44</v>
      </c>
      <c r="D19" s="52">
        <v>21.9</v>
      </c>
      <c r="E19" s="52">
        <v>35.700000000000003</v>
      </c>
      <c r="F19" s="52">
        <v>60</v>
      </c>
      <c r="G19" s="153"/>
      <c r="H19" s="52"/>
      <c r="I19" s="52"/>
      <c r="J19" s="52"/>
      <c r="K19" s="52"/>
      <c r="L19" s="52"/>
      <c r="M19" s="52"/>
      <c r="AA19" s="110"/>
      <c r="AB19" s="110"/>
      <c r="AC19" s="110"/>
      <c r="AD19" s="110"/>
      <c r="AE19" s="110"/>
      <c r="AF19" s="110"/>
      <c r="AG19" s="110"/>
      <c r="AH19" s="110"/>
      <c r="AI19" s="110"/>
      <c r="AJ19" s="110"/>
      <c r="AK19" s="110"/>
      <c r="AL19" s="110"/>
      <c r="AM19" s="110"/>
      <c r="AN19" s="110"/>
      <c r="AO19" s="110"/>
      <c r="AP19" s="110"/>
      <c r="AQ19" s="110"/>
      <c r="AR19" s="110"/>
      <c r="AS19" s="110"/>
      <c r="AT19" s="110"/>
      <c r="AU19" s="110"/>
    </row>
    <row r="20" spans="1:47">
      <c r="A20" s="1"/>
      <c r="B20" s="1"/>
      <c r="C20" s="3" t="s">
        <v>66</v>
      </c>
      <c r="D20" s="52">
        <v>17.3</v>
      </c>
      <c r="E20" s="52">
        <v>32.700000000000003</v>
      </c>
      <c r="F20" s="52">
        <v>59.6</v>
      </c>
      <c r="G20" s="153"/>
      <c r="H20" s="52"/>
      <c r="I20" s="52"/>
      <c r="J20" s="52"/>
      <c r="K20" s="52"/>
      <c r="L20" s="52"/>
      <c r="M20" s="52"/>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1:47">
      <c r="A21" s="1"/>
      <c r="B21" s="1"/>
      <c r="C21" s="3" t="s">
        <v>65</v>
      </c>
      <c r="D21" s="52">
        <v>17.8</v>
      </c>
      <c r="E21" s="52">
        <v>30.6</v>
      </c>
      <c r="F21" s="52">
        <v>59.4</v>
      </c>
      <c r="G21" s="153"/>
      <c r="H21" s="52"/>
      <c r="I21" s="52"/>
      <c r="J21" s="52"/>
      <c r="K21" s="52"/>
      <c r="L21" s="52"/>
      <c r="M21" s="52"/>
      <c r="AA21" s="110"/>
      <c r="AB21" s="110"/>
      <c r="AC21" s="110"/>
      <c r="AD21" s="110"/>
      <c r="AE21" s="110"/>
      <c r="AF21" s="110"/>
      <c r="AG21" s="110"/>
      <c r="AH21" s="110"/>
      <c r="AI21" s="110"/>
      <c r="AJ21" s="110"/>
      <c r="AK21" s="110"/>
      <c r="AL21" s="110"/>
      <c r="AM21" s="110"/>
      <c r="AN21" s="110"/>
      <c r="AO21" s="110"/>
      <c r="AP21" s="110"/>
      <c r="AQ21" s="110"/>
      <c r="AR21" s="110"/>
      <c r="AS21" s="110"/>
      <c r="AT21" s="110"/>
      <c r="AU21" s="110"/>
    </row>
    <row r="22" spans="1:47">
      <c r="A22" s="1"/>
      <c r="B22" s="1"/>
      <c r="C22" s="3" t="s">
        <v>1251</v>
      </c>
      <c r="D22" s="52"/>
      <c r="E22" s="52">
        <v>34.299999999999997</v>
      </c>
      <c r="F22" s="52">
        <v>56.9</v>
      </c>
      <c r="G22" s="153"/>
      <c r="H22" s="52"/>
      <c r="I22" s="52"/>
      <c r="J22" s="52"/>
      <c r="K22" s="52"/>
      <c r="L22" s="52"/>
      <c r="M22" s="52"/>
      <c r="AA22" s="110"/>
      <c r="AB22" s="110"/>
      <c r="AC22" s="110"/>
      <c r="AD22" s="110"/>
      <c r="AE22" s="110"/>
      <c r="AF22" s="110"/>
      <c r="AG22" s="110"/>
      <c r="AH22" s="110"/>
      <c r="AI22" s="110"/>
      <c r="AJ22" s="110"/>
      <c r="AK22" s="110"/>
      <c r="AL22" s="110"/>
      <c r="AM22" s="110"/>
      <c r="AN22" s="110"/>
      <c r="AO22" s="110"/>
      <c r="AP22" s="110"/>
      <c r="AQ22" s="110"/>
      <c r="AR22" s="110"/>
      <c r="AS22" s="110"/>
      <c r="AT22" s="110"/>
      <c r="AU22" s="110"/>
    </row>
    <row r="23" spans="1:47">
      <c r="A23" s="1"/>
      <c r="B23" s="1"/>
      <c r="C23" s="3" t="s">
        <v>63</v>
      </c>
      <c r="D23" s="52">
        <v>17.3</v>
      </c>
      <c r="E23" s="52">
        <v>28.4</v>
      </c>
      <c r="F23" s="52">
        <v>56.2</v>
      </c>
      <c r="G23" s="153"/>
      <c r="H23" s="52"/>
      <c r="I23" s="52"/>
      <c r="J23" s="52"/>
      <c r="K23" s="52"/>
      <c r="L23" s="52"/>
      <c r="M23" s="52"/>
      <c r="AA23" s="110"/>
      <c r="AB23" s="110"/>
      <c r="AC23" s="110"/>
      <c r="AD23" s="110"/>
      <c r="AE23" s="110"/>
      <c r="AF23" s="110"/>
      <c r="AG23" s="110"/>
      <c r="AH23" s="110"/>
      <c r="AI23" s="110"/>
      <c r="AJ23" s="110"/>
      <c r="AK23" s="110"/>
      <c r="AL23" s="110"/>
      <c r="AM23" s="110"/>
      <c r="AN23" s="110"/>
      <c r="AO23" s="110"/>
      <c r="AP23" s="110"/>
      <c r="AQ23" s="110"/>
      <c r="AR23" s="110"/>
      <c r="AS23" s="110"/>
      <c r="AT23" s="110"/>
      <c r="AU23" s="110"/>
    </row>
    <row r="24" spans="1:47">
      <c r="A24" s="1"/>
      <c r="B24" s="1"/>
      <c r="C24" s="3" t="s">
        <v>67</v>
      </c>
      <c r="D24" s="52">
        <v>18.3</v>
      </c>
      <c r="E24" s="52">
        <v>25.3</v>
      </c>
      <c r="F24" s="52">
        <v>55.8</v>
      </c>
      <c r="G24" s="153"/>
      <c r="H24" s="52"/>
      <c r="I24" s="52"/>
      <c r="J24" s="52"/>
      <c r="K24" s="52"/>
      <c r="L24" s="52"/>
      <c r="M24" s="52"/>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1:47">
      <c r="A25" s="1"/>
      <c r="B25" s="1"/>
      <c r="C25" s="58" t="s">
        <v>694</v>
      </c>
      <c r="D25" s="52">
        <v>23.9</v>
      </c>
      <c r="E25" s="52">
        <v>36.1</v>
      </c>
      <c r="F25" s="52">
        <v>54.6</v>
      </c>
      <c r="G25" s="153"/>
      <c r="H25" s="52"/>
      <c r="I25" s="52"/>
      <c r="J25" s="52"/>
      <c r="K25" s="52"/>
      <c r="L25" s="52"/>
      <c r="M25" s="52"/>
      <c r="AA25" s="110"/>
      <c r="AB25" s="110"/>
      <c r="AC25" s="110"/>
      <c r="AD25" s="110"/>
      <c r="AE25" s="110"/>
      <c r="AF25" s="110"/>
      <c r="AG25" s="110"/>
      <c r="AH25" s="110"/>
      <c r="AI25" s="110"/>
      <c r="AJ25" s="110"/>
      <c r="AK25" s="110"/>
      <c r="AL25" s="110"/>
      <c r="AM25" s="110"/>
      <c r="AN25" s="110"/>
      <c r="AO25" s="110"/>
      <c r="AP25" s="110"/>
      <c r="AQ25" s="110"/>
      <c r="AR25" s="110"/>
      <c r="AS25" s="110"/>
      <c r="AT25" s="110"/>
      <c r="AU25" s="110"/>
    </row>
    <row r="26" spans="1:47">
      <c r="A26" s="1"/>
      <c r="B26" s="1"/>
      <c r="C26" s="3" t="s">
        <v>45</v>
      </c>
      <c r="D26" s="52">
        <v>21.5</v>
      </c>
      <c r="E26" s="52">
        <v>32.6</v>
      </c>
      <c r="F26" s="52">
        <v>54.4</v>
      </c>
      <c r="G26" s="153"/>
      <c r="H26" s="52"/>
      <c r="I26" s="52"/>
      <c r="J26" s="52"/>
      <c r="K26" s="52"/>
      <c r="L26" s="52"/>
      <c r="M26" s="52"/>
      <c r="AA26" s="110"/>
      <c r="AB26" s="110"/>
      <c r="AC26" s="110"/>
      <c r="AD26" s="110"/>
      <c r="AE26" s="110"/>
      <c r="AF26" s="110"/>
      <c r="AG26" s="110"/>
      <c r="AH26" s="110"/>
      <c r="AI26" s="110"/>
      <c r="AJ26" s="110"/>
      <c r="AK26" s="110"/>
      <c r="AL26" s="110"/>
      <c r="AM26" s="110"/>
      <c r="AN26" s="110"/>
      <c r="AO26" s="110"/>
      <c r="AP26" s="110"/>
      <c r="AQ26" s="110"/>
      <c r="AR26" s="110"/>
      <c r="AS26" s="110"/>
      <c r="AT26" s="110"/>
      <c r="AU26" s="110"/>
    </row>
    <row r="27" spans="1:47">
      <c r="A27" s="1"/>
      <c r="B27" s="1"/>
      <c r="C27" s="3" t="s">
        <v>48</v>
      </c>
      <c r="D27" s="52">
        <v>19.5</v>
      </c>
      <c r="E27" s="52">
        <v>33.4</v>
      </c>
      <c r="F27" s="52">
        <v>53.3</v>
      </c>
      <c r="G27" s="153"/>
      <c r="H27" s="52"/>
      <c r="I27" s="52"/>
      <c r="J27" s="52"/>
      <c r="K27" s="52"/>
      <c r="L27" s="52"/>
      <c r="M27" s="52"/>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1:47">
      <c r="A28" s="1"/>
      <c r="B28" s="1"/>
      <c r="C28" s="3" t="s">
        <v>75</v>
      </c>
      <c r="D28" s="52">
        <v>23.6</v>
      </c>
      <c r="E28" s="52">
        <v>35.9</v>
      </c>
      <c r="F28" s="52">
        <v>52.8</v>
      </c>
      <c r="G28" s="153"/>
      <c r="H28" s="52"/>
      <c r="I28" s="52"/>
      <c r="J28" s="52"/>
      <c r="K28" s="52"/>
      <c r="L28" s="52"/>
      <c r="M28" s="52"/>
      <c r="AA28" s="110"/>
      <c r="AB28" s="110"/>
      <c r="AC28" s="110"/>
      <c r="AD28" s="110"/>
      <c r="AE28" s="110"/>
      <c r="AF28" s="110"/>
      <c r="AG28" s="110"/>
      <c r="AH28" s="110"/>
      <c r="AI28" s="110"/>
      <c r="AJ28" s="110"/>
      <c r="AK28" s="110"/>
      <c r="AL28" s="110"/>
      <c r="AM28" s="110"/>
      <c r="AN28" s="110"/>
      <c r="AO28" s="110"/>
      <c r="AP28" s="110"/>
      <c r="AQ28" s="110"/>
      <c r="AR28" s="110"/>
      <c r="AS28" s="110"/>
      <c r="AT28" s="110"/>
      <c r="AU28" s="110"/>
    </row>
    <row r="29" spans="1:47">
      <c r="A29" s="1"/>
      <c r="B29" s="1"/>
      <c r="C29" s="3" t="s">
        <v>68</v>
      </c>
      <c r="D29" s="52">
        <v>21.7</v>
      </c>
      <c r="E29" s="52">
        <v>38.4</v>
      </c>
      <c r="F29" s="52">
        <v>52.1</v>
      </c>
      <c r="G29" s="153"/>
      <c r="H29" s="52"/>
      <c r="I29" s="52"/>
      <c r="J29" s="52"/>
      <c r="K29" s="52"/>
      <c r="L29" s="52"/>
      <c r="M29" s="52"/>
      <c r="AA29" s="110"/>
      <c r="AB29" s="110"/>
      <c r="AC29" s="110"/>
      <c r="AD29" s="110"/>
      <c r="AE29" s="110"/>
      <c r="AF29" s="110"/>
      <c r="AG29" s="110"/>
      <c r="AH29" s="110"/>
      <c r="AI29" s="110"/>
      <c r="AJ29" s="110"/>
      <c r="AK29" s="110"/>
      <c r="AL29" s="110"/>
      <c r="AM29" s="110"/>
      <c r="AN29" s="110"/>
      <c r="AO29" s="110"/>
      <c r="AP29" s="110"/>
      <c r="AQ29" s="110"/>
      <c r="AR29" s="110"/>
      <c r="AS29" s="110"/>
      <c r="AT29" s="110"/>
      <c r="AU29" s="110"/>
    </row>
    <row r="30" spans="1:47">
      <c r="A30" s="1"/>
      <c r="B30" s="1"/>
      <c r="C30" s="3" t="s">
        <v>59</v>
      </c>
      <c r="D30" s="52">
        <v>22.5</v>
      </c>
      <c r="E30" s="52">
        <v>31.6</v>
      </c>
      <c r="F30" s="52">
        <v>51.8</v>
      </c>
      <c r="G30" s="153"/>
      <c r="H30" s="52"/>
      <c r="I30" s="52"/>
      <c r="J30" s="52"/>
      <c r="K30" s="52"/>
      <c r="L30" s="52"/>
      <c r="M30" s="52"/>
      <c r="AA30" s="110"/>
      <c r="AB30" s="110"/>
      <c r="AC30" s="110"/>
      <c r="AD30" s="110"/>
      <c r="AE30" s="110"/>
      <c r="AF30" s="110"/>
      <c r="AG30" s="110"/>
      <c r="AH30" s="110"/>
      <c r="AI30" s="110"/>
      <c r="AJ30" s="110"/>
      <c r="AK30" s="110"/>
      <c r="AL30" s="110"/>
      <c r="AM30" s="110"/>
      <c r="AN30" s="110"/>
      <c r="AO30" s="110"/>
      <c r="AP30" s="110"/>
      <c r="AQ30" s="110"/>
      <c r="AR30" s="110"/>
      <c r="AS30" s="110"/>
      <c r="AT30" s="110"/>
      <c r="AU30" s="110"/>
    </row>
    <row r="31" spans="1:47">
      <c r="A31" s="1"/>
      <c r="B31" s="1"/>
      <c r="C31" s="3" t="s">
        <v>62</v>
      </c>
      <c r="D31" s="52">
        <v>24.6</v>
      </c>
      <c r="E31" s="52">
        <v>30.5</v>
      </c>
      <c r="F31" s="52">
        <v>51.3</v>
      </c>
      <c r="G31" s="153"/>
      <c r="H31" s="52"/>
      <c r="I31" s="52"/>
      <c r="J31" s="52"/>
      <c r="K31" s="52"/>
      <c r="L31" s="52"/>
      <c r="M31" s="52"/>
      <c r="AA31" s="110"/>
      <c r="AB31" s="110"/>
      <c r="AC31" s="110"/>
      <c r="AD31" s="110"/>
      <c r="AE31" s="110"/>
      <c r="AF31" s="110"/>
      <c r="AG31" s="110"/>
      <c r="AH31" s="110"/>
      <c r="AI31" s="110"/>
      <c r="AJ31" s="110"/>
      <c r="AK31" s="110"/>
      <c r="AL31" s="110"/>
      <c r="AM31" s="110"/>
      <c r="AN31" s="110"/>
      <c r="AO31" s="110"/>
      <c r="AP31" s="110"/>
      <c r="AQ31" s="110"/>
      <c r="AR31" s="110"/>
      <c r="AS31" s="110"/>
      <c r="AT31" s="110"/>
      <c r="AU31" s="110"/>
    </row>
    <row r="32" spans="1:47">
      <c r="A32" s="1"/>
      <c r="B32" s="1"/>
      <c r="C32" s="3" t="s">
        <v>61</v>
      </c>
      <c r="D32" s="52">
        <v>20.8</v>
      </c>
      <c r="E32" s="52">
        <v>32.6</v>
      </c>
      <c r="F32" s="52">
        <v>49.2</v>
      </c>
      <c r="G32" s="153"/>
      <c r="H32" s="52"/>
      <c r="I32" s="52"/>
      <c r="J32" s="52"/>
      <c r="K32" s="52"/>
      <c r="L32" s="52"/>
      <c r="M32" s="52"/>
      <c r="AA32" s="110"/>
      <c r="AB32" s="110"/>
      <c r="AC32" s="110"/>
      <c r="AD32" s="110"/>
      <c r="AE32" s="110"/>
      <c r="AF32" s="110"/>
      <c r="AG32" s="110"/>
      <c r="AH32" s="110"/>
      <c r="AI32" s="110"/>
      <c r="AJ32" s="110"/>
      <c r="AK32" s="110"/>
      <c r="AL32" s="110"/>
      <c r="AM32" s="110"/>
      <c r="AN32" s="110"/>
      <c r="AO32" s="110"/>
      <c r="AP32" s="110"/>
      <c r="AQ32" s="110"/>
      <c r="AR32" s="110"/>
      <c r="AS32" s="110"/>
      <c r="AT32" s="110"/>
      <c r="AU32" s="110"/>
    </row>
    <row r="33" spans="1:47">
      <c r="A33" s="1"/>
      <c r="B33" s="1"/>
      <c r="C33" s="3" t="s">
        <v>43</v>
      </c>
      <c r="D33" s="52">
        <v>24.6</v>
      </c>
      <c r="E33" s="52">
        <v>32.200000000000003</v>
      </c>
      <c r="F33" s="52">
        <v>49.1</v>
      </c>
      <c r="G33" s="153"/>
      <c r="H33" s="52"/>
      <c r="I33" s="52"/>
      <c r="J33" s="52"/>
      <c r="K33" s="52"/>
      <c r="L33" s="52"/>
      <c r="M33" s="52"/>
      <c r="AA33" s="110"/>
      <c r="AB33" s="110"/>
      <c r="AC33" s="110"/>
      <c r="AD33" s="110"/>
      <c r="AE33" s="110"/>
      <c r="AF33" s="110"/>
      <c r="AG33" s="110"/>
      <c r="AH33" s="110"/>
      <c r="AI33" s="110"/>
      <c r="AJ33" s="110"/>
      <c r="AK33" s="110"/>
      <c r="AL33" s="110"/>
      <c r="AM33" s="110"/>
      <c r="AN33" s="110"/>
      <c r="AO33" s="110"/>
      <c r="AP33" s="110"/>
      <c r="AQ33" s="110"/>
      <c r="AR33" s="110"/>
      <c r="AS33" s="110"/>
      <c r="AT33" s="110"/>
      <c r="AU33" s="110"/>
    </row>
    <row r="34" spans="1:47">
      <c r="A34" s="1"/>
      <c r="B34" s="1"/>
      <c r="C34" s="3" t="s">
        <v>46</v>
      </c>
      <c r="D34" s="52">
        <v>25.9</v>
      </c>
      <c r="E34" s="52">
        <v>33.700000000000003</v>
      </c>
      <c r="F34" s="52">
        <v>47.9</v>
      </c>
      <c r="G34" s="153"/>
      <c r="H34" s="52"/>
      <c r="I34" s="52"/>
      <c r="J34" s="52"/>
      <c r="K34" s="52"/>
      <c r="L34" s="52"/>
      <c r="M34" s="52"/>
      <c r="AA34" s="110"/>
      <c r="AB34" s="110"/>
      <c r="AC34" s="110"/>
      <c r="AD34" s="110"/>
      <c r="AE34" s="110"/>
      <c r="AF34" s="110"/>
      <c r="AG34" s="110"/>
      <c r="AH34" s="110"/>
      <c r="AI34" s="110"/>
      <c r="AJ34" s="110"/>
      <c r="AK34" s="110"/>
      <c r="AL34" s="110"/>
      <c r="AM34" s="110"/>
      <c r="AN34" s="110"/>
      <c r="AO34" s="110"/>
      <c r="AP34" s="110"/>
      <c r="AQ34" s="110"/>
      <c r="AR34" s="110"/>
      <c r="AS34" s="110"/>
      <c r="AT34" s="110"/>
      <c r="AU34" s="110"/>
    </row>
    <row r="35" spans="1:47">
      <c r="A35" s="1"/>
      <c r="B35" s="1"/>
      <c r="C35" s="3" t="s">
        <v>1252</v>
      </c>
      <c r="D35" s="52">
        <v>21.9</v>
      </c>
      <c r="E35" s="52">
        <v>24</v>
      </c>
      <c r="F35" s="52">
        <v>46.2</v>
      </c>
      <c r="G35" s="153"/>
      <c r="H35" s="52"/>
      <c r="I35" s="52"/>
      <c r="J35" s="52"/>
      <c r="K35" s="52"/>
      <c r="L35" s="52"/>
      <c r="M35" s="52"/>
      <c r="AA35" s="110"/>
      <c r="AB35" s="110"/>
      <c r="AC35" s="110"/>
      <c r="AD35" s="110"/>
      <c r="AE35" s="110"/>
      <c r="AF35" s="110"/>
      <c r="AG35" s="110"/>
      <c r="AH35" s="110"/>
      <c r="AI35" s="110"/>
      <c r="AJ35" s="110"/>
      <c r="AK35" s="110"/>
      <c r="AL35" s="110"/>
      <c r="AM35" s="110"/>
      <c r="AN35" s="110"/>
      <c r="AO35" s="110"/>
      <c r="AP35" s="110"/>
      <c r="AQ35" s="110"/>
      <c r="AR35" s="110"/>
      <c r="AS35" s="110"/>
      <c r="AT35" s="110"/>
      <c r="AU35" s="110"/>
    </row>
    <row r="36" spans="1:47">
      <c r="A36" s="1"/>
      <c r="B36" s="1"/>
      <c r="C36" s="3" t="s">
        <v>58</v>
      </c>
      <c r="D36" s="52">
        <v>21.1</v>
      </c>
      <c r="E36" s="52">
        <v>22.4</v>
      </c>
      <c r="F36" s="52">
        <v>45.1</v>
      </c>
      <c r="G36" s="153"/>
      <c r="H36" s="52"/>
      <c r="I36" s="52"/>
      <c r="J36" s="52"/>
      <c r="K36" s="52"/>
      <c r="L36" s="52"/>
      <c r="M36" s="52"/>
      <c r="AA36" s="110"/>
      <c r="AB36" s="110"/>
      <c r="AC36" s="110"/>
      <c r="AD36" s="110"/>
      <c r="AE36" s="110"/>
      <c r="AF36" s="110"/>
      <c r="AG36" s="110"/>
      <c r="AH36" s="110"/>
      <c r="AI36" s="110"/>
      <c r="AJ36" s="110"/>
      <c r="AK36" s="110"/>
      <c r="AL36" s="110"/>
      <c r="AM36" s="110"/>
      <c r="AN36" s="110"/>
      <c r="AO36" s="110"/>
      <c r="AP36" s="110"/>
      <c r="AQ36" s="110"/>
      <c r="AR36" s="110"/>
      <c r="AS36" s="110"/>
      <c r="AT36" s="110"/>
      <c r="AU36" s="110"/>
    </row>
    <row r="37" spans="1:47">
      <c r="A37" s="1"/>
      <c r="B37" s="1"/>
      <c r="C37" s="3" t="s">
        <v>60</v>
      </c>
      <c r="D37" s="52">
        <v>17.600000000000001</v>
      </c>
      <c r="E37" s="52">
        <v>29.6</v>
      </c>
      <c r="F37" s="52">
        <v>43</v>
      </c>
      <c r="G37" s="153"/>
      <c r="H37" s="52"/>
      <c r="I37" s="52"/>
      <c r="J37" s="52"/>
      <c r="K37" s="52"/>
      <c r="L37" s="52"/>
      <c r="M37" s="52"/>
      <c r="AA37" s="110"/>
      <c r="AB37" s="110"/>
      <c r="AC37" s="110"/>
      <c r="AD37" s="110"/>
      <c r="AE37" s="110"/>
      <c r="AF37" s="110"/>
      <c r="AG37" s="110"/>
      <c r="AH37" s="110"/>
      <c r="AI37" s="110"/>
      <c r="AJ37" s="110"/>
      <c r="AK37" s="110"/>
      <c r="AL37" s="110"/>
      <c r="AM37" s="110"/>
      <c r="AN37" s="110"/>
      <c r="AO37" s="110"/>
      <c r="AP37" s="110"/>
      <c r="AQ37" s="110"/>
      <c r="AR37" s="110"/>
      <c r="AS37" s="110"/>
      <c r="AT37" s="110"/>
      <c r="AU37" s="110"/>
    </row>
    <row r="38" spans="1:47">
      <c r="A38" s="1"/>
      <c r="B38" s="1"/>
      <c r="C38" s="3" t="s">
        <v>69</v>
      </c>
      <c r="D38" s="52">
        <v>30.8</v>
      </c>
      <c r="E38" s="52">
        <v>35</v>
      </c>
      <c r="F38" s="52">
        <v>42.9</v>
      </c>
      <c r="G38" s="153"/>
      <c r="H38" s="52"/>
      <c r="I38" s="52"/>
      <c r="J38" s="52"/>
      <c r="K38" s="52"/>
      <c r="L38" s="52"/>
      <c r="M38" s="52"/>
      <c r="AA38" s="110"/>
      <c r="AB38" s="110"/>
      <c r="AC38" s="110"/>
      <c r="AD38" s="110"/>
      <c r="AE38" s="110"/>
      <c r="AF38" s="110"/>
      <c r="AG38" s="110"/>
      <c r="AH38" s="110"/>
      <c r="AI38" s="110"/>
      <c r="AJ38" s="110"/>
      <c r="AK38" s="110"/>
      <c r="AL38" s="110"/>
      <c r="AM38" s="110"/>
      <c r="AN38" s="110"/>
      <c r="AO38" s="110"/>
      <c r="AP38" s="110"/>
      <c r="AQ38" s="110"/>
      <c r="AR38" s="110"/>
      <c r="AS38" s="110"/>
      <c r="AT38" s="110"/>
      <c r="AU38" s="110"/>
    </row>
    <row r="39" spans="1:47">
      <c r="A39" s="1"/>
      <c r="B39" s="1"/>
      <c r="C39" s="3" t="s">
        <v>55</v>
      </c>
      <c r="D39" s="52">
        <v>19.5</v>
      </c>
      <c r="E39" s="52">
        <v>25.9</v>
      </c>
      <c r="F39" s="52">
        <v>38.5</v>
      </c>
      <c r="G39" s="153"/>
      <c r="H39" s="52"/>
      <c r="I39" s="52"/>
      <c r="J39" s="52"/>
      <c r="K39" s="52"/>
      <c r="L39" s="52"/>
      <c r="M39" s="52"/>
      <c r="AA39" s="110"/>
      <c r="AB39" s="110"/>
      <c r="AC39" s="110"/>
      <c r="AD39" s="110"/>
      <c r="AE39" s="110"/>
      <c r="AF39" s="110"/>
      <c r="AG39" s="110"/>
      <c r="AH39" s="110"/>
      <c r="AI39" s="110"/>
      <c r="AJ39" s="110"/>
      <c r="AK39" s="110"/>
      <c r="AL39" s="110"/>
      <c r="AM39" s="110"/>
      <c r="AN39" s="110"/>
      <c r="AO39" s="110"/>
      <c r="AP39" s="110"/>
      <c r="AQ39" s="110"/>
      <c r="AR39" s="110"/>
      <c r="AS39" s="110"/>
      <c r="AT39" s="110"/>
      <c r="AU39" s="110"/>
    </row>
    <row r="40" spans="1:47">
      <c r="A40" s="1"/>
      <c r="B40" s="1"/>
      <c r="C40" s="3"/>
      <c r="D40" s="52"/>
      <c r="E40" s="52"/>
      <c r="G40" s="52"/>
      <c r="H40" s="52"/>
      <c r="I40" s="52"/>
      <c r="J40" s="52"/>
      <c r="K40" s="52"/>
      <c r="L40" s="52"/>
      <c r="M40" s="52"/>
      <c r="AA40" s="110"/>
      <c r="AB40" s="110"/>
      <c r="AC40" s="110"/>
      <c r="AD40" s="110"/>
      <c r="AE40" s="110"/>
      <c r="AF40" s="110"/>
      <c r="AG40" s="110"/>
      <c r="AH40" s="110"/>
      <c r="AI40" s="110"/>
      <c r="AJ40" s="110"/>
      <c r="AK40" s="110"/>
      <c r="AL40" s="110"/>
      <c r="AM40" s="110"/>
      <c r="AN40" s="110"/>
      <c r="AO40" s="110"/>
      <c r="AP40" s="110"/>
      <c r="AQ40" s="110"/>
      <c r="AR40" s="110"/>
      <c r="AS40" s="110"/>
      <c r="AT40" s="110"/>
      <c r="AU40" s="110"/>
    </row>
    <row r="41" spans="1:47">
      <c r="A41" s="1"/>
      <c r="B41" s="1"/>
      <c r="C41" s="3" t="s">
        <v>1253</v>
      </c>
      <c r="D41" s="52">
        <v>26.9</v>
      </c>
      <c r="E41" s="52">
        <v>31.7</v>
      </c>
      <c r="F41" s="52"/>
      <c r="G41" s="52"/>
      <c r="H41" s="52"/>
      <c r="I41" s="52"/>
      <c r="J41" s="52"/>
      <c r="K41" s="52"/>
      <c r="L41" s="52"/>
      <c r="M41" s="52"/>
      <c r="AA41" s="110"/>
      <c r="AB41" s="110"/>
      <c r="AC41" s="110"/>
      <c r="AD41" s="110"/>
      <c r="AE41" s="110"/>
      <c r="AF41" s="110"/>
      <c r="AG41" s="110"/>
      <c r="AH41" s="110"/>
      <c r="AI41" s="110"/>
      <c r="AJ41" s="110"/>
      <c r="AK41" s="110"/>
      <c r="AL41" s="110"/>
      <c r="AM41" s="110"/>
      <c r="AN41" s="110"/>
      <c r="AO41" s="110"/>
      <c r="AP41" s="110"/>
      <c r="AQ41" s="110"/>
      <c r="AR41" s="110"/>
      <c r="AS41" s="110"/>
      <c r="AT41" s="110"/>
      <c r="AU41" s="110"/>
    </row>
    <row r="42" spans="1:47" s="110" customFormat="1">
      <c r="A42" s="112"/>
      <c r="B42" s="112"/>
      <c r="C42" s="3"/>
      <c r="D42" s="52"/>
      <c r="E42" s="52"/>
      <c r="F42" s="52"/>
      <c r="G42" s="52"/>
      <c r="H42" s="52"/>
      <c r="I42" s="52"/>
      <c r="J42" s="52"/>
      <c r="K42" s="52"/>
      <c r="L42" s="52"/>
      <c r="M42" s="52"/>
    </row>
    <row r="43" spans="1:47">
      <c r="A43" s="1"/>
      <c r="B43" s="1"/>
      <c r="C43" s="57" t="s">
        <v>72</v>
      </c>
      <c r="D43" s="52">
        <v>15.9</v>
      </c>
      <c r="E43" s="52">
        <v>28.7</v>
      </c>
      <c r="F43" s="52">
        <v>55.8</v>
      </c>
      <c r="G43" s="52"/>
      <c r="H43" s="52"/>
      <c r="I43" s="52"/>
      <c r="J43" s="52"/>
      <c r="K43" s="52"/>
      <c r="L43" s="52"/>
      <c r="M43" s="52"/>
      <c r="AA43" s="110"/>
      <c r="AB43" s="110"/>
      <c r="AC43" s="110"/>
      <c r="AD43" s="110"/>
      <c r="AE43" s="110"/>
      <c r="AF43" s="110"/>
      <c r="AG43" s="110"/>
      <c r="AH43" s="110"/>
      <c r="AI43" s="110"/>
      <c r="AJ43" s="110"/>
      <c r="AK43" s="110"/>
      <c r="AL43" s="110"/>
      <c r="AM43" s="110"/>
      <c r="AN43" s="110"/>
      <c r="AO43" s="110"/>
      <c r="AP43" s="110"/>
      <c r="AQ43" s="110"/>
      <c r="AR43" s="110"/>
      <c r="AS43" s="110"/>
      <c r="AT43" s="110"/>
      <c r="AU43" s="110"/>
    </row>
    <row r="44" spans="1:47">
      <c r="A44" s="1"/>
      <c r="B44" s="1"/>
      <c r="C44" s="58" t="s">
        <v>74</v>
      </c>
      <c r="D44" s="52">
        <v>23.5</v>
      </c>
      <c r="E44" s="52">
        <v>30</v>
      </c>
      <c r="F44" s="52">
        <v>48.5</v>
      </c>
      <c r="G44" s="52"/>
      <c r="H44" s="52"/>
      <c r="I44" s="52"/>
      <c r="J44" s="52"/>
      <c r="K44" s="52"/>
      <c r="L44" s="52"/>
      <c r="M44" s="52"/>
      <c r="AA44" s="110"/>
      <c r="AB44" s="110"/>
      <c r="AC44" s="110"/>
      <c r="AD44" s="110"/>
      <c r="AE44" s="110"/>
      <c r="AF44" s="110"/>
      <c r="AG44" s="110"/>
      <c r="AH44" s="110"/>
      <c r="AI44" s="110"/>
      <c r="AJ44" s="110"/>
      <c r="AK44" s="110"/>
      <c r="AL44" s="110"/>
      <c r="AM44" s="110"/>
      <c r="AN44" s="110"/>
      <c r="AO44" s="110"/>
      <c r="AP44" s="110"/>
      <c r="AQ44" s="110"/>
      <c r="AR44" s="110"/>
      <c r="AS44" s="110"/>
      <c r="AT44" s="110"/>
      <c r="AU44" s="110"/>
    </row>
    <row r="45" spans="1:47">
      <c r="A45" s="1"/>
      <c r="B45" s="1"/>
      <c r="C45" s="58" t="s">
        <v>73</v>
      </c>
      <c r="D45" s="52">
        <v>28.5</v>
      </c>
      <c r="E45" s="52">
        <v>29.1</v>
      </c>
      <c r="F45" s="110">
        <v>43.9</v>
      </c>
      <c r="G45" s="52"/>
      <c r="H45" s="52"/>
      <c r="I45" s="52"/>
      <c r="J45" s="52"/>
      <c r="K45" s="52"/>
      <c r="L45" s="52"/>
      <c r="M45" s="52"/>
    </row>
    <row r="46" spans="1:47">
      <c r="A46" s="1"/>
      <c r="B46" s="1"/>
      <c r="C46" s="58" t="s">
        <v>71</v>
      </c>
      <c r="D46" s="52">
        <v>18.8</v>
      </c>
      <c r="E46" s="52">
        <v>23.4</v>
      </c>
      <c r="F46" s="52">
        <v>38.6</v>
      </c>
      <c r="G46" s="52"/>
      <c r="H46" s="52"/>
      <c r="I46" s="52"/>
      <c r="J46" s="52"/>
      <c r="K46" s="52"/>
      <c r="L46" s="52"/>
      <c r="M46" s="52"/>
    </row>
    <row r="47" spans="1:47">
      <c r="A47" s="1"/>
      <c r="B47" s="1"/>
      <c r="C47" s="1"/>
      <c r="D47" s="1"/>
      <c r="E47" s="1"/>
      <c r="F47" s="1"/>
      <c r="G47" s="1"/>
      <c r="H47" s="1"/>
      <c r="I47" s="1"/>
      <c r="J47" s="1"/>
      <c r="K47" s="1"/>
      <c r="L47" s="1"/>
      <c r="M47" s="1"/>
    </row>
    <row r="48" spans="1:47" ht="24" customHeight="1">
      <c r="A48" s="1"/>
      <c r="B48" s="1"/>
      <c r="C48" s="161" t="s">
        <v>1204</v>
      </c>
      <c r="D48" s="161"/>
      <c r="E48" s="161"/>
      <c r="F48" s="161"/>
      <c r="G48" s="161"/>
      <c r="H48" s="161"/>
      <c r="I48" s="161"/>
      <c r="J48" s="161"/>
      <c r="K48" s="161"/>
      <c r="L48" s="161"/>
      <c r="M48" s="161"/>
      <c r="N48" s="161"/>
      <c r="O48" s="161"/>
    </row>
    <row r="49" spans="1:13" ht="15" customHeight="1">
      <c r="B49" s="1"/>
      <c r="C49" s="144" t="s">
        <v>1235</v>
      </c>
      <c r="E49" s="1"/>
      <c r="F49" s="1"/>
      <c r="G49" s="1"/>
      <c r="H49" s="1"/>
      <c r="I49" s="1"/>
      <c r="J49" s="1"/>
      <c r="K49" s="1"/>
      <c r="L49" s="1"/>
      <c r="M49" s="1"/>
    </row>
    <row r="50" spans="1:13">
      <c r="B50" s="1"/>
      <c r="C50" s="112" t="s">
        <v>1350</v>
      </c>
      <c r="E50" s="1"/>
      <c r="F50" s="1"/>
      <c r="G50" s="1"/>
      <c r="H50" s="1"/>
      <c r="I50" s="1"/>
      <c r="J50" s="1"/>
      <c r="K50" s="1"/>
      <c r="L50" s="1"/>
      <c r="M50" s="1"/>
    </row>
    <row r="51" spans="1:13">
      <c r="B51" s="1"/>
      <c r="C51" s="112" t="s">
        <v>1184</v>
      </c>
      <c r="E51" s="1"/>
      <c r="F51" s="1"/>
      <c r="G51" s="1"/>
      <c r="H51" s="1"/>
      <c r="I51" s="1"/>
      <c r="J51" s="1"/>
      <c r="K51" s="1"/>
      <c r="L51" s="1"/>
      <c r="M51" s="1"/>
    </row>
    <row r="52" spans="1:13" s="110" customFormat="1">
      <c r="B52" s="112"/>
      <c r="C52" s="112" t="s">
        <v>1254</v>
      </c>
      <c r="E52" s="112"/>
      <c r="F52" s="112"/>
      <c r="G52" s="112"/>
      <c r="H52" s="112"/>
      <c r="I52" s="112"/>
      <c r="J52" s="112"/>
      <c r="K52" s="112"/>
      <c r="L52" s="112"/>
      <c r="M52" s="112"/>
    </row>
    <row r="53" spans="1:13">
      <c r="B53" s="1"/>
      <c r="C53" s="8" t="s">
        <v>1197</v>
      </c>
      <c r="E53" s="1"/>
      <c r="F53" s="1"/>
      <c r="G53" s="1"/>
      <c r="H53" s="1"/>
      <c r="I53" s="1"/>
      <c r="J53" s="1"/>
      <c r="K53" s="1"/>
      <c r="L53" s="1"/>
      <c r="M53" s="1"/>
    </row>
    <row r="54" spans="1:13">
      <c r="B54" s="1"/>
      <c r="D54" s="1"/>
      <c r="E54" s="1"/>
      <c r="F54" s="1"/>
      <c r="G54" s="1"/>
      <c r="H54" s="1"/>
      <c r="I54" s="1"/>
      <c r="J54" s="1"/>
      <c r="K54" s="1"/>
      <c r="L54" s="1"/>
      <c r="M54" s="1"/>
    </row>
    <row r="55" spans="1:13">
      <c r="B55" s="1"/>
      <c r="C55" s="3"/>
      <c r="D55" s="1"/>
      <c r="E55" s="1"/>
      <c r="F55" s="1"/>
      <c r="G55" s="1"/>
      <c r="H55" s="1"/>
      <c r="I55" s="1"/>
      <c r="J55" s="1"/>
      <c r="K55" s="1"/>
      <c r="L55" s="1"/>
      <c r="M55" s="1"/>
    </row>
    <row r="56" spans="1:13">
      <c r="C56" s="3"/>
      <c r="D56" s="1"/>
      <c r="E56" s="1"/>
      <c r="F56" s="1"/>
      <c r="G56" s="1"/>
      <c r="H56" s="1"/>
      <c r="I56" s="1"/>
      <c r="J56" s="1"/>
      <c r="K56" s="1"/>
      <c r="L56" s="1"/>
      <c r="M56" s="1"/>
    </row>
    <row r="57" spans="1:13">
      <c r="A57" s="20" t="s">
        <v>14</v>
      </c>
      <c r="C57" s="3"/>
      <c r="D57" s="1"/>
      <c r="E57" s="1"/>
      <c r="F57" s="1"/>
      <c r="G57" s="1"/>
      <c r="H57" s="1"/>
      <c r="I57" s="1"/>
      <c r="J57" s="1"/>
      <c r="K57" s="1"/>
      <c r="L57" s="1"/>
      <c r="M57" s="1"/>
    </row>
    <row r="58" spans="1:13">
      <c r="A58" s="41" t="s">
        <v>1242</v>
      </c>
    </row>
    <row r="59" spans="1:13">
      <c r="A59" s="41" t="s">
        <v>1241</v>
      </c>
    </row>
    <row r="63" spans="1:13">
      <c r="I63" s="112"/>
    </row>
    <row r="111" spans="3:3">
      <c r="C111" s="112"/>
    </row>
    <row r="112" spans="3:3">
      <c r="C112" s="112"/>
    </row>
    <row r="113" spans="3:3">
      <c r="C113" s="112"/>
    </row>
    <row r="114" spans="3:3">
      <c r="C114" s="112"/>
    </row>
  </sheetData>
  <sortState ref="C43:F46">
    <sortCondition descending="1" ref="F43:F46"/>
  </sortState>
  <mergeCells count="1">
    <mergeCell ref="C48:O48"/>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39"/>
  <sheetViews>
    <sheetView showGridLines="0" zoomScaleNormal="100" workbookViewId="0"/>
  </sheetViews>
  <sheetFormatPr defaultColWidth="8.85546875" defaultRowHeight="12"/>
  <cols>
    <col min="3" max="3" width="25.7109375" customWidth="1"/>
    <col min="4" max="7" width="15" customWidth="1"/>
    <col min="12" max="12" width="28.42578125" customWidth="1"/>
    <col min="15" max="15" width="14.7109375" customWidth="1"/>
  </cols>
  <sheetData>
    <row r="1" spans="1:20">
      <c r="A1" s="112"/>
      <c r="C1" s="124"/>
    </row>
    <row r="3" spans="1:20">
      <c r="C3" s="7" t="s">
        <v>12</v>
      </c>
    </row>
    <row r="4" spans="1:20">
      <c r="C4" s="7" t="s">
        <v>13</v>
      </c>
      <c r="L4" s="110"/>
      <c r="M4" s="110"/>
    </row>
    <row r="5" spans="1:20">
      <c r="C5" s="1"/>
      <c r="L5" s="110"/>
      <c r="M5" s="110"/>
    </row>
    <row r="6" spans="1:20" ht="15">
      <c r="C6" s="117" t="s">
        <v>1244</v>
      </c>
      <c r="M6" s="110"/>
    </row>
    <row r="7" spans="1:20">
      <c r="C7" s="10" t="s">
        <v>87</v>
      </c>
      <c r="D7" s="64"/>
      <c r="E7" s="64"/>
      <c r="F7" s="64"/>
      <c r="G7" s="64"/>
      <c r="H7" s="66"/>
      <c r="L7" s="110"/>
      <c r="M7" s="110"/>
    </row>
    <row r="8" spans="1:20">
      <c r="L8" s="110"/>
      <c r="M8" s="110"/>
      <c r="O8" s="129"/>
      <c r="P8" s="130"/>
      <c r="Q8" s="129"/>
      <c r="R8" s="129"/>
      <c r="S8" s="129"/>
    </row>
    <row r="9" spans="1:20">
      <c r="O9" s="129"/>
      <c r="P9" s="129"/>
      <c r="Q9" s="129"/>
      <c r="R9" s="129"/>
      <c r="S9" s="129"/>
    </row>
    <row r="10" spans="1:20">
      <c r="B10" s="64"/>
      <c r="D10" s="64" t="s">
        <v>1181</v>
      </c>
      <c r="E10" s="64" t="s">
        <v>1182</v>
      </c>
      <c r="F10" s="64" t="s">
        <v>1199</v>
      </c>
      <c r="G10" s="64" t="s">
        <v>1200</v>
      </c>
      <c r="H10" s="66" t="s">
        <v>1245</v>
      </c>
      <c r="I10" s="66" t="s">
        <v>88</v>
      </c>
      <c r="O10" s="129"/>
      <c r="P10" s="131"/>
      <c r="Q10" s="131"/>
      <c r="R10" s="131"/>
      <c r="S10" s="131"/>
      <c r="T10" s="66"/>
    </row>
    <row r="11" spans="1:20">
      <c r="B11" s="64"/>
      <c r="D11" s="142"/>
      <c r="E11" s="142"/>
      <c r="F11" s="142"/>
      <c r="G11" s="142"/>
      <c r="H11" s="143"/>
      <c r="I11" s="65" t="s">
        <v>1194</v>
      </c>
      <c r="J11" s="129"/>
      <c r="P11" s="132"/>
      <c r="Q11" s="132"/>
      <c r="R11" s="132"/>
      <c r="S11" s="132"/>
      <c r="T11" s="65"/>
    </row>
    <row r="12" spans="1:20">
      <c r="B12" s="110"/>
      <c r="C12" s="62" t="s">
        <v>1194</v>
      </c>
      <c r="D12" s="68">
        <v>1.2004233167556744</v>
      </c>
      <c r="E12" s="63">
        <v>0.46734076825036552</v>
      </c>
      <c r="F12" s="68"/>
      <c r="G12" s="63"/>
      <c r="H12" s="42"/>
      <c r="I12" s="65"/>
      <c r="J12" s="129"/>
      <c r="P12" s="132"/>
      <c r="Q12" s="132"/>
      <c r="R12" s="132"/>
      <c r="S12" s="132"/>
      <c r="T12" s="65"/>
    </row>
    <row r="13" spans="1:20">
      <c r="B13" s="63"/>
      <c r="D13" s="63"/>
      <c r="E13" s="63"/>
      <c r="F13" s="63">
        <v>1.8951919125019276</v>
      </c>
      <c r="G13" s="68">
        <v>0.90680108625361966</v>
      </c>
      <c r="H13" s="42">
        <v>2.8019929987555474</v>
      </c>
      <c r="I13" s="65" t="s">
        <v>54</v>
      </c>
      <c r="J13" s="129"/>
      <c r="P13" s="132"/>
      <c r="Q13" s="132"/>
      <c r="R13" s="132"/>
      <c r="S13" s="132"/>
      <c r="T13" s="65"/>
    </row>
    <row r="14" spans="1:20">
      <c r="B14" s="63"/>
      <c r="D14" s="63"/>
      <c r="E14" s="63"/>
      <c r="F14" s="68"/>
      <c r="G14" s="68"/>
      <c r="H14" s="42"/>
      <c r="I14" s="65" t="s">
        <v>50</v>
      </c>
      <c r="J14" s="129"/>
      <c r="P14" s="132"/>
      <c r="Q14" s="132"/>
      <c r="R14" s="132"/>
      <c r="S14" s="132"/>
      <c r="T14" s="65"/>
    </row>
    <row r="15" spans="1:20">
      <c r="B15" s="63"/>
      <c r="D15" s="63"/>
      <c r="E15" s="63"/>
      <c r="F15" s="68"/>
      <c r="G15" s="68"/>
      <c r="H15" s="42"/>
      <c r="I15" s="65" t="s">
        <v>107</v>
      </c>
      <c r="J15" s="129"/>
      <c r="P15" s="132"/>
      <c r="Q15" s="132"/>
      <c r="R15" s="132"/>
      <c r="S15" s="132"/>
      <c r="T15" s="65"/>
    </row>
    <row r="16" spans="1:20">
      <c r="B16" s="63"/>
      <c r="D16" s="63"/>
      <c r="E16" s="63"/>
      <c r="F16" s="68"/>
      <c r="G16" s="68"/>
      <c r="H16" s="42"/>
      <c r="I16" s="65" t="s">
        <v>51</v>
      </c>
      <c r="J16" s="129"/>
      <c r="P16" s="132"/>
      <c r="Q16" s="132"/>
      <c r="R16" s="132"/>
      <c r="S16" s="132"/>
      <c r="T16" s="65"/>
    </row>
    <row r="17" spans="2:20">
      <c r="B17" s="63"/>
      <c r="D17" s="63"/>
      <c r="E17" s="63"/>
      <c r="F17" s="68"/>
      <c r="G17" s="68"/>
      <c r="H17" s="42"/>
      <c r="I17" s="65" t="s">
        <v>64</v>
      </c>
      <c r="J17" s="129"/>
      <c r="P17" s="132"/>
      <c r="Q17" s="132"/>
      <c r="R17" s="132"/>
      <c r="S17" s="132"/>
      <c r="T17" s="65"/>
    </row>
    <row r="18" spans="2:20">
      <c r="B18" s="63"/>
      <c r="C18" s="62" t="s">
        <v>54</v>
      </c>
      <c r="D18" s="63">
        <v>1.5156873445287498</v>
      </c>
      <c r="E18" s="63">
        <v>0.6507329651121514</v>
      </c>
      <c r="F18" s="68"/>
      <c r="G18" s="63"/>
      <c r="H18" s="42"/>
      <c r="I18" s="65" t="s">
        <v>43</v>
      </c>
      <c r="J18" s="129"/>
      <c r="P18" s="132"/>
      <c r="Q18" s="132"/>
      <c r="R18" s="132"/>
      <c r="S18" s="132"/>
      <c r="T18" s="65"/>
    </row>
    <row r="19" spans="2:20">
      <c r="B19" s="68"/>
      <c r="D19" s="68"/>
      <c r="E19" s="63"/>
      <c r="F19" s="68">
        <v>2.4000445596459588</v>
      </c>
      <c r="G19" s="68">
        <v>1.1677291277174284</v>
      </c>
      <c r="H19" s="42">
        <v>3.5677736873633874</v>
      </c>
      <c r="I19" s="65" t="s">
        <v>75</v>
      </c>
      <c r="J19" s="129"/>
      <c r="P19" s="132"/>
      <c r="Q19" s="132"/>
      <c r="R19" s="132"/>
      <c r="S19" s="132"/>
      <c r="T19" s="65"/>
    </row>
    <row r="20" spans="2:20">
      <c r="B20" s="110"/>
      <c r="D20" s="68"/>
      <c r="E20" s="63"/>
      <c r="F20" s="68"/>
      <c r="G20" s="68"/>
      <c r="H20" s="42"/>
      <c r="I20" s="65" t="s">
        <v>68</v>
      </c>
      <c r="J20" s="129"/>
      <c r="P20" s="132"/>
      <c r="Q20" s="132"/>
      <c r="R20" s="132"/>
      <c r="S20" s="132"/>
      <c r="T20" s="65"/>
    </row>
    <row r="21" spans="2:20">
      <c r="B21" s="110"/>
      <c r="C21" s="62" t="s">
        <v>50</v>
      </c>
      <c r="D21" s="68">
        <v>1.033011384563052</v>
      </c>
      <c r="E21" s="63">
        <v>0.71846695303954256</v>
      </c>
      <c r="F21" s="68"/>
      <c r="G21" s="63"/>
      <c r="H21" s="42"/>
      <c r="I21" s="65" t="s">
        <v>48</v>
      </c>
      <c r="J21" s="129"/>
      <c r="P21" s="132"/>
      <c r="Q21" s="132"/>
      <c r="R21" s="132"/>
      <c r="S21" s="132"/>
      <c r="T21" s="65"/>
    </row>
    <row r="22" spans="2:20">
      <c r="B22" s="68"/>
      <c r="D22" s="68"/>
      <c r="E22" s="63"/>
      <c r="F22" s="68">
        <v>2.0226397276019363</v>
      </c>
      <c r="G22" s="68">
        <v>1.3882943315642851</v>
      </c>
      <c r="H22" s="42">
        <v>3.4109340591662214</v>
      </c>
      <c r="I22" s="65" t="s">
        <v>57</v>
      </c>
      <c r="J22" s="129"/>
      <c r="P22" s="132"/>
      <c r="Q22" s="132"/>
      <c r="R22" s="132"/>
      <c r="S22" s="132"/>
      <c r="T22" s="65"/>
    </row>
    <row r="23" spans="2:20">
      <c r="B23" s="110"/>
      <c r="D23" s="68"/>
      <c r="E23" s="63"/>
      <c r="F23" s="68"/>
      <c r="G23" s="68"/>
      <c r="H23" s="42"/>
      <c r="I23" s="65" t="s">
        <v>62</v>
      </c>
      <c r="J23" s="129"/>
      <c r="P23" s="132"/>
      <c r="Q23" s="132"/>
      <c r="R23" s="132"/>
      <c r="S23" s="132"/>
      <c r="T23" s="65"/>
    </row>
    <row r="24" spans="2:20">
      <c r="B24" s="110"/>
      <c r="C24" s="62" t="s">
        <v>107</v>
      </c>
      <c r="D24" s="68">
        <v>1.472328772469812</v>
      </c>
      <c r="E24" s="63">
        <v>0.55921913848983051</v>
      </c>
      <c r="F24" s="68"/>
      <c r="G24" s="63"/>
      <c r="H24" s="42"/>
      <c r="I24" s="65" t="s">
        <v>69</v>
      </c>
      <c r="J24" s="129"/>
      <c r="P24" s="132"/>
      <c r="Q24" s="132"/>
      <c r="R24" s="132"/>
      <c r="S24" s="132"/>
      <c r="T24" s="65"/>
    </row>
    <row r="25" spans="2:20">
      <c r="B25" s="68"/>
      <c r="D25" s="68"/>
      <c r="E25" s="63"/>
      <c r="F25" s="68">
        <v>2.2794512511870293</v>
      </c>
      <c r="G25" s="68">
        <v>1.0520186096157063</v>
      </c>
      <c r="H25" s="42">
        <v>3.3314698608027355</v>
      </c>
      <c r="I25" s="65" t="s">
        <v>66</v>
      </c>
      <c r="J25" s="129"/>
      <c r="P25" s="132"/>
      <c r="Q25" s="132"/>
      <c r="R25" s="132"/>
      <c r="S25" s="132"/>
      <c r="T25" s="65"/>
    </row>
    <row r="26" spans="2:20">
      <c r="B26" s="110"/>
      <c r="D26" s="68"/>
      <c r="E26" s="63"/>
      <c r="F26" s="68"/>
      <c r="G26" s="68"/>
      <c r="H26" s="42"/>
      <c r="I26" s="65" t="s">
        <v>56</v>
      </c>
      <c r="J26" s="129"/>
      <c r="P26" s="132"/>
      <c r="Q26" s="132"/>
      <c r="R26" s="132"/>
      <c r="S26" s="132"/>
      <c r="T26" s="65"/>
    </row>
    <row r="27" spans="2:20">
      <c r="B27" s="110"/>
      <c r="C27" s="62" t="s">
        <v>51</v>
      </c>
      <c r="D27" s="68">
        <v>1.1759021058244763</v>
      </c>
      <c r="E27" s="63">
        <v>0.51011488964429219</v>
      </c>
      <c r="F27" s="68"/>
      <c r="G27" s="63"/>
      <c r="H27" s="42"/>
      <c r="I27" s="65" t="s">
        <v>53</v>
      </c>
      <c r="J27" s="129"/>
      <c r="P27" s="132"/>
      <c r="Q27" s="132"/>
      <c r="R27" s="132"/>
      <c r="S27" s="132"/>
      <c r="T27" s="65"/>
    </row>
    <row r="28" spans="2:20">
      <c r="B28" s="68"/>
      <c r="D28" s="68"/>
      <c r="E28" s="63"/>
      <c r="F28" s="68">
        <v>2.1355001783239085</v>
      </c>
      <c r="G28" s="68">
        <v>1.0982238768256896</v>
      </c>
      <c r="H28" s="42">
        <v>3.2337240551495983</v>
      </c>
      <c r="I28" s="65" t="s">
        <v>61</v>
      </c>
      <c r="J28" s="129"/>
      <c r="P28" s="132"/>
      <c r="Q28" s="132"/>
      <c r="R28" s="132"/>
      <c r="S28" s="132"/>
      <c r="T28" s="65"/>
    </row>
    <row r="29" spans="2:20">
      <c r="B29" s="110"/>
      <c r="D29" s="68"/>
      <c r="E29" s="63"/>
      <c r="F29" s="68"/>
      <c r="G29" s="68"/>
      <c r="H29" s="42"/>
      <c r="I29" s="65" t="s">
        <v>46</v>
      </c>
      <c r="J29" s="129"/>
      <c r="P29" s="132"/>
      <c r="Q29" s="132"/>
      <c r="R29" s="132"/>
      <c r="S29" s="132"/>
      <c r="T29" s="65"/>
    </row>
    <row r="30" spans="2:20">
      <c r="B30" s="110"/>
      <c r="C30" s="62" t="s">
        <v>64</v>
      </c>
      <c r="D30" s="68">
        <v>1.069581040104062</v>
      </c>
      <c r="E30" s="63">
        <v>0.47375927495848807</v>
      </c>
      <c r="F30" s="68"/>
      <c r="G30" s="63"/>
      <c r="H30" s="42"/>
      <c r="I30" s="65" t="s">
        <v>63</v>
      </c>
      <c r="J30" s="129"/>
      <c r="P30" s="132"/>
      <c r="Q30" s="132"/>
      <c r="R30" s="132"/>
      <c r="S30" s="132"/>
      <c r="T30" s="65"/>
    </row>
    <row r="31" spans="2:20">
      <c r="B31" s="68"/>
      <c r="D31" s="68"/>
      <c r="E31" s="63"/>
      <c r="F31" s="68">
        <v>2.045176929333846</v>
      </c>
      <c r="G31" s="63">
        <v>0.97404622552343822</v>
      </c>
      <c r="H31" s="42">
        <v>3.0192231548572845</v>
      </c>
      <c r="I31" s="65" t="s">
        <v>59</v>
      </c>
      <c r="J31" s="129"/>
      <c r="P31" s="132"/>
      <c r="Q31" s="132"/>
      <c r="R31" s="132"/>
      <c r="S31" s="132"/>
      <c r="T31" s="65"/>
    </row>
    <row r="32" spans="2:20">
      <c r="B32" s="110"/>
      <c r="D32" s="68"/>
      <c r="E32" s="63"/>
      <c r="F32" s="68"/>
      <c r="G32" s="63"/>
      <c r="H32" s="42"/>
      <c r="I32" s="65" t="s">
        <v>44</v>
      </c>
      <c r="J32" s="129"/>
      <c r="P32" s="132"/>
      <c r="Q32" s="132"/>
      <c r="R32" s="132"/>
      <c r="S32" s="132"/>
      <c r="T32" s="65"/>
    </row>
    <row r="33" spans="2:20">
      <c r="B33" s="110"/>
      <c r="C33" s="62" t="s">
        <v>43</v>
      </c>
      <c r="D33" s="68">
        <v>1.3342246546811811</v>
      </c>
      <c r="E33" s="63">
        <v>0.46527403064906081</v>
      </c>
      <c r="F33" s="68"/>
      <c r="G33" s="63"/>
      <c r="H33" s="42"/>
      <c r="I33" s="65" t="s">
        <v>65</v>
      </c>
      <c r="J33" s="129"/>
      <c r="P33" s="132"/>
      <c r="Q33" s="132"/>
      <c r="R33" s="132"/>
      <c r="S33" s="132"/>
      <c r="T33" s="65"/>
    </row>
    <row r="34" spans="2:20">
      <c r="B34" s="68"/>
      <c r="D34" s="68"/>
      <c r="E34" s="63"/>
      <c r="F34" s="68">
        <v>1.9200177661090696</v>
      </c>
      <c r="G34" s="68">
        <v>0.93959950657844482</v>
      </c>
      <c r="H34" s="42">
        <v>2.8596172726875144</v>
      </c>
      <c r="I34" s="65" t="s">
        <v>58</v>
      </c>
      <c r="J34" s="129"/>
      <c r="P34" s="132"/>
      <c r="Q34" s="132"/>
      <c r="R34" s="132"/>
      <c r="S34" s="132"/>
      <c r="T34" s="65"/>
    </row>
    <row r="35" spans="2:20">
      <c r="B35" s="110"/>
      <c r="D35" s="68"/>
      <c r="E35" s="63"/>
      <c r="F35" s="68"/>
      <c r="G35" s="68"/>
      <c r="H35" s="42"/>
      <c r="I35" s="65" t="s">
        <v>45</v>
      </c>
      <c r="J35" s="129"/>
      <c r="P35" s="132"/>
      <c r="Q35" s="132"/>
      <c r="R35" s="132"/>
      <c r="S35" s="132"/>
      <c r="T35" s="65"/>
    </row>
    <row r="36" spans="2:20">
      <c r="B36" s="110"/>
      <c r="C36" s="62" t="s">
        <v>75</v>
      </c>
      <c r="D36" s="68">
        <v>1.4908264743517894</v>
      </c>
      <c r="E36" s="63">
        <v>0.46967075186659196</v>
      </c>
      <c r="F36" s="68"/>
      <c r="G36" s="63"/>
      <c r="H36" s="42"/>
      <c r="I36" s="65" t="s">
        <v>60</v>
      </c>
      <c r="J36" s="129"/>
      <c r="P36" s="132"/>
      <c r="Q36" s="132"/>
      <c r="R36" s="132"/>
      <c r="S36" s="132"/>
      <c r="T36" s="65"/>
    </row>
    <row r="37" spans="2:20">
      <c r="B37" s="68"/>
      <c r="D37" s="68"/>
      <c r="E37" s="63"/>
      <c r="F37" s="68">
        <v>1.8545297460239716</v>
      </c>
      <c r="G37" s="68">
        <v>0.88882196462161112</v>
      </c>
      <c r="H37" s="42">
        <v>2.7433517106455829</v>
      </c>
      <c r="I37" s="65" t="s">
        <v>1247</v>
      </c>
      <c r="J37" s="129"/>
      <c r="P37" s="132"/>
      <c r="Q37" s="132"/>
      <c r="R37" s="132"/>
      <c r="S37" s="132"/>
      <c r="T37" s="65"/>
    </row>
    <row r="38" spans="2:20">
      <c r="B38" s="110"/>
      <c r="D38" s="68"/>
      <c r="E38" s="63"/>
      <c r="F38" s="68"/>
      <c r="G38" s="68"/>
      <c r="H38" s="42"/>
      <c r="I38" s="65" t="s">
        <v>55</v>
      </c>
      <c r="J38" s="129"/>
      <c r="P38" s="132"/>
      <c r="Q38" s="132"/>
      <c r="R38" s="132"/>
      <c r="S38" s="132"/>
      <c r="T38" s="65"/>
    </row>
    <row r="39" spans="2:20">
      <c r="B39" s="110"/>
      <c r="C39" s="62" t="s">
        <v>68</v>
      </c>
      <c r="D39" s="68">
        <v>1.1497525146614194</v>
      </c>
      <c r="E39" s="63">
        <v>0.36333877939401071</v>
      </c>
      <c r="F39" s="68"/>
      <c r="G39" s="63"/>
      <c r="H39" s="42"/>
      <c r="I39" s="65" t="s">
        <v>67</v>
      </c>
      <c r="J39" s="129"/>
      <c r="P39" s="132"/>
      <c r="Q39" s="132"/>
      <c r="R39" s="132"/>
      <c r="S39" s="132"/>
      <c r="T39" s="65"/>
    </row>
    <row r="40" spans="2:20">
      <c r="B40" s="68"/>
      <c r="D40" s="68"/>
      <c r="E40" s="63"/>
      <c r="F40" s="68">
        <v>1.8451340079475613</v>
      </c>
      <c r="G40" s="63">
        <v>0.83016803979906206</v>
      </c>
      <c r="H40" s="42">
        <v>2.6753020477466234</v>
      </c>
      <c r="I40" s="65"/>
      <c r="J40" s="129"/>
      <c r="P40" s="132"/>
      <c r="Q40" s="132"/>
      <c r="R40" s="132"/>
      <c r="S40" s="132"/>
      <c r="T40" s="65"/>
    </row>
    <row r="41" spans="2:20">
      <c r="B41" s="110"/>
      <c r="D41" s="68"/>
      <c r="E41" s="63"/>
      <c r="F41" s="68"/>
      <c r="G41" s="63"/>
      <c r="H41" s="42"/>
      <c r="I41" s="65" t="s">
        <v>70</v>
      </c>
      <c r="J41" s="129"/>
      <c r="P41" s="132"/>
      <c r="Q41" s="132"/>
      <c r="R41" s="132"/>
      <c r="S41" s="132"/>
      <c r="T41" s="65"/>
    </row>
    <row r="42" spans="2:20">
      <c r="B42" s="110"/>
      <c r="C42" s="62" t="s">
        <v>48</v>
      </c>
      <c r="D42" s="68">
        <v>1.0088172784192084</v>
      </c>
      <c r="E42" s="63">
        <v>0.26423114481015569</v>
      </c>
      <c r="F42" s="68"/>
      <c r="G42" s="63"/>
      <c r="H42" s="42"/>
      <c r="J42" s="129"/>
      <c r="P42" s="132"/>
      <c r="Q42" s="132"/>
      <c r="R42" s="132"/>
      <c r="S42" s="132"/>
      <c r="T42" s="65"/>
    </row>
    <row r="43" spans="2:20">
      <c r="B43" s="68"/>
      <c r="D43" s="68"/>
      <c r="E43" s="63"/>
      <c r="F43" s="68">
        <v>2.0057819175435152</v>
      </c>
      <c r="G43" s="63">
        <v>0.57366283721562183</v>
      </c>
      <c r="H43" s="42">
        <v>2.579444754759137</v>
      </c>
      <c r="I43" s="65" t="s">
        <v>74</v>
      </c>
      <c r="J43" s="129"/>
      <c r="P43" s="132"/>
      <c r="Q43" s="132"/>
      <c r="R43" s="132"/>
      <c r="S43" s="132"/>
      <c r="T43" s="65"/>
    </row>
    <row r="44" spans="2:20">
      <c r="B44" s="110"/>
      <c r="D44" s="68"/>
      <c r="E44" s="63"/>
      <c r="F44" s="68"/>
      <c r="G44" s="63"/>
      <c r="H44" s="42"/>
      <c r="I44" s="65" t="s">
        <v>73</v>
      </c>
      <c r="J44" s="129"/>
      <c r="P44" s="129"/>
      <c r="Q44" s="129"/>
      <c r="R44" s="129"/>
      <c r="S44" s="129"/>
      <c r="T44" s="65"/>
    </row>
    <row r="45" spans="2:20">
      <c r="B45" s="110"/>
      <c r="C45" s="62" t="s">
        <v>57</v>
      </c>
      <c r="D45" s="68">
        <v>0.80278222126883936</v>
      </c>
      <c r="E45" s="63">
        <v>0.2927446474015758</v>
      </c>
      <c r="F45" s="68"/>
      <c r="G45" s="63"/>
      <c r="H45" s="42"/>
      <c r="I45" s="65" t="s">
        <v>71</v>
      </c>
      <c r="J45" s="129"/>
      <c r="P45" s="129"/>
      <c r="Q45" s="129"/>
      <c r="R45" s="129"/>
      <c r="S45" s="129"/>
      <c r="T45" s="65"/>
    </row>
    <row r="46" spans="2:20">
      <c r="B46" s="68"/>
      <c r="D46" s="68"/>
      <c r="E46" s="63"/>
      <c r="F46" s="68">
        <v>1.9554904043541872</v>
      </c>
      <c r="G46" s="63">
        <v>0.62379571280917789</v>
      </c>
      <c r="H46" s="42">
        <v>2.579286117163365</v>
      </c>
      <c r="I46" s="65" t="s">
        <v>72</v>
      </c>
    </row>
    <row r="47" spans="2:20">
      <c r="B47" s="110"/>
      <c r="D47" s="68"/>
      <c r="E47" s="63"/>
      <c r="F47" s="68"/>
      <c r="G47" s="63"/>
      <c r="H47" s="42"/>
    </row>
    <row r="48" spans="2:20">
      <c r="B48" s="110"/>
      <c r="C48" s="62" t="s">
        <v>62</v>
      </c>
      <c r="D48" s="68">
        <v>1.3327979018933678</v>
      </c>
      <c r="E48" s="63">
        <v>0.44942329745144777</v>
      </c>
      <c r="F48" s="68"/>
      <c r="G48" s="63"/>
      <c r="H48" s="42"/>
    </row>
    <row r="49" spans="2:10">
      <c r="B49" s="68"/>
      <c r="D49" s="68"/>
      <c r="E49" s="63"/>
      <c r="F49" s="68">
        <v>1.7243467635197869</v>
      </c>
      <c r="G49" s="68">
        <v>0.82609615889330068</v>
      </c>
      <c r="H49" s="42">
        <v>2.5504429224130876</v>
      </c>
    </row>
    <row r="50" spans="2:10">
      <c r="B50" s="110"/>
      <c r="D50" s="68"/>
      <c r="E50" s="63"/>
      <c r="F50" s="68"/>
      <c r="G50" s="68"/>
      <c r="H50" s="42"/>
    </row>
    <row r="51" spans="2:10">
      <c r="B51" s="110"/>
      <c r="C51" s="62" t="s">
        <v>69</v>
      </c>
      <c r="D51" s="68">
        <v>1.5985401887154398</v>
      </c>
      <c r="E51" s="63">
        <v>0.70896627997143247</v>
      </c>
      <c r="F51" s="68"/>
      <c r="G51" s="63"/>
      <c r="H51" s="42"/>
    </row>
    <row r="52" spans="2:10">
      <c r="B52" s="68"/>
      <c r="D52" s="68"/>
      <c r="E52" s="63"/>
      <c r="F52" s="68">
        <v>1.6434502406359222</v>
      </c>
      <c r="G52" s="68">
        <v>0.90397192230639045</v>
      </c>
      <c r="H52" s="42">
        <v>2.5474221629423122</v>
      </c>
    </row>
    <row r="53" spans="2:10">
      <c r="B53" s="110"/>
      <c r="D53" s="68"/>
      <c r="E53" s="63"/>
      <c r="F53" s="68"/>
      <c r="G53" s="68"/>
      <c r="H53" s="42"/>
    </row>
    <row r="54" spans="2:10">
      <c r="B54" s="110"/>
      <c r="C54" s="62" t="s">
        <v>66</v>
      </c>
      <c r="D54" s="68">
        <v>0.86744646232791012</v>
      </c>
      <c r="E54" s="63">
        <v>0.2982271189200108</v>
      </c>
      <c r="F54" s="68"/>
      <c r="G54" s="63"/>
      <c r="H54" s="42"/>
    </row>
    <row r="55" spans="2:10">
      <c r="B55" s="68"/>
      <c r="D55" s="68"/>
      <c r="E55" s="63"/>
      <c r="F55" s="68">
        <v>1.8237231054904879</v>
      </c>
      <c r="G55" s="63">
        <v>0.68844946532955809</v>
      </c>
      <c r="H55" s="42">
        <v>2.512172570820046</v>
      </c>
      <c r="J55" s="65"/>
    </row>
    <row r="56" spans="2:10">
      <c r="B56" s="110"/>
      <c r="D56" s="68"/>
      <c r="E56" s="63"/>
      <c r="F56" s="68"/>
      <c r="G56" s="63"/>
      <c r="H56" s="42"/>
    </row>
    <row r="57" spans="2:10">
      <c r="B57" s="110"/>
      <c r="C57" s="62" t="s">
        <v>56</v>
      </c>
      <c r="D57" s="68">
        <v>0.94901639511443947</v>
      </c>
      <c r="E57" s="63">
        <v>0.25473955801518156</v>
      </c>
      <c r="F57" s="68"/>
      <c r="G57" s="63"/>
      <c r="H57" s="42"/>
      <c r="I57" s="110"/>
    </row>
    <row r="58" spans="2:10">
      <c r="B58" s="68"/>
      <c r="C58" s="110"/>
      <c r="D58" s="68"/>
      <c r="E58" s="63"/>
      <c r="F58" s="68">
        <v>1.9068026133768896</v>
      </c>
      <c r="G58" s="68">
        <v>0.52886298104968421</v>
      </c>
      <c r="H58" s="42">
        <v>2.4356655944265735</v>
      </c>
      <c r="I58" s="68"/>
      <c r="J58" s="68"/>
    </row>
    <row r="59" spans="2:10">
      <c r="B59" s="110"/>
      <c r="C59" s="110"/>
      <c r="D59" s="68"/>
      <c r="E59" s="63"/>
      <c r="F59" s="68"/>
      <c r="G59" s="68"/>
      <c r="H59" s="42"/>
      <c r="I59" s="110"/>
    </row>
    <row r="60" spans="2:10">
      <c r="B60" s="110"/>
      <c r="C60" s="62" t="s">
        <v>53</v>
      </c>
      <c r="D60" s="68">
        <v>0.74642536700838058</v>
      </c>
      <c r="E60" s="63">
        <v>0.28274393619601962</v>
      </c>
      <c r="F60" s="68"/>
      <c r="G60" s="63"/>
      <c r="H60" s="42"/>
      <c r="I60" s="110"/>
    </row>
    <row r="61" spans="2:10">
      <c r="B61" s="68"/>
      <c r="C61" s="110"/>
      <c r="D61" s="68"/>
      <c r="E61" s="63"/>
      <c r="F61" s="68">
        <v>1.5569227176181222</v>
      </c>
      <c r="G61" s="68">
        <v>0.63278810945168673</v>
      </c>
      <c r="H61" s="42">
        <v>2.1897108270698089</v>
      </c>
      <c r="I61" s="68"/>
      <c r="J61" s="68"/>
    </row>
    <row r="62" spans="2:10">
      <c r="B62" s="110"/>
      <c r="C62" s="110"/>
      <c r="D62" s="68"/>
      <c r="E62" s="63"/>
      <c r="F62" s="68"/>
      <c r="G62" s="68"/>
      <c r="H62" s="42"/>
      <c r="I62" s="110"/>
    </row>
    <row r="63" spans="2:10">
      <c r="B63" s="110"/>
      <c r="C63" s="62" t="s">
        <v>61</v>
      </c>
      <c r="D63" s="68">
        <v>1.058111005296466</v>
      </c>
      <c r="E63" s="63">
        <v>0.370130245839217</v>
      </c>
      <c r="F63" s="68"/>
      <c r="G63" s="63"/>
      <c r="H63" s="42"/>
      <c r="I63" s="110"/>
    </row>
    <row r="64" spans="2:10">
      <c r="B64" s="68"/>
      <c r="C64" s="110"/>
      <c r="D64" s="68"/>
      <c r="E64" s="63"/>
      <c r="F64" s="68">
        <v>1.4459532640676982</v>
      </c>
      <c r="G64" s="68">
        <v>0.73378546423847524</v>
      </c>
      <c r="H64" s="42">
        <v>2.1797387283061731</v>
      </c>
      <c r="I64" s="68"/>
      <c r="J64" s="68"/>
    </row>
    <row r="65" spans="2:10">
      <c r="B65" s="110"/>
      <c r="C65" s="110"/>
      <c r="D65" s="68"/>
      <c r="E65" s="63"/>
      <c r="F65" s="68"/>
      <c r="G65" s="68"/>
      <c r="H65" s="42"/>
      <c r="I65" s="110"/>
    </row>
    <row r="66" spans="2:10">
      <c r="B66" s="110"/>
      <c r="C66" s="62" t="s">
        <v>46</v>
      </c>
      <c r="D66" s="68">
        <v>1.3115950536265903</v>
      </c>
      <c r="E66" s="63">
        <v>0.52925552399119724</v>
      </c>
      <c r="F66" s="68"/>
      <c r="G66" s="63"/>
      <c r="H66" s="42"/>
      <c r="I66" s="110"/>
    </row>
    <row r="67" spans="2:10">
      <c r="B67" s="68"/>
      <c r="C67" s="110"/>
      <c r="D67" s="68"/>
      <c r="E67" s="63"/>
      <c r="F67" s="68">
        <v>1.3700118892588649</v>
      </c>
      <c r="G67" s="68">
        <v>0.72534296369616613</v>
      </c>
      <c r="H67" s="42">
        <v>2.0953548529550314</v>
      </c>
      <c r="I67" s="68"/>
      <c r="J67" s="68"/>
    </row>
    <row r="68" spans="2:10">
      <c r="B68" s="110"/>
      <c r="C68" s="110"/>
      <c r="D68" s="68"/>
      <c r="E68" s="63"/>
      <c r="F68" s="68"/>
      <c r="G68" s="68"/>
      <c r="H68" s="42"/>
      <c r="I68" s="110"/>
    </row>
    <row r="69" spans="2:10">
      <c r="B69" s="110"/>
      <c r="C69" s="62" t="s">
        <v>63</v>
      </c>
      <c r="D69" s="68">
        <v>0.67839782840754637</v>
      </c>
      <c r="E69" s="63">
        <v>0.24200112119125983</v>
      </c>
      <c r="F69" s="68"/>
      <c r="G69" s="63"/>
      <c r="H69" s="42"/>
      <c r="I69" s="110"/>
    </row>
    <row r="70" spans="2:10">
      <c r="B70" s="68"/>
      <c r="C70" s="110"/>
      <c r="D70" s="68"/>
      <c r="E70" s="63"/>
      <c r="F70" s="68">
        <v>1.4920833358351233</v>
      </c>
      <c r="G70" s="63">
        <v>0.57877989125482721</v>
      </c>
      <c r="H70" s="42">
        <v>2.0708632270899505</v>
      </c>
      <c r="I70" s="68"/>
      <c r="J70" s="68"/>
    </row>
    <row r="71" spans="2:10">
      <c r="B71" s="110"/>
      <c r="C71" s="110"/>
      <c r="D71" s="68"/>
      <c r="E71" s="63"/>
      <c r="F71" s="68"/>
      <c r="G71" s="63"/>
      <c r="H71" s="42"/>
    </row>
    <row r="72" spans="2:10">
      <c r="B72" s="110"/>
      <c r="C72" s="62" t="s">
        <v>59</v>
      </c>
      <c r="D72" s="68">
        <v>0.88778778816069881</v>
      </c>
      <c r="E72" s="63">
        <v>0.35128385464816814</v>
      </c>
      <c r="F72" s="68"/>
      <c r="G72" s="63"/>
      <c r="H72" s="42"/>
    </row>
    <row r="73" spans="2:10">
      <c r="B73" s="68"/>
      <c r="C73" s="110"/>
      <c r="D73" s="68"/>
      <c r="E73" s="63"/>
      <c r="F73" s="68">
        <v>1.4706700955186029</v>
      </c>
      <c r="G73" s="68">
        <v>0.54716397298776309</v>
      </c>
      <c r="H73" s="42">
        <v>2.017834068506366</v>
      </c>
      <c r="I73" s="68"/>
      <c r="J73" s="68"/>
    </row>
    <row r="74" spans="2:10">
      <c r="B74" s="110"/>
      <c r="C74" s="110"/>
      <c r="D74" s="68"/>
      <c r="E74" s="63"/>
      <c r="F74" s="68"/>
      <c r="G74" s="68"/>
      <c r="H74" s="42"/>
      <c r="I74" s="110"/>
    </row>
    <row r="75" spans="2:10">
      <c r="B75" s="110"/>
      <c r="C75" s="62" t="s">
        <v>44</v>
      </c>
      <c r="D75" s="68">
        <v>0.55506690743493936</v>
      </c>
      <c r="E75" s="63">
        <v>0.34316350466067236</v>
      </c>
      <c r="F75" s="68"/>
      <c r="G75" s="63"/>
      <c r="H75" s="42"/>
      <c r="I75" s="110"/>
    </row>
    <row r="76" spans="2:10">
      <c r="B76" s="68"/>
      <c r="C76" s="110"/>
      <c r="D76" s="68"/>
      <c r="E76" s="63"/>
      <c r="F76" s="68">
        <v>1.3350925616271567</v>
      </c>
      <c r="G76" s="68">
        <v>0.67366767528009486</v>
      </c>
      <c r="H76" s="42">
        <v>2.0087602369072517</v>
      </c>
      <c r="I76" s="68"/>
      <c r="J76" s="68"/>
    </row>
    <row r="77" spans="2:10">
      <c r="B77" s="110"/>
      <c r="C77" s="110"/>
      <c r="D77" s="68"/>
      <c r="E77" s="63"/>
      <c r="F77" s="68"/>
      <c r="G77" s="68"/>
      <c r="H77" s="42"/>
      <c r="I77" s="110"/>
    </row>
    <row r="78" spans="2:10">
      <c r="B78" s="110"/>
      <c r="C78" s="62" t="s">
        <v>65</v>
      </c>
      <c r="D78" s="68">
        <v>0.51484015684566742</v>
      </c>
      <c r="E78" s="63">
        <v>0.28496521493075239</v>
      </c>
      <c r="F78" s="68"/>
      <c r="G78" s="63"/>
      <c r="H78" s="42"/>
      <c r="I78" s="110"/>
    </row>
    <row r="79" spans="2:10">
      <c r="B79" s="68"/>
      <c r="C79" s="110"/>
      <c r="D79" s="68"/>
      <c r="E79" s="63"/>
      <c r="F79" s="68">
        <v>1.319923533276077</v>
      </c>
      <c r="G79" s="68">
        <v>0.67483727848596142</v>
      </c>
      <c r="H79" s="42">
        <v>1.9947608117620383</v>
      </c>
      <c r="I79" s="68"/>
      <c r="J79" s="68"/>
    </row>
    <row r="80" spans="2:10">
      <c r="B80" s="110"/>
      <c r="C80" s="110"/>
      <c r="D80" s="68"/>
      <c r="E80" s="63"/>
      <c r="F80" s="68"/>
      <c r="G80" s="68"/>
      <c r="H80" s="42"/>
      <c r="I80" s="110"/>
    </row>
    <row r="81" spans="2:17">
      <c r="B81" s="110"/>
      <c r="C81" s="62" t="s">
        <v>58</v>
      </c>
      <c r="D81" s="68">
        <v>1.0391799544419136</v>
      </c>
      <c r="E81" s="63">
        <v>0.37380410022779043</v>
      </c>
      <c r="F81" s="68"/>
      <c r="G81" s="63"/>
      <c r="H81" s="42"/>
      <c r="I81" s="110"/>
    </row>
    <row r="82" spans="2:17">
      <c r="B82" s="68"/>
      <c r="C82" s="110"/>
      <c r="D82" s="68"/>
      <c r="E82" s="63"/>
      <c r="F82" s="68">
        <v>1.306740251574376</v>
      </c>
      <c r="G82" s="63">
        <v>0.64994933978830216</v>
      </c>
      <c r="H82" s="42">
        <v>1.9566895913626783</v>
      </c>
      <c r="I82" s="68"/>
      <c r="J82" s="68"/>
    </row>
    <row r="83" spans="2:17">
      <c r="B83" s="110"/>
      <c r="C83" s="110"/>
      <c r="D83" s="68"/>
      <c r="E83" s="63"/>
      <c r="F83" s="68"/>
      <c r="G83" s="63"/>
      <c r="H83" s="42"/>
      <c r="I83" s="110"/>
    </row>
    <row r="84" spans="2:17">
      <c r="B84" s="110"/>
      <c r="C84" s="62" t="s">
        <v>45</v>
      </c>
      <c r="D84" s="68">
        <v>0.81562529105914205</v>
      </c>
      <c r="E84" s="63">
        <v>0.2989436990344142</v>
      </c>
      <c r="F84" s="68"/>
      <c r="G84" s="63"/>
      <c r="H84" s="42"/>
      <c r="I84" s="110"/>
    </row>
    <row r="85" spans="2:17">
      <c r="B85" s="68"/>
      <c r="C85" s="110"/>
      <c r="D85" s="68"/>
      <c r="E85" s="63"/>
      <c r="F85" s="68">
        <v>1.334729290690905</v>
      </c>
      <c r="G85" s="68">
        <v>0.57834888918101746</v>
      </c>
      <c r="H85" s="42">
        <v>1.9130781798719225</v>
      </c>
      <c r="I85" s="68"/>
      <c r="J85" s="68"/>
    </row>
    <row r="86" spans="2:17">
      <c r="B86" s="110"/>
      <c r="C86" s="110"/>
      <c r="D86" s="68"/>
      <c r="E86" s="63"/>
      <c r="F86" s="68"/>
      <c r="G86" s="68"/>
      <c r="H86" s="42"/>
      <c r="I86" s="110"/>
    </row>
    <row r="87" spans="2:17">
      <c r="B87" s="110"/>
      <c r="C87" s="62" t="s">
        <v>60</v>
      </c>
      <c r="D87" s="68">
        <v>0.67268755668535951</v>
      </c>
      <c r="E87" s="63">
        <v>0.32548573764418842</v>
      </c>
      <c r="F87" s="68"/>
      <c r="G87" s="63"/>
      <c r="H87" s="42"/>
      <c r="I87" s="110"/>
    </row>
    <row r="88" spans="2:17">
      <c r="B88" s="68"/>
      <c r="C88" s="110"/>
      <c r="D88" s="68"/>
      <c r="E88" s="63"/>
      <c r="F88" s="68">
        <v>1.2424046567887526</v>
      </c>
      <c r="G88" s="68">
        <v>0.61877100812668806</v>
      </c>
      <c r="H88" s="42">
        <v>1.8611756649154407</v>
      </c>
      <c r="I88" s="68"/>
      <c r="J88" s="68"/>
    </row>
    <row r="89" spans="2:17">
      <c r="B89" s="110"/>
      <c r="C89" s="110"/>
      <c r="D89" s="68"/>
      <c r="E89" s="63"/>
      <c r="F89" s="68"/>
      <c r="G89" s="68"/>
      <c r="H89" s="42"/>
      <c r="I89" s="110"/>
    </row>
    <row r="90" spans="2:17">
      <c r="B90" s="110"/>
      <c r="C90" s="62" t="s">
        <v>1247</v>
      </c>
      <c r="D90" s="68">
        <v>0.73137456516583388</v>
      </c>
      <c r="E90" s="63">
        <v>0.31554095287940903</v>
      </c>
      <c r="F90" s="68"/>
      <c r="G90" s="63"/>
      <c r="H90" s="42"/>
      <c r="I90" s="110"/>
      <c r="L90" s="62"/>
      <c r="M90" s="63"/>
      <c r="N90" s="63"/>
      <c r="O90" s="110"/>
      <c r="P90" s="110"/>
      <c r="Q90" s="104"/>
    </row>
    <row r="91" spans="2:17">
      <c r="B91" s="68"/>
      <c r="C91" s="110"/>
      <c r="D91" s="68"/>
      <c r="E91" s="63"/>
      <c r="F91" s="68">
        <v>0.9931202388137611</v>
      </c>
      <c r="G91" s="68">
        <v>0.5714646917769115</v>
      </c>
      <c r="H91" s="42">
        <v>1.5645849305906727</v>
      </c>
      <c r="I91" s="68"/>
      <c r="J91" s="68"/>
      <c r="L91" s="110"/>
      <c r="M91" s="63"/>
      <c r="N91" s="63"/>
      <c r="O91" s="68"/>
      <c r="P91" s="68"/>
      <c r="Q91" s="42"/>
    </row>
    <row r="92" spans="2:17">
      <c r="B92" s="110"/>
      <c r="C92" s="110"/>
      <c r="D92" s="68"/>
      <c r="E92" s="63"/>
      <c r="F92" s="68"/>
      <c r="G92" s="68"/>
      <c r="H92" s="42"/>
      <c r="I92" s="110"/>
    </row>
    <row r="93" spans="2:17">
      <c r="B93" s="110"/>
      <c r="C93" s="62" t="s">
        <v>55</v>
      </c>
      <c r="D93" s="68">
        <v>0.67679833244689624</v>
      </c>
      <c r="E93" s="63">
        <v>0.4457034559579327</v>
      </c>
      <c r="F93" s="68"/>
      <c r="G93" s="63"/>
      <c r="H93" s="42"/>
      <c r="I93" s="110"/>
    </row>
    <row r="94" spans="2:17">
      <c r="B94" s="68"/>
      <c r="C94" s="110"/>
      <c r="D94" s="68"/>
      <c r="E94" s="63"/>
      <c r="F94" s="68">
        <v>0.94223192400036992</v>
      </c>
      <c r="G94" s="68">
        <v>0.61068684859784061</v>
      </c>
      <c r="H94" s="42">
        <v>1.5529187725982105</v>
      </c>
      <c r="I94" s="68"/>
      <c r="J94" s="68"/>
    </row>
    <row r="95" spans="2:17">
      <c r="B95" s="110"/>
      <c r="C95" s="110"/>
      <c r="D95" s="68"/>
      <c r="E95" s="63"/>
      <c r="F95" s="68"/>
      <c r="G95" s="68"/>
      <c r="H95" s="42"/>
      <c r="I95" s="110"/>
    </row>
    <row r="96" spans="2:17">
      <c r="B96" s="110"/>
      <c r="C96" s="62" t="s">
        <v>67</v>
      </c>
      <c r="D96" s="68">
        <v>0.59416786287901935</v>
      </c>
      <c r="E96" s="63">
        <v>0.25496473830604433</v>
      </c>
      <c r="F96" s="68"/>
      <c r="G96" s="63"/>
      <c r="H96" s="42"/>
      <c r="I96" s="110"/>
    </row>
    <row r="97" spans="2:10">
      <c r="B97" s="68"/>
      <c r="C97" s="110"/>
      <c r="D97" s="68"/>
      <c r="E97" s="63"/>
      <c r="F97" s="68">
        <v>1.0705411563620499</v>
      </c>
      <c r="G97" s="63">
        <v>0.41938044785898193</v>
      </c>
      <c r="H97" s="42">
        <v>1.4899216042210317</v>
      </c>
      <c r="I97" s="68"/>
      <c r="J97" s="68"/>
    </row>
    <row r="98" spans="2:10">
      <c r="B98" s="110"/>
      <c r="D98" s="68"/>
      <c r="E98" s="63"/>
      <c r="F98" s="68"/>
      <c r="G98" s="68"/>
      <c r="H98" s="42"/>
    </row>
    <row r="99" spans="2:10">
      <c r="B99" s="110"/>
      <c r="C99" s="62"/>
      <c r="D99" s="68"/>
      <c r="E99" s="63"/>
      <c r="F99" s="68"/>
      <c r="G99" s="63"/>
      <c r="H99" s="42"/>
    </row>
    <row r="100" spans="2:10">
      <c r="B100" s="68"/>
      <c r="D100" s="68"/>
      <c r="E100" s="63"/>
      <c r="F100" s="68"/>
      <c r="G100" s="63"/>
      <c r="H100" s="42"/>
      <c r="I100" s="68"/>
      <c r="J100" s="68"/>
    </row>
    <row r="101" spans="2:10">
      <c r="B101" s="63"/>
      <c r="D101" s="63"/>
      <c r="E101" s="63"/>
      <c r="F101" s="63"/>
      <c r="G101" s="63"/>
      <c r="H101" s="42"/>
    </row>
    <row r="102" spans="2:10">
      <c r="B102" s="63"/>
      <c r="C102" t="s">
        <v>70</v>
      </c>
      <c r="D102" s="63">
        <v>1.3817491966622724</v>
      </c>
      <c r="E102" s="63">
        <v>0.52397482627943992</v>
      </c>
      <c r="F102" s="63"/>
      <c r="G102" s="63"/>
      <c r="H102" s="42"/>
    </row>
    <row r="103" spans="2:10">
      <c r="B103" s="63"/>
      <c r="D103" s="63"/>
      <c r="E103" s="63"/>
      <c r="F103" s="63">
        <v>1.5457188902648924</v>
      </c>
      <c r="G103" s="63">
        <v>0.89222470735116022</v>
      </c>
      <c r="H103" s="42">
        <v>2.4379435976160528</v>
      </c>
      <c r="J103" s="68"/>
    </row>
    <row r="104" spans="2:10">
      <c r="B104" s="63"/>
      <c r="D104" s="63"/>
      <c r="E104" s="63"/>
      <c r="F104" s="63"/>
      <c r="G104" s="63"/>
      <c r="H104" s="42"/>
    </row>
    <row r="105" spans="2:10" s="110" customFormat="1">
      <c r="B105" s="63"/>
      <c r="D105" s="63"/>
      <c r="E105" s="63"/>
      <c r="F105" s="63"/>
      <c r="G105" s="63"/>
      <c r="H105" s="42"/>
    </row>
    <row r="106" spans="2:10" s="110" customFormat="1">
      <c r="B106" s="63"/>
      <c r="D106" s="63"/>
      <c r="E106" s="63"/>
      <c r="F106" s="63"/>
      <c r="G106" s="63"/>
      <c r="H106" s="42"/>
    </row>
    <row r="107" spans="2:10" s="110" customFormat="1">
      <c r="B107" s="63"/>
      <c r="D107" s="63"/>
      <c r="E107" s="63"/>
      <c r="F107" s="63"/>
      <c r="G107" s="63"/>
      <c r="H107" s="42"/>
    </row>
    <row r="108" spans="2:10">
      <c r="B108" s="63"/>
      <c r="C108" s="62" t="s">
        <v>74</v>
      </c>
      <c r="D108" s="63">
        <v>1.4015995158282384</v>
      </c>
      <c r="E108" s="63">
        <v>0.56065646361667143</v>
      </c>
      <c r="F108" s="63"/>
      <c r="G108" s="63"/>
      <c r="H108" s="42"/>
    </row>
    <row r="109" spans="2:10">
      <c r="B109" s="63"/>
      <c r="D109" s="63"/>
      <c r="E109" s="68"/>
      <c r="F109" s="63">
        <v>1.7252447092741354</v>
      </c>
      <c r="G109" s="63">
        <v>0.88250642779875343</v>
      </c>
      <c r="H109" s="42">
        <v>2.607751137072889</v>
      </c>
    </row>
    <row r="110" spans="2:10">
      <c r="B110" s="110"/>
      <c r="D110" s="68"/>
      <c r="E110" s="68"/>
      <c r="F110" s="63"/>
      <c r="G110" s="63"/>
      <c r="H110" s="68"/>
    </row>
    <row r="111" spans="2:10">
      <c r="B111" s="63"/>
      <c r="C111" s="62" t="s">
        <v>73</v>
      </c>
      <c r="D111" s="63">
        <v>1.3411315271272868</v>
      </c>
      <c r="E111" s="63">
        <v>0.55064621768800537</v>
      </c>
      <c r="F111" s="63"/>
      <c r="G111" s="63"/>
      <c r="H111" s="42"/>
    </row>
    <row r="112" spans="2:10">
      <c r="B112" s="63"/>
      <c r="D112" s="63"/>
      <c r="E112" s="63"/>
      <c r="F112" s="63">
        <v>1.4340082564282353</v>
      </c>
      <c r="G112" s="63">
        <v>0.75789026412612703</v>
      </c>
      <c r="H112" s="42">
        <v>2.1918985205543624</v>
      </c>
    </row>
    <row r="113" spans="1:8">
      <c r="B113" s="63"/>
      <c r="D113" s="63"/>
      <c r="E113" s="63"/>
      <c r="F113" s="63"/>
      <c r="G113" s="63"/>
      <c r="H113" s="42"/>
    </row>
    <row r="114" spans="1:8">
      <c r="B114" s="63"/>
      <c r="C114" s="62" t="s">
        <v>71</v>
      </c>
      <c r="D114" s="63">
        <v>0.78274709645999274</v>
      </c>
      <c r="E114" s="63">
        <v>0.427722939995271</v>
      </c>
      <c r="F114" s="63"/>
      <c r="G114" s="63"/>
      <c r="H114" s="42"/>
    </row>
    <row r="115" spans="1:8">
      <c r="B115" s="63"/>
      <c r="D115" s="63"/>
      <c r="E115" s="63"/>
      <c r="F115" s="63">
        <v>1.0977867789384046</v>
      </c>
      <c r="G115" s="63">
        <v>0.69385502715754743</v>
      </c>
      <c r="H115" s="42">
        <v>1.7916418060959518</v>
      </c>
    </row>
    <row r="116" spans="1:8">
      <c r="B116" s="63"/>
      <c r="D116" s="63"/>
      <c r="E116" s="63"/>
      <c r="F116" s="63"/>
      <c r="G116" s="63"/>
      <c r="H116" s="42"/>
    </row>
    <row r="117" spans="1:8">
      <c r="B117" s="63"/>
      <c r="C117" s="62" t="s">
        <v>72</v>
      </c>
      <c r="D117" s="63">
        <v>0.77899157106776618</v>
      </c>
      <c r="E117" s="63">
        <v>0.31646532574628</v>
      </c>
      <c r="F117" s="63"/>
      <c r="G117" s="63"/>
      <c r="H117" s="42"/>
    </row>
    <row r="118" spans="1:8">
      <c r="B118" s="63"/>
      <c r="D118" s="63"/>
      <c r="E118" s="63"/>
      <c r="F118" s="63">
        <v>1.1673354526030539</v>
      </c>
      <c r="G118" s="63">
        <v>0.57324508833185672</v>
      </c>
      <c r="H118" s="42">
        <v>1.7405805409349107</v>
      </c>
    </row>
    <row r="119" spans="1:8">
      <c r="D119" s="63"/>
      <c r="E119" s="63"/>
      <c r="F119" s="63"/>
      <c r="G119" s="63"/>
      <c r="H119" s="104"/>
    </row>
    <row r="120" spans="1:8" ht="15" customHeight="1">
      <c r="C120" s="145" t="s">
        <v>1349</v>
      </c>
      <c r="D120" s="63"/>
      <c r="F120" s="63"/>
      <c r="G120" s="63"/>
    </row>
    <row r="121" spans="1:8">
      <c r="C121" s="8" t="s">
        <v>89</v>
      </c>
      <c r="D121" s="63"/>
      <c r="F121" s="63"/>
    </row>
    <row r="122" spans="1:8">
      <c r="D122" s="63"/>
      <c r="F122" s="63"/>
    </row>
    <row r="123" spans="1:8">
      <c r="A123" s="20" t="s">
        <v>22</v>
      </c>
      <c r="D123" s="63"/>
      <c r="F123" s="63"/>
    </row>
    <row r="124" spans="1:8">
      <c r="A124" t="s">
        <v>1246</v>
      </c>
      <c r="D124" s="63"/>
      <c r="F124" s="63"/>
    </row>
    <row r="125" spans="1:8">
      <c r="D125" s="63"/>
      <c r="F125" s="63"/>
    </row>
    <row r="126" spans="1:8">
      <c r="D126" s="63"/>
      <c r="F126" s="63"/>
    </row>
    <row r="127" spans="1:8">
      <c r="D127" s="63"/>
      <c r="F127" s="63"/>
    </row>
    <row r="128" spans="1:8">
      <c r="D128" s="63"/>
      <c r="F128" s="63"/>
    </row>
    <row r="129" spans="4:6">
      <c r="D129" s="63"/>
      <c r="F129" s="63"/>
    </row>
    <row r="130" spans="4:6">
      <c r="D130" s="63"/>
      <c r="F130" s="63"/>
    </row>
    <row r="131" spans="4:6">
      <c r="D131" s="63"/>
      <c r="F131" s="63"/>
    </row>
    <row r="132" spans="4:6">
      <c r="D132" s="63"/>
      <c r="F132" s="63"/>
    </row>
    <row r="133" spans="4:6">
      <c r="D133" s="63"/>
      <c r="F133" s="63"/>
    </row>
    <row r="134" spans="4:6">
      <c r="D134" s="63"/>
      <c r="F134" s="63"/>
    </row>
    <row r="135" spans="4:6">
      <c r="D135" s="63"/>
      <c r="F135" s="63"/>
    </row>
    <row r="136" spans="4:6">
      <c r="D136" s="63"/>
      <c r="F136" s="63"/>
    </row>
    <row r="137" spans="4:6">
      <c r="D137" s="63"/>
      <c r="F137" s="63"/>
    </row>
    <row r="138" spans="4:6">
      <c r="D138" s="63"/>
      <c r="F138" s="63"/>
    </row>
    <row r="139" spans="4:6">
      <c r="D139" s="63"/>
      <c r="F139" s="63"/>
    </row>
  </sheetData>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Figure 1</vt:lpstr>
      <vt:lpstr>Figure 2</vt:lpstr>
      <vt:lpstr>Figure 3 </vt:lpstr>
      <vt:lpstr>Figure 4</vt:lpstr>
      <vt:lpstr>Figure 5</vt:lpstr>
      <vt:lpstr>Figure 6</vt:lpstr>
      <vt:lpstr>Figure 7</vt:lpstr>
      <vt:lpstr>Figure 8</vt:lpstr>
      <vt:lpstr>Figure 9</vt:lpstr>
      <vt:lpstr>Figure 10</vt:lpstr>
      <vt:lpstr>Figure 11</vt:lpstr>
      <vt:lpstr>Figure 12</vt:lpstr>
      <vt:lpstr>Figure 13</vt:lpstr>
      <vt:lpstr>Map 1</vt:lpstr>
      <vt:lpstr>Figure 14</vt:lpstr>
      <vt:lpstr>Figure 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dc:creator>
  <cp:lastModifiedBy>INFORMA</cp:lastModifiedBy>
  <dcterms:created xsi:type="dcterms:W3CDTF">2015-12-10T15:25:18Z</dcterms:created>
  <dcterms:modified xsi:type="dcterms:W3CDTF">2020-09-24T15:31:38Z</dcterms:modified>
</cp:coreProperties>
</file>