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YSOKA SKOLA\"/>
    </mc:Choice>
  </mc:AlternateContent>
  <xr:revisionPtr revIDLastSave="0" documentId="13_ncr:1_{F20CACA5-F413-4023-BB3A-A8C9CDE746B2}" xr6:coauthVersionLast="47" xr6:coauthVersionMax="47" xr10:uidLastSave="{00000000-0000-0000-0000-000000000000}"/>
  <bookViews>
    <workbookView xWindow="-80" yWindow="-80" windowWidth="28960" windowHeight="15640" xr2:uid="{00000000-000D-0000-FFFF-FFFF00000000}"/>
  </bookViews>
  <sheets>
    <sheet name="NFL" sheetId="3" r:id="rId1"/>
  </sheets>
  <definedNames>
    <definedName name="_xlnm._FilterDatabase" localSheetId="0" hidden="1">NFL!$A$2:$R$20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3" l="1"/>
  <c r="N10" i="3"/>
  <c r="N17" i="3"/>
  <c r="N9" i="3"/>
  <c r="N6" i="3"/>
  <c r="N12" i="3"/>
  <c r="N14" i="3"/>
  <c r="N3" i="3"/>
  <c r="N16" i="3"/>
  <c r="N7" i="3"/>
  <c r="N11" i="3"/>
  <c r="N15" i="3"/>
  <c r="N13" i="3"/>
  <c r="N8" i="3"/>
  <c r="N18" i="3"/>
  <c r="N5" i="3"/>
  <c r="G4" i="3"/>
  <c r="G10" i="3"/>
  <c r="G17" i="3"/>
  <c r="G9" i="3"/>
  <c r="G6" i="3"/>
  <c r="G12" i="3"/>
  <c r="G14" i="3"/>
  <c r="G3" i="3"/>
  <c r="G16" i="3"/>
  <c r="G7" i="3"/>
  <c r="G11" i="3"/>
  <c r="G15" i="3"/>
  <c r="G13" i="3"/>
  <c r="G8" i="3"/>
  <c r="G18" i="3"/>
  <c r="G5" i="3"/>
  <c r="Q4" i="3"/>
  <c r="Q10" i="3"/>
  <c r="Q17" i="3"/>
  <c r="Q9" i="3"/>
  <c r="Q6" i="3"/>
  <c r="Q12" i="3"/>
  <c r="Q14" i="3"/>
  <c r="Q3" i="3"/>
  <c r="Q16" i="3"/>
  <c r="Q7" i="3"/>
  <c r="Q11" i="3"/>
  <c r="Q15" i="3"/>
  <c r="Q13" i="3"/>
  <c r="Q8" i="3"/>
  <c r="Q18" i="3"/>
  <c r="Q5" i="3"/>
  <c r="M4" i="3"/>
  <c r="M10" i="3"/>
  <c r="M17" i="3"/>
  <c r="M9" i="3"/>
  <c r="M6" i="3"/>
  <c r="M12" i="3"/>
  <c r="M14" i="3"/>
  <c r="M3" i="3"/>
  <c r="M16" i="3"/>
  <c r="M7" i="3"/>
  <c r="M11" i="3"/>
  <c r="M15" i="3"/>
  <c r="M13" i="3"/>
  <c r="M8" i="3"/>
  <c r="M18" i="3"/>
  <c r="M5" i="3"/>
  <c r="J4" i="3"/>
  <c r="J10" i="3"/>
  <c r="J17" i="3"/>
  <c r="J9" i="3"/>
  <c r="J6" i="3"/>
  <c r="J12" i="3"/>
  <c r="J14" i="3"/>
  <c r="J3" i="3"/>
  <c r="J16" i="3"/>
  <c r="J7" i="3"/>
  <c r="J11" i="3"/>
  <c r="J15" i="3"/>
  <c r="J13" i="3"/>
  <c r="J8" i="3"/>
  <c r="J18" i="3"/>
  <c r="J5" i="3"/>
  <c r="F18" i="3"/>
  <c r="F8" i="3"/>
  <c r="F13" i="3"/>
  <c r="F15" i="3"/>
  <c r="F11" i="3"/>
  <c r="F7" i="3"/>
  <c r="F16" i="3"/>
  <c r="F3" i="3"/>
  <c r="F14" i="3"/>
  <c r="F12" i="3"/>
  <c r="F6" i="3"/>
  <c r="F9" i="3"/>
  <c r="F17" i="3"/>
  <c r="F10" i="3"/>
  <c r="F4" i="3"/>
  <c r="F5" i="3"/>
  <c r="R12" i="3" l="1"/>
  <c r="R3" i="3"/>
  <c r="R14" i="3"/>
  <c r="R11" i="3"/>
  <c r="R7" i="3"/>
  <c r="R16" i="3"/>
  <c r="R13" i="3"/>
  <c r="R4" i="3"/>
  <c r="R6" i="3"/>
  <c r="R15" i="3"/>
  <c r="R8" i="3"/>
  <c r="R10" i="3"/>
  <c r="R5" i="3"/>
  <c r="R9" i="3"/>
  <c r="R18" i="3"/>
  <c r="R17" i="3"/>
  <c r="J20" i="3"/>
  <c r="Q20" i="3"/>
  <c r="M20" i="3"/>
  <c r="F20" i="3"/>
</calcChain>
</file>

<file path=xl/sharedStrings.xml><?xml version="1.0" encoding="utf-8"?>
<sst xmlns="http://schemas.openxmlformats.org/spreadsheetml/2006/main" count="37" uniqueCount="35">
  <si>
    <t>Týmy</t>
  </si>
  <si>
    <t>Domácí výhry</t>
  </si>
  <si>
    <t>Venkovní výhry</t>
  </si>
  <si>
    <t>AFC</t>
  </si>
  <si>
    <t>Baltimore Ravens</t>
  </si>
  <si>
    <t>Buffalo Bills</t>
  </si>
  <si>
    <t>Cincinnaty Bengals</t>
  </si>
  <si>
    <t>Cleveland Browns</t>
  </si>
  <si>
    <t>Denver Broncos</t>
  </si>
  <si>
    <t>Houston texans</t>
  </si>
  <si>
    <t>Indianapolis Colts</t>
  </si>
  <si>
    <t>Jacksonville Jaguars</t>
  </si>
  <si>
    <t>Kansas City Chiefs</t>
  </si>
  <si>
    <t>Las Vegas Riders</t>
  </si>
  <si>
    <t>Los Angeles Chargers</t>
  </si>
  <si>
    <t>New England Patriots</t>
  </si>
  <si>
    <t>New York Jets</t>
  </si>
  <si>
    <t>Pittsburg Steelers</t>
  </si>
  <si>
    <t>Průměrý počet obdržených bodů doma</t>
  </si>
  <si>
    <t>Průměrý počet obdržených bodů venku</t>
  </si>
  <si>
    <t>Miami Doplhins</t>
  </si>
  <si>
    <t>Průměrný počet bodů které skorují doma</t>
  </si>
  <si>
    <t>Průměrný počet bodů které skorují venku</t>
  </si>
  <si>
    <t xml:space="preserve">Tennessee Titans </t>
  </si>
  <si>
    <t>Prohry doma</t>
  </si>
  <si>
    <t>Prohry venku</t>
  </si>
  <si>
    <t>Rozdíl výhry a prohry</t>
  </si>
  <si>
    <t>Rozdíl získaných a obdržených</t>
  </si>
  <si>
    <t>Sumarizace</t>
  </si>
  <si>
    <t>DOMÁCÍ UTKÁNÍ</t>
  </si>
  <si>
    <t>VENKOVNÍ UTKÁNÍ</t>
  </si>
  <si>
    <t>Kde má tým větší šanci vyhrát</t>
  </si>
  <si>
    <t>Pravděpodobnost výhry na domácím hřišti</t>
  </si>
  <si>
    <t>Pravděpodobnost výhry na venkovním hřišti</t>
  </si>
  <si>
    <t>Umístění po základní čáasti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</si>
</sst>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1" fillId="2" borderId="0" xfId="1" applyNumberFormat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0" xfId="0" applyBorder="1"/>
    <xf numFmtId="0" fontId="0" fillId="0" borderId="7" xfId="0" applyBorder="1"/>
    <xf numFmtId="0" fontId="4" fillId="0" borderId="7" xfId="0" applyFont="1" applyBorder="1"/>
    <xf numFmtId="0" fontId="4" fillId="0" borderId="11" xfId="0" applyFont="1" applyBorder="1"/>
    <xf numFmtId="0" fontId="0" fillId="0" borderId="12" xfId="0" applyBorder="1"/>
    <xf numFmtId="49" fontId="4" fillId="0" borderId="5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2">
    <cellStyle name="20 % – Zvýraznění 5" xfId="1" builtinId="46"/>
    <cellStyle name="Normální" xfId="0" builtinId="0"/>
  </cellStyles>
  <dxfs count="9">
    <dxf>
      <fill>
        <patternFill>
          <bgColor rgb="FFF1ED9D"/>
        </patternFill>
      </fill>
    </dxf>
    <dxf>
      <fill>
        <patternFill>
          <bgColor theme="0" tint="-0.1499679555650502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BCFAB"/>
        </patternFill>
      </fill>
    </dxf>
    <dxf>
      <fill>
        <patternFill>
          <bgColor rgb="FFFBCFAB"/>
        </patternFill>
      </fill>
    </dxf>
    <dxf>
      <fill>
        <patternFill>
          <bgColor rgb="FFFFC000"/>
        </patternFill>
      </fill>
    </dxf>
    <dxf>
      <fill>
        <patternFill>
          <bgColor rgb="FF99FF66"/>
        </patternFill>
      </fill>
    </dxf>
    <dxf>
      <fill>
        <patternFill>
          <bgColor rgb="FFFF7C80"/>
        </patternFill>
      </fill>
    </dxf>
  </dxfs>
  <tableStyles count="0" defaultTableStyle="TableStyleMedium9" defaultPivotStyle="PivotStyleLight16"/>
  <colors>
    <mruColors>
      <color rgb="FF99FF66"/>
      <color rgb="FFF1ED9D"/>
      <color rgb="FFFF7C80"/>
      <color rgb="FFFBC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285750</xdr:colOff>
      <xdr:row>12</xdr:row>
      <xdr:rowOff>285750</xdr:rowOff>
    </xdr:to>
    <xdr:pic>
      <xdr:nvPicPr>
        <xdr:cNvPr id="52" name="Obrázek 51" descr="New York Jets">
          <a:extLst>
            <a:ext uri="{FF2B5EF4-FFF2-40B4-BE49-F238E27FC236}">
              <a16:creationId xmlns:a16="http://schemas.microsoft.com/office/drawing/2014/main" id="{76B3E1EE-94C6-71F4-714A-1139B3DFF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0" y="6330950"/>
          <a:ext cx="2857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285750</xdr:colOff>
      <xdr:row>14</xdr:row>
      <xdr:rowOff>285750</xdr:rowOff>
    </xdr:to>
    <xdr:pic>
      <xdr:nvPicPr>
        <xdr:cNvPr id="53" name="Obrázek 52" descr="New England Patriots">
          <a:extLst>
            <a:ext uri="{FF2B5EF4-FFF2-40B4-BE49-F238E27FC236}">
              <a16:creationId xmlns:a16="http://schemas.microsoft.com/office/drawing/2014/main" id="{5B853A4E-EDC1-7CDB-ED52-267769653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0" y="5886450"/>
          <a:ext cx="2857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285750</xdr:colOff>
      <xdr:row>10</xdr:row>
      <xdr:rowOff>285750</xdr:rowOff>
    </xdr:to>
    <xdr:pic>
      <xdr:nvPicPr>
        <xdr:cNvPr id="54" name="Obrázek 53" descr="Miami Dolphins">
          <a:extLst>
            <a:ext uri="{FF2B5EF4-FFF2-40B4-BE49-F238E27FC236}">
              <a16:creationId xmlns:a16="http://schemas.microsoft.com/office/drawing/2014/main" id="{58FA5BA1-56A8-356A-5F75-89F0EB540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0" y="5441950"/>
          <a:ext cx="2857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285750</xdr:colOff>
      <xdr:row>6</xdr:row>
      <xdr:rowOff>285750</xdr:rowOff>
    </xdr:to>
    <xdr:pic>
      <xdr:nvPicPr>
        <xdr:cNvPr id="55" name="Obrázek 54" descr="Los Angeles Chargers">
          <a:extLst>
            <a:ext uri="{FF2B5EF4-FFF2-40B4-BE49-F238E27FC236}">
              <a16:creationId xmlns:a16="http://schemas.microsoft.com/office/drawing/2014/main" id="{42DFAE82-4B89-0C7D-2936-72F4E5F5B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0" y="4997450"/>
          <a:ext cx="2857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285750</xdr:rowOff>
    </xdr:to>
    <xdr:pic>
      <xdr:nvPicPr>
        <xdr:cNvPr id="56" name="Obrázek 55" descr="Las Vegas Raiders">
          <a:extLst>
            <a:ext uri="{FF2B5EF4-FFF2-40B4-BE49-F238E27FC236}">
              <a16:creationId xmlns:a16="http://schemas.microsoft.com/office/drawing/2014/main" id="{533776AE-1EAD-68A8-2760-65E7B212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0" y="4552950"/>
          <a:ext cx="2857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285750</xdr:colOff>
      <xdr:row>17</xdr:row>
      <xdr:rowOff>282388</xdr:rowOff>
    </xdr:to>
    <xdr:pic>
      <xdr:nvPicPr>
        <xdr:cNvPr id="57" name="Obrázek 56" descr="Tennessee Titans">
          <a:extLst>
            <a:ext uri="{FF2B5EF4-FFF2-40B4-BE49-F238E27FC236}">
              <a16:creationId xmlns:a16="http://schemas.microsoft.com/office/drawing/2014/main" id="{B185584D-CA3E-98C7-34AD-06435C909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0181" y="6174036"/>
          <a:ext cx="285750" cy="282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285750</xdr:colOff>
      <xdr:row>7</xdr:row>
      <xdr:rowOff>282388</xdr:rowOff>
    </xdr:to>
    <xdr:pic>
      <xdr:nvPicPr>
        <xdr:cNvPr id="58" name="Obrázek 57" descr="Pittsburgh Steelers">
          <a:extLst>
            <a:ext uri="{FF2B5EF4-FFF2-40B4-BE49-F238E27FC236}">
              <a16:creationId xmlns:a16="http://schemas.microsoft.com/office/drawing/2014/main" id="{779B8CC3-DDD1-5D2B-97CF-11D96832B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941" y="5050118"/>
          <a:ext cx="285750" cy="282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285750</xdr:colOff>
      <xdr:row>13</xdr:row>
      <xdr:rowOff>282388</xdr:rowOff>
    </xdr:to>
    <xdr:pic>
      <xdr:nvPicPr>
        <xdr:cNvPr id="59" name="Obrázek 58" descr="Jacksonville Jaguars">
          <a:extLst>
            <a:ext uri="{FF2B5EF4-FFF2-40B4-BE49-F238E27FC236}">
              <a16:creationId xmlns:a16="http://schemas.microsoft.com/office/drawing/2014/main" id="{6895CC1F-9069-FEBD-E041-F9C939621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941" y="2801471"/>
          <a:ext cx="285750" cy="282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282389</xdr:rowOff>
    </xdr:to>
    <xdr:pic>
      <xdr:nvPicPr>
        <xdr:cNvPr id="60" name="Obrázek 59" descr="Kansas City Chiefs">
          <a:extLst>
            <a:ext uri="{FF2B5EF4-FFF2-40B4-BE49-F238E27FC236}">
              <a16:creationId xmlns:a16="http://schemas.microsoft.com/office/drawing/2014/main" id="{46DA802E-91D8-07FF-DABD-8FD4CFEE1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941" y="3122706"/>
          <a:ext cx="285750" cy="282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285750</xdr:colOff>
      <xdr:row>11</xdr:row>
      <xdr:rowOff>282388</xdr:rowOff>
    </xdr:to>
    <xdr:pic>
      <xdr:nvPicPr>
        <xdr:cNvPr id="61" name="Obrázek 60" descr="Indianapolis Colts">
          <a:extLst>
            <a:ext uri="{FF2B5EF4-FFF2-40B4-BE49-F238E27FC236}">
              <a16:creationId xmlns:a16="http://schemas.microsoft.com/office/drawing/2014/main" id="{58080651-3F6F-4A02-C880-AD3B32AEA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0" y="1962150"/>
          <a:ext cx="2857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285750</xdr:colOff>
      <xdr:row>5</xdr:row>
      <xdr:rowOff>282388</xdr:rowOff>
    </xdr:to>
    <xdr:pic>
      <xdr:nvPicPr>
        <xdr:cNvPr id="62" name="Obrázek 61" descr="Houston Texans">
          <a:extLst>
            <a:ext uri="{FF2B5EF4-FFF2-40B4-BE49-F238E27FC236}">
              <a16:creationId xmlns:a16="http://schemas.microsoft.com/office/drawing/2014/main" id="{77BFFCAF-A4AE-9D2A-0C37-64C05AE25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0" y="1727200"/>
          <a:ext cx="2857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285750</xdr:colOff>
      <xdr:row>16</xdr:row>
      <xdr:rowOff>282388</xdr:rowOff>
    </xdr:to>
    <xdr:pic>
      <xdr:nvPicPr>
        <xdr:cNvPr id="63" name="Obrázek 62" descr="Cleveland Browns">
          <a:extLst>
            <a:ext uri="{FF2B5EF4-FFF2-40B4-BE49-F238E27FC236}">
              <a16:creationId xmlns:a16="http://schemas.microsoft.com/office/drawing/2014/main" id="{58C0F887-7D9D-826C-ED85-BA45C0F9A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0" y="1257300"/>
          <a:ext cx="2857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285750</xdr:colOff>
      <xdr:row>8</xdr:row>
      <xdr:rowOff>282389</xdr:rowOff>
    </xdr:to>
    <xdr:pic>
      <xdr:nvPicPr>
        <xdr:cNvPr id="64" name="Obrázek 63" descr="Denver Broncos">
          <a:extLst>
            <a:ext uri="{FF2B5EF4-FFF2-40B4-BE49-F238E27FC236}">
              <a16:creationId xmlns:a16="http://schemas.microsoft.com/office/drawing/2014/main" id="{61CD9BA6-2B34-C27A-CC28-4983439D1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0" y="1492250"/>
          <a:ext cx="2857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9</xdr:row>
      <xdr:rowOff>282388</xdr:rowOff>
    </xdr:to>
    <xdr:pic>
      <xdr:nvPicPr>
        <xdr:cNvPr id="65" name="Obrázek 64" descr="Cincinnati Bengals">
          <a:extLst>
            <a:ext uri="{FF2B5EF4-FFF2-40B4-BE49-F238E27FC236}">
              <a16:creationId xmlns:a16="http://schemas.microsoft.com/office/drawing/2014/main" id="{DDF62079-DDD5-1CE5-9CD7-725FDB1E6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0" y="1022350"/>
          <a:ext cx="2857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285750</xdr:colOff>
      <xdr:row>3</xdr:row>
      <xdr:rowOff>282388</xdr:rowOff>
    </xdr:to>
    <xdr:pic>
      <xdr:nvPicPr>
        <xdr:cNvPr id="66" name="Obrázek 65" descr="Buffalo Bills">
          <a:extLst>
            <a:ext uri="{FF2B5EF4-FFF2-40B4-BE49-F238E27FC236}">
              <a16:creationId xmlns:a16="http://schemas.microsoft.com/office/drawing/2014/main" id="{C5F9A1FA-5AFC-A8DD-3677-BA71FD53D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0181" y="1675482"/>
          <a:ext cx="285750" cy="282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285750</xdr:colOff>
      <xdr:row>4</xdr:row>
      <xdr:rowOff>282388</xdr:rowOff>
    </xdr:to>
    <xdr:pic>
      <xdr:nvPicPr>
        <xdr:cNvPr id="67" name="Obrázek 66" descr="Baltimore Ravens">
          <a:extLst>
            <a:ext uri="{FF2B5EF4-FFF2-40B4-BE49-F238E27FC236}">
              <a16:creationId xmlns:a16="http://schemas.microsoft.com/office/drawing/2014/main" id="{75F8AA13-7F34-DB00-45DE-2EAD097A0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0181" y="1032831"/>
          <a:ext cx="285750" cy="282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589642</xdr:colOff>
      <xdr:row>22</xdr:row>
      <xdr:rowOff>63501</xdr:rowOff>
    </xdr:from>
    <xdr:to>
      <xdr:col>15</xdr:col>
      <xdr:colOff>154214</xdr:colOff>
      <xdr:row>48</xdr:row>
      <xdr:rowOff>129146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D0CA9D5-1091-14B1-CF26-C32BE8DF2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799285" y="7121072"/>
          <a:ext cx="7855858" cy="4782788"/>
        </a:xfrm>
        <a:prstGeom prst="rect">
          <a:avLst/>
        </a:prstGeom>
      </xdr:spPr>
    </xdr:pic>
    <xdr:clientData/>
  </xdr:twoCellAnchor>
  <xdr:twoCellAnchor editAs="oneCell">
    <xdr:from>
      <xdr:col>0</xdr:col>
      <xdr:colOff>471715</xdr:colOff>
      <xdr:row>22</xdr:row>
      <xdr:rowOff>63501</xdr:rowOff>
    </xdr:from>
    <xdr:to>
      <xdr:col>8</xdr:col>
      <xdr:colOff>381000</xdr:colOff>
      <xdr:row>48</xdr:row>
      <xdr:rowOff>34072</xdr:rowOff>
    </xdr:to>
    <xdr:pic>
      <xdr:nvPicPr>
        <xdr:cNvPr id="3" name="Obrázek 2" descr="Obsah obrázku text, snímek obrazovky, diagram, Písmo&#10;&#10;Obsah vygenerovaný umělou inteligencí může být nesprávný.">
          <a:extLst>
            <a:ext uri="{FF2B5EF4-FFF2-40B4-BE49-F238E27FC236}">
              <a16:creationId xmlns:a16="http://schemas.microsoft.com/office/drawing/2014/main" id="{B3268665-07DB-F6B9-174A-8C12CE352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1715" y="7121072"/>
          <a:ext cx="8118928" cy="4687714"/>
        </a:xfrm>
        <a:prstGeom prst="rect">
          <a:avLst/>
        </a:prstGeom>
      </xdr:spPr>
    </xdr:pic>
    <xdr:clientData/>
  </xdr:twoCellAnchor>
  <xdr:twoCellAnchor editAs="oneCell">
    <xdr:from>
      <xdr:col>2</xdr:col>
      <xdr:colOff>63498</xdr:colOff>
      <xdr:row>50</xdr:row>
      <xdr:rowOff>36287</xdr:rowOff>
    </xdr:from>
    <xdr:to>
      <xdr:col>14</xdr:col>
      <xdr:colOff>683174</xdr:colOff>
      <xdr:row>79</xdr:row>
      <xdr:rowOff>18143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13D718FE-D46F-B802-5B87-2325DFCEC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195284" y="12173858"/>
          <a:ext cx="13591819" cy="5243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"/>
  <sheetViews>
    <sheetView showGridLines="0" tabSelected="1" zoomScale="70" zoomScaleNormal="70" workbookViewId="0">
      <selection activeCell="A56" sqref="A56"/>
    </sheetView>
  </sheetViews>
  <sheetFormatPr defaultRowHeight="14.5" x14ac:dyDescent="0.35"/>
  <cols>
    <col min="1" max="1" width="23.81640625" bestFit="1" customWidth="1"/>
    <col min="2" max="2" width="6.7265625" customWidth="1"/>
    <col min="3" max="3" width="11" customWidth="1"/>
    <col min="4" max="4" width="12.36328125" bestFit="1" customWidth="1"/>
    <col min="5" max="6" width="14.08984375" customWidth="1"/>
    <col min="7" max="7" width="15.54296875" customWidth="1"/>
    <col min="8" max="8" width="19.7265625" customWidth="1"/>
    <col min="9" max="9" width="20" bestFit="1" customWidth="1"/>
    <col min="10" max="10" width="20" customWidth="1"/>
    <col min="11" max="11" width="14.08984375" bestFit="1" customWidth="1"/>
    <col min="12" max="13" width="14.08984375" customWidth="1"/>
    <col min="14" max="14" width="16.1796875" customWidth="1"/>
    <col min="15" max="16" width="20" bestFit="1" customWidth="1"/>
    <col min="17" max="17" width="20" customWidth="1"/>
    <col min="18" max="18" width="15.36328125" customWidth="1"/>
    <col min="19" max="19" width="15.7265625" bestFit="1" customWidth="1"/>
  </cols>
  <sheetData>
    <row r="1" spans="1:18" ht="23.5" x14ac:dyDescent="0.55000000000000004">
      <c r="A1" s="3" t="s">
        <v>3</v>
      </c>
      <c r="B1" s="3"/>
      <c r="C1" s="3"/>
      <c r="D1" s="18" t="s">
        <v>29</v>
      </c>
      <c r="E1" s="18"/>
      <c r="F1" s="18"/>
      <c r="G1" s="18"/>
      <c r="H1" s="18"/>
      <c r="I1" s="18"/>
      <c r="J1" s="19"/>
      <c r="K1" s="20" t="s">
        <v>30</v>
      </c>
      <c r="L1" s="18"/>
      <c r="M1" s="18"/>
      <c r="N1" s="18"/>
      <c r="O1" s="18"/>
      <c r="P1" s="18"/>
      <c r="Q1" s="18"/>
    </row>
    <row r="2" spans="1:18" s="1" customFormat="1" ht="43.5" x14ac:dyDescent="0.35">
      <c r="A2" s="4" t="s">
        <v>0</v>
      </c>
      <c r="B2" s="5"/>
      <c r="C2" s="7" t="s">
        <v>34</v>
      </c>
      <c r="D2" s="6" t="s">
        <v>1</v>
      </c>
      <c r="E2" s="4" t="s">
        <v>24</v>
      </c>
      <c r="F2" s="7" t="s">
        <v>26</v>
      </c>
      <c r="G2" s="7" t="s">
        <v>32</v>
      </c>
      <c r="H2" s="7" t="s">
        <v>21</v>
      </c>
      <c r="I2" s="7" t="s">
        <v>18</v>
      </c>
      <c r="J2" s="8" t="s">
        <v>27</v>
      </c>
      <c r="K2" s="6" t="s">
        <v>2</v>
      </c>
      <c r="L2" s="4" t="s">
        <v>25</v>
      </c>
      <c r="M2" s="7" t="s">
        <v>26</v>
      </c>
      <c r="N2" s="7" t="s">
        <v>33</v>
      </c>
      <c r="O2" s="7" t="s">
        <v>22</v>
      </c>
      <c r="P2" s="7" t="s">
        <v>19</v>
      </c>
      <c r="Q2" s="7" t="s">
        <v>27</v>
      </c>
      <c r="R2" s="7" t="s">
        <v>31</v>
      </c>
    </row>
    <row r="3" spans="1:18" s="2" customFormat="1" ht="25.5" customHeight="1" x14ac:dyDescent="0.35">
      <c r="A3" s="21" t="s">
        <v>12</v>
      </c>
      <c r="B3" s="22"/>
      <c r="C3" s="22">
        <v>1</v>
      </c>
      <c r="D3" s="23">
        <v>8</v>
      </c>
      <c r="E3" s="23">
        <v>0</v>
      </c>
      <c r="F3" s="23">
        <f t="shared" ref="F3:F18" si="0">D3-E3</f>
        <v>8</v>
      </c>
      <c r="G3" s="24">
        <f t="shared" ref="G3:G18" si="1">D3 / (D3+ E3)</f>
        <v>1</v>
      </c>
      <c r="H3" s="25">
        <v>23.7</v>
      </c>
      <c r="I3" s="25">
        <v>18.600000000000001</v>
      </c>
      <c r="J3" s="23">
        <f t="shared" ref="J3:J18" si="2">H3-I3</f>
        <v>5.0999999999999979</v>
      </c>
      <c r="K3" s="23">
        <v>7</v>
      </c>
      <c r="L3" s="23">
        <v>2</v>
      </c>
      <c r="M3" s="23">
        <f t="shared" ref="M3:M18" si="3">K3-L3</f>
        <v>5</v>
      </c>
      <c r="N3" s="24">
        <f t="shared" ref="N3:N18" si="4">K3 / (K3+ L3)</f>
        <v>0.77777777777777779</v>
      </c>
      <c r="O3" s="25">
        <v>21.6</v>
      </c>
      <c r="P3" s="25">
        <v>19.600000000000001</v>
      </c>
      <c r="Q3" s="23">
        <f t="shared" ref="Q3:Q18" si="5">O3-P3</f>
        <v>2</v>
      </c>
      <c r="R3" s="25" t="str">
        <f t="shared" ref="R3:R18" si="6">IF(G3&gt;N3,"DOMA","VENKU")</f>
        <v>DOMA</v>
      </c>
    </row>
    <row r="4" spans="1:18" s="2" customFormat="1" ht="25.5" customHeight="1" x14ac:dyDescent="0.35">
      <c r="A4" s="21" t="s">
        <v>5</v>
      </c>
      <c r="B4" s="22"/>
      <c r="C4" s="22">
        <v>2</v>
      </c>
      <c r="D4" s="23">
        <v>8</v>
      </c>
      <c r="E4" s="23">
        <v>0</v>
      </c>
      <c r="F4" s="23">
        <f t="shared" si="0"/>
        <v>8</v>
      </c>
      <c r="G4" s="24">
        <f t="shared" si="1"/>
        <v>1</v>
      </c>
      <c r="H4" s="25">
        <v>34.700000000000003</v>
      </c>
      <c r="I4" s="25">
        <v>17.600000000000001</v>
      </c>
      <c r="J4" s="23">
        <f t="shared" si="2"/>
        <v>17.100000000000001</v>
      </c>
      <c r="K4" s="23">
        <v>5</v>
      </c>
      <c r="L4" s="23">
        <v>4</v>
      </c>
      <c r="M4" s="23">
        <f t="shared" si="3"/>
        <v>1</v>
      </c>
      <c r="N4" s="24">
        <f t="shared" si="4"/>
        <v>0.55555555555555558</v>
      </c>
      <c r="O4" s="25">
        <v>27.8</v>
      </c>
      <c r="P4" s="25">
        <v>25.2</v>
      </c>
      <c r="Q4" s="23">
        <f t="shared" si="5"/>
        <v>2.6000000000000014</v>
      </c>
      <c r="R4" s="25" t="str">
        <f t="shared" si="6"/>
        <v>DOMA</v>
      </c>
    </row>
    <row r="5" spans="1:18" s="2" customFormat="1" ht="25.5" customHeight="1" x14ac:dyDescent="0.35">
      <c r="A5" s="21" t="s">
        <v>4</v>
      </c>
      <c r="B5" s="22"/>
      <c r="C5" s="22">
        <v>3</v>
      </c>
      <c r="D5" s="23">
        <v>6</v>
      </c>
      <c r="E5" s="23">
        <v>2</v>
      </c>
      <c r="F5" s="23">
        <f t="shared" si="0"/>
        <v>4</v>
      </c>
      <c r="G5" s="24">
        <f t="shared" si="1"/>
        <v>0.75</v>
      </c>
      <c r="H5" s="25">
        <v>31.5</v>
      </c>
      <c r="I5" s="25">
        <v>22.2</v>
      </c>
      <c r="J5" s="23">
        <f t="shared" si="2"/>
        <v>9.3000000000000007</v>
      </c>
      <c r="K5" s="23">
        <v>6</v>
      </c>
      <c r="L5" s="23">
        <v>3</v>
      </c>
      <c r="M5" s="23">
        <f t="shared" si="3"/>
        <v>3</v>
      </c>
      <c r="N5" s="24">
        <f t="shared" si="4"/>
        <v>0.66666666666666663</v>
      </c>
      <c r="O5" s="25">
        <v>29.5</v>
      </c>
      <c r="P5" s="25">
        <v>23</v>
      </c>
      <c r="Q5" s="23">
        <f t="shared" si="5"/>
        <v>6.5</v>
      </c>
      <c r="R5" s="25" t="str">
        <f t="shared" si="6"/>
        <v>DOMA</v>
      </c>
    </row>
    <row r="6" spans="1:18" s="2" customFormat="1" ht="25.5" customHeight="1" x14ac:dyDescent="0.35">
      <c r="A6" s="21" t="s">
        <v>9</v>
      </c>
      <c r="B6" s="22"/>
      <c r="C6" s="22">
        <v>4</v>
      </c>
      <c r="D6" s="23">
        <v>5</v>
      </c>
      <c r="E6" s="23">
        <v>3</v>
      </c>
      <c r="F6" s="23">
        <f t="shared" si="0"/>
        <v>2</v>
      </c>
      <c r="G6" s="24">
        <f t="shared" si="1"/>
        <v>0.625</v>
      </c>
      <c r="H6" s="25">
        <v>20.100000000000001</v>
      </c>
      <c r="I6" s="25">
        <v>21.7</v>
      </c>
      <c r="J6" s="23">
        <f t="shared" si="2"/>
        <v>-1.5999999999999979</v>
      </c>
      <c r="K6" s="23">
        <v>5</v>
      </c>
      <c r="L6" s="23">
        <v>4</v>
      </c>
      <c r="M6" s="23">
        <f t="shared" si="3"/>
        <v>1</v>
      </c>
      <c r="N6" s="24">
        <f t="shared" si="4"/>
        <v>0.55555555555555558</v>
      </c>
      <c r="O6" s="25">
        <v>23.4</v>
      </c>
      <c r="P6" s="25">
        <v>20.100000000000001</v>
      </c>
      <c r="Q6" s="23">
        <f t="shared" si="5"/>
        <v>3.2999999999999972</v>
      </c>
      <c r="R6" s="25" t="str">
        <f t="shared" si="6"/>
        <v>DOMA</v>
      </c>
    </row>
    <row r="7" spans="1:18" s="2" customFormat="1" ht="25.5" customHeight="1" x14ac:dyDescent="0.35">
      <c r="A7" s="21" t="s">
        <v>14</v>
      </c>
      <c r="B7" s="22"/>
      <c r="C7" s="22">
        <v>5</v>
      </c>
      <c r="D7" s="23">
        <v>5</v>
      </c>
      <c r="E7" s="23">
        <v>3</v>
      </c>
      <c r="F7" s="23">
        <f t="shared" si="0"/>
        <v>2</v>
      </c>
      <c r="G7" s="24">
        <f t="shared" si="1"/>
        <v>0.625</v>
      </c>
      <c r="H7" s="25">
        <v>23.7</v>
      </c>
      <c r="I7" s="25">
        <v>22</v>
      </c>
      <c r="J7" s="23">
        <f t="shared" si="2"/>
        <v>1.6999999999999993</v>
      </c>
      <c r="K7" s="23">
        <v>6</v>
      </c>
      <c r="L7" s="23">
        <v>3</v>
      </c>
      <c r="M7" s="23">
        <f t="shared" si="3"/>
        <v>3</v>
      </c>
      <c r="N7" s="24">
        <f t="shared" si="4"/>
        <v>0.66666666666666663</v>
      </c>
      <c r="O7" s="25">
        <v>23.2</v>
      </c>
      <c r="P7" s="25">
        <v>13.8</v>
      </c>
      <c r="Q7" s="23">
        <f t="shared" si="5"/>
        <v>9.3999999999999986</v>
      </c>
      <c r="R7" s="25" t="str">
        <f t="shared" si="6"/>
        <v>VENKU</v>
      </c>
    </row>
    <row r="8" spans="1:18" s="2" customFormat="1" ht="25.5" customHeight="1" x14ac:dyDescent="0.35">
      <c r="A8" s="21" t="s">
        <v>17</v>
      </c>
      <c r="B8" s="22"/>
      <c r="C8" s="22">
        <v>6</v>
      </c>
      <c r="D8" s="23">
        <v>5</v>
      </c>
      <c r="E8" s="23">
        <v>3</v>
      </c>
      <c r="F8" s="23">
        <f t="shared" si="0"/>
        <v>2</v>
      </c>
      <c r="G8" s="24">
        <f t="shared" si="1"/>
        <v>0.625</v>
      </c>
      <c r="H8" s="25">
        <v>21.5</v>
      </c>
      <c r="I8" s="25">
        <v>17.2</v>
      </c>
      <c r="J8" s="23">
        <f t="shared" si="2"/>
        <v>4.3000000000000007</v>
      </c>
      <c r="K8" s="23">
        <v>5</v>
      </c>
      <c r="L8" s="23">
        <v>4</v>
      </c>
      <c r="M8" s="23">
        <f t="shared" si="3"/>
        <v>1</v>
      </c>
      <c r="N8" s="24">
        <f t="shared" si="4"/>
        <v>0.55555555555555558</v>
      </c>
      <c r="O8" s="25">
        <v>23.1</v>
      </c>
      <c r="P8" s="25">
        <v>19.8</v>
      </c>
      <c r="Q8" s="23">
        <f t="shared" si="5"/>
        <v>3.3000000000000007</v>
      </c>
      <c r="R8" s="25" t="str">
        <f t="shared" si="6"/>
        <v>DOMA</v>
      </c>
    </row>
    <row r="9" spans="1:18" s="2" customFormat="1" ht="25.5" customHeight="1" x14ac:dyDescent="0.35">
      <c r="A9" s="21" t="s">
        <v>8</v>
      </c>
      <c r="B9" s="22"/>
      <c r="C9" s="22">
        <v>7</v>
      </c>
      <c r="D9" s="23">
        <v>6</v>
      </c>
      <c r="E9" s="23">
        <v>2</v>
      </c>
      <c r="F9" s="23">
        <f t="shared" si="0"/>
        <v>4</v>
      </c>
      <c r="G9" s="24">
        <f t="shared" si="1"/>
        <v>0.75</v>
      </c>
      <c r="H9" s="25">
        <v>29</v>
      </c>
      <c r="I9" s="25">
        <v>14.8</v>
      </c>
      <c r="J9" s="23">
        <f t="shared" si="2"/>
        <v>14.2</v>
      </c>
      <c r="K9" s="23">
        <v>4</v>
      </c>
      <c r="L9" s="23">
        <v>5</v>
      </c>
      <c r="M9" s="23">
        <f t="shared" si="3"/>
        <v>-1</v>
      </c>
      <c r="N9" s="24">
        <f t="shared" si="4"/>
        <v>0.44444444444444442</v>
      </c>
      <c r="O9" s="25">
        <v>21.4</v>
      </c>
      <c r="P9" s="25">
        <v>18.100000000000001</v>
      </c>
      <c r="Q9" s="23">
        <f t="shared" si="5"/>
        <v>3.2999999999999972</v>
      </c>
      <c r="R9" s="25" t="str">
        <f t="shared" si="6"/>
        <v>DOMA</v>
      </c>
    </row>
    <row r="10" spans="1:18" s="2" customFormat="1" ht="25.5" customHeight="1" x14ac:dyDescent="0.35">
      <c r="A10" s="21" t="s">
        <v>6</v>
      </c>
      <c r="B10" s="22"/>
      <c r="C10" s="22">
        <v>8</v>
      </c>
      <c r="D10" s="23">
        <v>3</v>
      </c>
      <c r="E10" s="23">
        <v>5</v>
      </c>
      <c r="F10" s="23">
        <f t="shared" si="0"/>
        <v>-2</v>
      </c>
      <c r="G10" s="24">
        <f t="shared" si="1"/>
        <v>0.375</v>
      </c>
      <c r="H10" s="25">
        <v>28.7</v>
      </c>
      <c r="I10" s="25">
        <v>28.7</v>
      </c>
      <c r="J10" s="23">
        <f t="shared" si="2"/>
        <v>0</v>
      </c>
      <c r="K10" s="23">
        <v>6</v>
      </c>
      <c r="L10" s="23">
        <v>3</v>
      </c>
      <c r="M10" s="23">
        <f t="shared" si="3"/>
        <v>3</v>
      </c>
      <c r="N10" s="24">
        <f t="shared" si="4"/>
        <v>0.66666666666666663</v>
      </c>
      <c r="O10" s="25">
        <v>26.7</v>
      </c>
      <c r="P10" s="25">
        <v>22.6</v>
      </c>
      <c r="Q10" s="23">
        <f t="shared" si="5"/>
        <v>4.0999999999999979</v>
      </c>
      <c r="R10" s="25" t="str">
        <f t="shared" si="6"/>
        <v>VENKU</v>
      </c>
    </row>
    <row r="11" spans="1:18" s="2" customFormat="1" ht="25.5" customHeight="1" x14ac:dyDescent="0.35">
      <c r="A11" s="21" t="s">
        <v>20</v>
      </c>
      <c r="B11" s="22"/>
      <c r="C11" s="22">
        <v>9</v>
      </c>
      <c r="D11" s="23">
        <v>5</v>
      </c>
      <c r="E11" s="23">
        <v>3</v>
      </c>
      <c r="F11" s="23">
        <f t="shared" si="0"/>
        <v>2</v>
      </c>
      <c r="G11" s="24">
        <f t="shared" si="1"/>
        <v>0.625</v>
      </c>
      <c r="H11" s="25">
        <v>24.7</v>
      </c>
      <c r="I11" s="25">
        <v>19.7</v>
      </c>
      <c r="J11" s="23">
        <f t="shared" si="2"/>
        <v>5</v>
      </c>
      <c r="K11" s="23">
        <v>3</v>
      </c>
      <c r="L11" s="23">
        <v>6</v>
      </c>
      <c r="M11" s="23">
        <f t="shared" si="3"/>
        <v>-3</v>
      </c>
      <c r="N11" s="24">
        <f t="shared" si="4"/>
        <v>0.33333333333333331</v>
      </c>
      <c r="O11" s="25">
        <v>16.3</v>
      </c>
      <c r="P11" s="25">
        <v>20</v>
      </c>
      <c r="Q11" s="23">
        <f t="shared" si="5"/>
        <v>-3.6999999999999993</v>
      </c>
      <c r="R11" s="25" t="str">
        <f t="shared" si="6"/>
        <v>DOMA</v>
      </c>
    </row>
    <row r="12" spans="1:18" s="2" customFormat="1" ht="25.5" customHeight="1" x14ac:dyDescent="0.35">
      <c r="A12" s="21" t="s">
        <v>10</v>
      </c>
      <c r="B12" s="22"/>
      <c r="C12" s="22">
        <v>10</v>
      </c>
      <c r="D12" s="23">
        <v>5</v>
      </c>
      <c r="E12" s="23">
        <v>3</v>
      </c>
      <c r="F12" s="23">
        <f t="shared" si="0"/>
        <v>2</v>
      </c>
      <c r="G12" s="24">
        <f t="shared" si="1"/>
        <v>0.625</v>
      </c>
      <c r="H12" s="25">
        <v>22.6</v>
      </c>
      <c r="I12" s="25">
        <v>23.2</v>
      </c>
      <c r="J12" s="23">
        <f t="shared" si="2"/>
        <v>-0.59999999999999787</v>
      </c>
      <c r="K12" s="23">
        <v>3</v>
      </c>
      <c r="L12" s="23">
        <v>6</v>
      </c>
      <c r="M12" s="23">
        <f t="shared" si="3"/>
        <v>-3</v>
      </c>
      <c r="N12" s="24">
        <f t="shared" si="4"/>
        <v>0.33333333333333331</v>
      </c>
      <c r="O12" s="25">
        <v>21.7</v>
      </c>
      <c r="P12" s="25">
        <v>26.7</v>
      </c>
      <c r="Q12" s="23">
        <f t="shared" si="5"/>
        <v>-5</v>
      </c>
      <c r="R12" s="25" t="str">
        <f t="shared" si="6"/>
        <v>DOMA</v>
      </c>
    </row>
    <row r="13" spans="1:18" s="2" customFormat="1" ht="25.5" customHeight="1" x14ac:dyDescent="0.35">
      <c r="A13" s="21" t="s">
        <v>16</v>
      </c>
      <c r="B13" s="22"/>
      <c r="C13" s="22">
        <v>11</v>
      </c>
      <c r="D13" s="23">
        <v>3</v>
      </c>
      <c r="E13" s="23">
        <v>5</v>
      </c>
      <c r="F13" s="23">
        <f t="shared" si="0"/>
        <v>-2</v>
      </c>
      <c r="G13" s="24">
        <f t="shared" si="1"/>
        <v>0.375</v>
      </c>
      <c r="H13" s="25">
        <v>20.3</v>
      </c>
      <c r="I13" s="25">
        <v>17.7</v>
      </c>
      <c r="J13" s="23">
        <f t="shared" si="2"/>
        <v>2.6000000000000014</v>
      </c>
      <c r="K13" s="23">
        <v>2</v>
      </c>
      <c r="L13" s="23">
        <v>7</v>
      </c>
      <c r="M13" s="23">
        <f t="shared" si="3"/>
        <v>-5</v>
      </c>
      <c r="N13" s="24">
        <f t="shared" si="4"/>
        <v>0.22222222222222221</v>
      </c>
      <c r="O13" s="25">
        <v>19.399999999999999</v>
      </c>
      <c r="P13" s="25">
        <v>25.5</v>
      </c>
      <c r="Q13" s="23">
        <f t="shared" si="5"/>
        <v>-6.1000000000000014</v>
      </c>
      <c r="R13" s="25" t="str">
        <f t="shared" si="6"/>
        <v>DOMA</v>
      </c>
    </row>
    <row r="14" spans="1:18" s="2" customFormat="1" ht="25.5" customHeight="1" x14ac:dyDescent="0.35">
      <c r="A14" s="21" t="s">
        <v>11</v>
      </c>
      <c r="B14" s="22"/>
      <c r="C14" s="22">
        <v>12</v>
      </c>
      <c r="D14" s="23">
        <v>3</v>
      </c>
      <c r="E14" s="23">
        <v>5</v>
      </c>
      <c r="F14" s="23">
        <f t="shared" si="0"/>
        <v>-2</v>
      </c>
      <c r="G14" s="24">
        <f t="shared" si="1"/>
        <v>0.375</v>
      </c>
      <c r="H14" s="25">
        <v>22.6</v>
      </c>
      <c r="I14" s="25">
        <v>22.2</v>
      </c>
      <c r="J14" s="23">
        <f t="shared" si="2"/>
        <v>0.40000000000000213</v>
      </c>
      <c r="K14" s="23">
        <v>1</v>
      </c>
      <c r="L14" s="23">
        <v>8</v>
      </c>
      <c r="M14" s="23">
        <f t="shared" si="3"/>
        <v>-7</v>
      </c>
      <c r="N14" s="24">
        <f t="shared" si="4"/>
        <v>0.1111111111111111</v>
      </c>
      <c r="O14" s="25">
        <v>15.4</v>
      </c>
      <c r="P14" s="25">
        <v>28.5</v>
      </c>
      <c r="Q14" s="23">
        <f t="shared" si="5"/>
        <v>-13.1</v>
      </c>
      <c r="R14" s="25" t="str">
        <f t="shared" si="6"/>
        <v>DOMA</v>
      </c>
    </row>
    <row r="15" spans="1:18" s="2" customFormat="1" ht="25.5" customHeight="1" x14ac:dyDescent="0.35">
      <c r="A15" s="21" t="s">
        <v>15</v>
      </c>
      <c r="B15" s="22"/>
      <c r="C15" s="22">
        <v>13</v>
      </c>
      <c r="D15" s="23">
        <v>2</v>
      </c>
      <c r="E15" s="23">
        <v>6</v>
      </c>
      <c r="F15" s="23">
        <f t="shared" si="0"/>
        <v>-4</v>
      </c>
      <c r="G15" s="24">
        <f t="shared" si="1"/>
        <v>0.25</v>
      </c>
      <c r="H15" s="25">
        <v>19</v>
      </c>
      <c r="I15" s="25">
        <v>26.2</v>
      </c>
      <c r="J15" s="23">
        <f t="shared" si="2"/>
        <v>-7.1999999999999993</v>
      </c>
      <c r="K15" s="23">
        <v>2</v>
      </c>
      <c r="L15" s="23">
        <v>7</v>
      </c>
      <c r="M15" s="23">
        <f t="shared" si="3"/>
        <v>-5</v>
      </c>
      <c r="N15" s="24">
        <f t="shared" si="4"/>
        <v>0.22222222222222221</v>
      </c>
      <c r="O15" s="25">
        <v>15.2</v>
      </c>
      <c r="P15" s="25">
        <v>23</v>
      </c>
      <c r="Q15" s="23">
        <f t="shared" si="5"/>
        <v>-7.8000000000000007</v>
      </c>
      <c r="R15" s="25" t="str">
        <f t="shared" si="6"/>
        <v>DOMA</v>
      </c>
    </row>
    <row r="16" spans="1:18" s="2" customFormat="1" ht="25.5" customHeight="1" x14ac:dyDescent="0.35">
      <c r="A16" s="21" t="s">
        <v>13</v>
      </c>
      <c r="B16" s="22"/>
      <c r="C16" s="22">
        <v>14</v>
      </c>
      <c r="D16" s="23">
        <v>2</v>
      </c>
      <c r="E16" s="23">
        <v>6</v>
      </c>
      <c r="F16" s="23">
        <f t="shared" si="0"/>
        <v>-4</v>
      </c>
      <c r="G16" s="24">
        <f t="shared" si="1"/>
        <v>0.25</v>
      </c>
      <c r="H16" s="25">
        <v>17.7</v>
      </c>
      <c r="I16" s="25">
        <v>25.3</v>
      </c>
      <c r="J16" s="23">
        <f t="shared" si="2"/>
        <v>-7.6000000000000014</v>
      </c>
      <c r="K16" s="23">
        <v>2</v>
      </c>
      <c r="L16" s="23">
        <v>7</v>
      </c>
      <c r="M16" s="23">
        <f t="shared" si="3"/>
        <v>-5</v>
      </c>
      <c r="N16" s="24">
        <f t="shared" si="4"/>
        <v>0.22222222222222221</v>
      </c>
      <c r="O16" s="25">
        <v>18.5</v>
      </c>
      <c r="P16" s="25">
        <v>25.6</v>
      </c>
      <c r="Q16" s="23">
        <f t="shared" si="5"/>
        <v>-7.1000000000000014</v>
      </c>
      <c r="R16" s="25" t="str">
        <f t="shared" si="6"/>
        <v>DOMA</v>
      </c>
    </row>
    <row r="17" spans="1:18" s="2" customFormat="1" ht="25.5" customHeight="1" x14ac:dyDescent="0.35">
      <c r="A17" s="21" t="s">
        <v>7</v>
      </c>
      <c r="B17" s="22"/>
      <c r="C17" s="22">
        <v>15</v>
      </c>
      <c r="D17" s="23">
        <v>2</v>
      </c>
      <c r="E17" s="23">
        <v>6</v>
      </c>
      <c r="F17" s="23">
        <f t="shared" si="0"/>
        <v>-4</v>
      </c>
      <c r="G17" s="24">
        <f t="shared" si="1"/>
        <v>0.25</v>
      </c>
      <c r="H17" s="25">
        <v>14.8</v>
      </c>
      <c r="I17" s="25">
        <v>23.2</v>
      </c>
      <c r="J17" s="23">
        <f t="shared" si="2"/>
        <v>-8.3999999999999986</v>
      </c>
      <c r="K17" s="23">
        <v>1</v>
      </c>
      <c r="L17" s="23">
        <v>8</v>
      </c>
      <c r="M17" s="23">
        <f t="shared" si="3"/>
        <v>-7</v>
      </c>
      <c r="N17" s="24">
        <f t="shared" si="4"/>
        <v>0.1111111111111111</v>
      </c>
      <c r="O17" s="25">
        <v>15.7</v>
      </c>
      <c r="P17" s="25">
        <v>27.6</v>
      </c>
      <c r="Q17" s="23">
        <f t="shared" si="5"/>
        <v>-11.900000000000002</v>
      </c>
      <c r="R17" s="25" t="str">
        <f t="shared" si="6"/>
        <v>DOMA</v>
      </c>
    </row>
    <row r="18" spans="1:18" ht="24" customHeight="1" x14ac:dyDescent="0.35">
      <c r="A18" s="21" t="s">
        <v>23</v>
      </c>
      <c r="B18" s="22"/>
      <c r="C18" s="22">
        <v>16</v>
      </c>
      <c r="D18" s="23">
        <v>1</v>
      </c>
      <c r="E18" s="23">
        <v>7</v>
      </c>
      <c r="F18" s="23">
        <f t="shared" si="0"/>
        <v>-6</v>
      </c>
      <c r="G18" s="24">
        <f t="shared" si="1"/>
        <v>0.125</v>
      </c>
      <c r="H18" s="25">
        <v>16</v>
      </c>
      <c r="I18" s="25">
        <v>23</v>
      </c>
      <c r="J18" s="23">
        <f t="shared" si="2"/>
        <v>-7</v>
      </c>
      <c r="K18" s="23">
        <v>2</v>
      </c>
      <c r="L18" s="23">
        <v>7</v>
      </c>
      <c r="M18" s="23">
        <f t="shared" si="3"/>
        <v>-5</v>
      </c>
      <c r="N18" s="24">
        <f t="shared" si="4"/>
        <v>0.22222222222222221</v>
      </c>
      <c r="O18" s="25">
        <v>20.3</v>
      </c>
      <c r="P18" s="25">
        <v>30.6</v>
      </c>
      <c r="Q18" s="23">
        <f t="shared" si="5"/>
        <v>-10.3</v>
      </c>
      <c r="R18" s="25" t="str">
        <f t="shared" si="6"/>
        <v>VENKU</v>
      </c>
    </row>
    <row r="19" spans="1:18" s="2" customFormat="1" ht="25.5" customHeight="1" thickBot="1" x14ac:dyDescent="0.4"/>
    <row r="20" spans="1:18" ht="24" customHeight="1" thickBot="1" x14ac:dyDescent="0.6">
      <c r="A20" s="11" t="s">
        <v>28</v>
      </c>
      <c r="B20" s="12"/>
      <c r="C20" s="14"/>
      <c r="D20" s="13"/>
      <c r="E20" s="14"/>
      <c r="F20" s="9">
        <f>SUM(F2:F17)</f>
        <v>16</v>
      </c>
      <c r="G20" s="15"/>
      <c r="H20" s="15"/>
      <c r="I20" s="16"/>
      <c r="J20" s="10">
        <f>SUM(J2:J17)</f>
        <v>34.300000000000011</v>
      </c>
      <c r="K20" s="15"/>
      <c r="L20" s="15"/>
      <c r="M20" s="9">
        <f>SUM(M2:M17)</f>
        <v>-19</v>
      </c>
      <c r="N20" s="15"/>
      <c r="O20" s="15"/>
      <c r="P20" s="15"/>
      <c r="Q20" s="9">
        <f>SUM(Q2:Q17)</f>
        <v>-20.20000000000001</v>
      </c>
      <c r="R20" s="17"/>
    </row>
  </sheetData>
  <autoFilter ref="A2:R19" xr:uid="{00000000-0001-0000-0200-000000000000}">
    <sortState xmlns:xlrd2="http://schemas.microsoft.com/office/spreadsheetml/2017/richdata2" ref="A3:R20">
      <sortCondition ref="C2:C19"/>
    </sortState>
  </autoFilter>
  <mergeCells count="2">
    <mergeCell ref="D1:J1"/>
    <mergeCell ref="K1:Q1"/>
  </mergeCells>
  <conditionalFormatting sqref="F3:F18 J3:J18 M3:M18 Q3:Q18 F20 J20 M20 Q20">
    <cfRule type="cellIs" dxfId="8" priority="40" operator="lessThan">
      <formula>0</formula>
    </cfRule>
    <cfRule type="cellIs" dxfId="7" priority="41" operator="greaterThan">
      <formula>0</formula>
    </cfRule>
  </conditionalFormatting>
  <conditionalFormatting sqref="J3:J18 F3:F18 F20 J20">
    <cfRule type="cellIs" dxfId="6" priority="37" operator="equal">
      <formula>0</formula>
    </cfRule>
  </conditionalFormatting>
  <conditionalFormatting sqref="J3:J18">
    <cfRule type="cellIs" dxfId="5" priority="1" operator="equal">
      <formula>0</formula>
    </cfRule>
  </conditionalFormatting>
  <conditionalFormatting sqref="M3:M18 Q3:Q18 M20 Q20">
    <cfRule type="cellIs" dxfId="4" priority="12" operator="equal">
      <formula>0</formula>
    </cfRule>
  </conditionalFormatting>
  <conditionalFormatting sqref="M18">
    <cfRule type="cellIs" dxfId="3" priority="20" operator="equal">
      <formula>0</formula>
    </cfRule>
  </conditionalFormatting>
  <conditionalFormatting sqref="Q18">
    <cfRule type="cellIs" dxfId="2" priority="17" operator="equal">
      <formula>0</formula>
    </cfRule>
  </conditionalFormatting>
  <conditionalFormatting sqref="R3:R18 R20">
    <cfRule type="cellIs" dxfId="1" priority="5" operator="equal">
      <formula>$R$5</formula>
    </cfRule>
    <cfRule type="cellIs" dxfId="0" priority="6" operator="equal">
      <formula>$R$3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NFL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Toník Křemenák</dc:creator>
  <cp:lastModifiedBy>Toník Křemenák</cp:lastModifiedBy>
  <dcterms:created xsi:type="dcterms:W3CDTF">2025-02-26T10:22:26Z</dcterms:created>
  <dcterms:modified xsi:type="dcterms:W3CDTF">2025-03-02T14:50:41Z</dcterms:modified>
</cp:coreProperties>
</file>