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0" documentId="13_ncr:1_{DFCB3532-F7E2-44BC-A622-65121E0BE2C1}" xr6:coauthVersionLast="47" xr6:coauthVersionMax="47" xr10:uidLastSave="{00000000-0000-0000-0000-000000000000}"/>
  <bookViews>
    <workbookView xWindow="-120" yWindow="-120" windowWidth="29040" windowHeight="17520" xr2:uid="{D3BD8702-5266-421B-8C40-837E0F555F2B}"/>
  </bookViews>
  <sheets>
    <sheet name="ROC_analyz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1" l="1"/>
  <c r="J22" i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K13" i="1" s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8" i="1"/>
  <c r="I8" i="1"/>
  <c r="H8" i="1"/>
  <c r="G8" i="1"/>
  <c r="J7" i="1"/>
  <c r="I7" i="1"/>
  <c r="H7" i="1"/>
  <c r="G7" i="1"/>
  <c r="J6" i="1"/>
  <c r="I6" i="1"/>
  <c r="L6" i="1" s="1"/>
  <c r="P6" i="1" s="1"/>
  <c r="H6" i="1"/>
  <c r="G6" i="1"/>
  <c r="L11" i="1" l="1"/>
  <c r="P11" i="1" s="1"/>
  <c r="K12" i="1"/>
  <c r="L9" i="1"/>
  <c r="P9" i="1" s="1"/>
  <c r="L12" i="1"/>
  <c r="P12" i="1" s="1"/>
  <c r="L15" i="1"/>
  <c r="P15" i="1" s="1"/>
  <c r="L18" i="1"/>
  <c r="P18" i="1" s="1"/>
  <c r="L16" i="1"/>
  <c r="P16" i="1" s="1"/>
  <c r="L19" i="1"/>
  <c r="P19" i="1" s="1"/>
  <c r="K20" i="1"/>
  <c r="O20" i="1" s="1"/>
  <c r="K8" i="1"/>
  <c r="Q8" i="1" s="1"/>
  <c r="K11" i="1"/>
  <c r="Q11" i="1" s="1"/>
  <c r="K14" i="1"/>
  <c r="O14" i="1" s="1"/>
  <c r="K17" i="1"/>
  <c r="L14" i="1"/>
  <c r="P14" i="1" s="1"/>
  <c r="L21" i="1"/>
  <c r="P21" i="1" s="1"/>
  <c r="L13" i="1"/>
  <c r="P13" i="1" s="1"/>
  <c r="L22" i="1"/>
  <c r="P22" i="1" s="1"/>
  <c r="L17" i="1"/>
  <c r="P17" i="1" s="1"/>
  <c r="L20" i="1"/>
  <c r="P20" i="1" s="1"/>
  <c r="K7" i="1"/>
  <c r="M7" i="1" s="1"/>
  <c r="K10" i="1"/>
  <c r="O10" i="1" s="1"/>
  <c r="K15" i="1"/>
  <c r="Q15" i="1" s="1"/>
  <c r="K18" i="1"/>
  <c r="M18" i="1" s="1"/>
  <c r="K21" i="1"/>
  <c r="O21" i="1" s="1"/>
  <c r="L7" i="1"/>
  <c r="P7" i="1" s="1"/>
  <c r="L10" i="1"/>
  <c r="P10" i="1" s="1"/>
  <c r="K16" i="1"/>
  <c r="Q16" i="1" s="1"/>
  <c r="K19" i="1"/>
  <c r="K22" i="1"/>
  <c r="O22" i="1" s="1"/>
  <c r="L8" i="1"/>
  <c r="P8" i="1" s="1"/>
  <c r="K6" i="1"/>
  <c r="M6" i="1" s="1"/>
  <c r="K9" i="1"/>
  <c r="O9" i="1" s="1"/>
  <c r="Q12" i="1"/>
  <c r="O12" i="1"/>
  <c r="M12" i="1"/>
  <c r="O17" i="1"/>
  <c r="Q13" i="1"/>
  <c r="O13" i="1"/>
  <c r="M13" i="1"/>
  <c r="O8" i="1"/>
  <c r="M8" i="1"/>
  <c r="M2" i="1"/>
  <c r="N13" i="1" s="1"/>
  <c r="N11" i="1" l="1"/>
  <c r="M11" i="1"/>
  <c r="O18" i="1"/>
  <c r="Q18" i="1"/>
  <c r="M19" i="1"/>
  <c r="O11" i="1"/>
  <c r="Q14" i="1"/>
  <c r="Q20" i="1"/>
  <c r="M15" i="1"/>
  <c r="N12" i="1"/>
  <c r="O7" i="1"/>
  <c r="M20" i="1"/>
  <c r="O6" i="1"/>
  <c r="M17" i="1"/>
  <c r="Q6" i="1"/>
  <c r="Q21" i="1"/>
  <c r="Q9" i="1"/>
  <c r="M21" i="1"/>
  <c r="Q17" i="1"/>
  <c r="M14" i="1"/>
  <c r="Q22" i="1"/>
  <c r="M22" i="1"/>
  <c r="M10" i="1"/>
  <c r="Q19" i="1"/>
  <c r="N22" i="1"/>
  <c r="Q10" i="1"/>
  <c r="M16" i="1"/>
  <c r="O19" i="1"/>
  <c r="M9" i="1"/>
  <c r="O16" i="1"/>
  <c r="O15" i="1"/>
  <c r="Q7" i="1"/>
  <c r="N7" i="1"/>
  <c r="N14" i="1"/>
  <c r="N20" i="1"/>
  <c r="N15" i="1"/>
  <c r="N21" i="1"/>
  <c r="N16" i="1"/>
  <c r="N17" i="1"/>
  <c r="N8" i="1"/>
  <c r="N19" i="1"/>
  <c r="N9" i="1"/>
  <c r="N18" i="1"/>
  <c r="N10" i="1"/>
  <c r="N6" i="1"/>
</calcChain>
</file>

<file path=xl/sharedStrings.xml><?xml version="1.0" encoding="utf-8"?>
<sst xmlns="http://schemas.openxmlformats.org/spreadsheetml/2006/main" count="121" uniqueCount="22">
  <si>
    <t>Celkový HS</t>
  </si>
  <si>
    <t>p=</t>
  </si>
  <si>
    <t>Neužívá</t>
  </si>
  <si>
    <t>q=</t>
  </si>
  <si>
    <t>Cut-off</t>
  </si>
  <si>
    <t>TP</t>
  </si>
  <si>
    <t>FP</t>
  </si>
  <si>
    <t>TN</t>
  </si>
  <si>
    <t>FN</t>
  </si>
  <si>
    <t>Senzitivita</t>
  </si>
  <si>
    <t>Specificita</t>
  </si>
  <si>
    <t>J</t>
  </si>
  <si>
    <t>I</t>
  </si>
  <si>
    <t>1-senz</t>
  </si>
  <si>
    <t>1-spec</t>
  </si>
  <si>
    <t>J%</t>
  </si>
  <si>
    <t>Alespoň jednou týdně</t>
  </si>
  <si>
    <t>Méně než jednou týdně</t>
  </si>
  <si>
    <t>Více než jednou každý den</t>
  </si>
  <si>
    <t>Alespoň jednou denně</t>
  </si>
  <si>
    <t>Závislost</t>
  </si>
  <si>
    <t>Frekvence užívání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</si>
</sst>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4" x14ac:knownFonts="1">
    <font>
      <sz val="12"/>
      <color theme="1"/>
      <name val="Cambria"/>
      <family val="2"/>
      <charset val="238"/>
    </font>
    <font>
      <sz val="12"/>
      <color theme="1"/>
      <name val="Cambria"/>
      <family val="2"/>
      <charset val="238"/>
    </font>
    <font>
      <b/>
      <sz val="12"/>
      <color theme="1"/>
      <name val="Cambria"/>
      <family val="1"/>
      <charset val="238"/>
    </font>
    <font>
      <b/>
      <sz val="12"/>
      <color rgb="FFFF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1" applyFont="1"/>
    <xf numFmtId="9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9" fontId="0" fillId="3" borderId="0" xfId="1" applyFont="1" applyFill="1"/>
    <xf numFmtId="164" fontId="0" fillId="3" borderId="0" xfId="0" applyNumberFormat="1" applyFill="1"/>
    <xf numFmtId="165" fontId="0" fillId="3" borderId="0" xfId="0" applyNumberFormat="1" applyFill="1"/>
    <xf numFmtId="165" fontId="0" fillId="3" borderId="0" xfId="1" applyNumberFormat="1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9" fontId="2" fillId="3" borderId="0" xfId="1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0" fillId="0" borderId="0" xfId="0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3331925641106"/>
          <c:y val="6.5583730602768439E-2"/>
          <c:w val="0.81690983241484438"/>
          <c:h val="0.84277301787887005"/>
        </c:manualLayout>
      </c:layout>
      <c:scatterChart>
        <c:scatterStyle val="lineMarker"/>
        <c:varyColors val="0"/>
        <c:ser>
          <c:idx val="0"/>
          <c:order val="0"/>
          <c:tx>
            <c:v>Test</c:v>
          </c:tx>
          <c:spPr>
            <a:ln w="381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Lit>
              <c:formatCode>0%</c:formatCode>
              <c:ptCount val="17"/>
              <c:pt idx="0">
                <c:v>1</c:v>
              </c:pt>
              <c:pt idx="1">
                <c:v>0.25555555555555554</c:v>
              </c:pt>
              <c:pt idx="2">
                <c:v>0.23333333333333328</c:v>
              </c:pt>
              <c:pt idx="3">
                <c:v>0.21111111111111114</c:v>
              </c:pt>
              <c:pt idx="4">
                <c:v>0.16666666666666663</c:v>
              </c:pt>
              <c:pt idx="5">
                <c:v>0.11111111111111116</c:v>
              </c:pt>
              <c:pt idx="6">
                <c:v>8.8888888888888906E-2</c:v>
              </c:pt>
              <c:pt idx="7">
                <c:v>4.4444444444444398E-2</c:v>
              </c:pt>
              <c:pt idx="8">
                <c:v>4.4444444444444398E-2</c:v>
              </c:pt>
              <c:pt idx="9">
                <c:v>3.3333333333333326E-2</c:v>
              </c:pt>
              <c:pt idx="10">
                <c:v>1.1111111111111072E-2</c:v>
              </c:pt>
              <c:pt idx="11">
                <c:v>1.1111111111111072E-2</c:v>
              </c:pt>
              <c:pt idx="12">
                <c:v>1.1111111111111072E-2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</c:numLit>
          </c:xVal>
          <c:yVal>
            <c:numLit>
              <c:formatCode>0%</c:formatCode>
              <c:ptCount val="17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0.9285714285714286</c:v>
              </c:pt>
              <c:pt idx="7">
                <c:v>0.9285714285714286</c:v>
              </c:pt>
              <c:pt idx="8">
                <c:v>0.8571428571428571</c:v>
              </c:pt>
              <c:pt idx="9">
                <c:v>0.7857142857142857</c:v>
              </c:pt>
              <c:pt idx="10">
                <c:v>0.42857142857142855</c:v>
              </c:pt>
              <c:pt idx="11">
                <c:v>0.2857142857142857</c:v>
              </c:pt>
              <c:pt idx="12">
                <c:v>0.21428571428571427</c:v>
              </c:pt>
              <c:pt idx="13">
                <c:v>0.21428571428571427</c:v>
              </c:pt>
              <c:pt idx="14">
                <c:v>0.14285714285714285</c:v>
              </c:pt>
              <c:pt idx="15">
                <c:v>7.1428571428571425E-2</c:v>
              </c:pt>
              <c:pt idx="16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054-49D3-A55B-9A4143D10E4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38100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chemeClr val="accent2"/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054-49D3-A55B-9A4143D10E43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D054-49D3-A55B-9A4143D1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013535"/>
        <c:axId val="542419071"/>
      </c:scatterChart>
      <c:valAx>
        <c:axId val="42501353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2419071"/>
        <c:crosses val="autoZero"/>
        <c:crossBetween val="midCat"/>
        <c:majorUnit val="0.1"/>
      </c:valAx>
      <c:valAx>
        <c:axId val="542419071"/>
        <c:scaling>
          <c:orientation val="minMax"/>
          <c:max val="1"/>
        </c:scaling>
        <c:delete val="0"/>
        <c:axPos val="l"/>
        <c:majorGridlines>
          <c:spPr>
            <a:ln w="254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5013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157681</xdr:colOff>
      <xdr:row>24</xdr:row>
      <xdr:rowOff>68835</xdr:rowOff>
    </xdr:from>
    <xdr:to>
      <xdr:col>15</xdr:col>
      <xdr:colOff>756397</xdr:colOff>
      <xdr:row>54</xdr:row>
      <xdr:rowOff>12805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4B08C5C-C9F1-49FC-A311-AD9CFCE7B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F5FC-E002-4FDF-A17F-9EA459A2A439}">
  <dimension ref="A1:Q105"/>
  <sheetViews>
    <sheetView tabSelected="1" zoomScaleNormal="100" workbookViewId="0">
      <selection activeCell="D11" sqref="D11"/>
    </sheetView>
  </sheetViews>
  <sheetFormatPr defaultRowHeight="15.75" x14ac:dyDescent="0.25"/>
  <cols>
    <col min="1" max="2" width="21.6640625" bestFit="1" customWidth="1"/>
    <col min="3" max="3" width="9.5546875" bestFit="1" customWidth="1"/>
    <col min="6" max="6" width="7.6640625" customWidth="1"/>
    <col min="7" max="10" width="6.109375" customWidth="1"/>
    <col min="11" max="12" width="10.21875" customWidth="1"/>
    <col min="13" max="14" width="6.77734375" customWidth="1"/>
  </cols>
  <sheetData>
    <row r="1" spans="1:17" x14ac:dyDescent="0.25">
      <c r="A1" s="14" t="s">
        <v>21</v>
      </c>
      <c r="B1" s="14" t="s">
        <v>20</v>
      </c>
      <c r="C1" s="14" t="s">
        <v>0</v>
      </c>
      <c r="L1" t="s">
        <v>1</v>
      </c>
      <c r="M1" s="1">
        <f>AVERAGE(B:B)</f>
        <v>0.13461538461538461</v>
      </c>
    </row>
    <row r="2" spans="1:17" x14ac:dyDescent="0.25">
      <c r="A2" t="s">
        <v>2</v>
      </c>
      <c r="B2">
        <v>0</v>
      </c>
      <c r="C2">
        <v>6</v>
      </c>
      <c r="L2" t="s">
        <v>3</v>
      </c>
      <c r="M2" s="2">
        <f>1-M1</f>
        <v>0.86538461538461542</v>
      </c>
    </row>
    <row r="3" spans="1:17" x14ac:dyDescent="0.25">
      <c r="A3" t="s">
        <v>2</v>
      </c>
      <c r="B3">
        <v>0</v>
      </c>
      <c r="C3">
        <v>6</v>
      </c>
    </row>
    <row r="4" spans="1:17" x14ac:dyDescent="0.25">
      <c r="A4" t="s">
        <v>2</v>
      </c>
      <c r="B4">
        <v>0</v>
      </c>
      <c r="C4">
        <v>6</v>
      </c>
    </row>
    <row r="5" spans="1:17" x14ac:dyDescent="0.25">
      <c r="A5" t="s">
        <v>2</v>
      </c>
      <c r="B5">
        <v>0</v>
      </c>
      <c r="C5">
        <v>6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</row>
    <row r="6" spans="1:17" x14ac:dyDescent="0.25">
      <c r="A6" t="s">
        <v>16</v>
      </c>
      <c r="B6">
        <v>0</v>
      </c>
      <c r="C6">
        <v>14</v>
      </c>
      <c r="F6" s="4">
        <v>6</v>
      </c>
      <c r="G6" s="4">
        <f>COUNTIFS(B:B,1,C:C, _xlfn.CONCAT("&gt;=",F6) )</f>
        <v>14</v>
      </c>
      <c r="H6" s="4">
        <f>COUNTIFS(B:B,0,C:C, _xlfn.CONCAT("&gt;=",F6) )</f>
        <v>90</v>
      </c>
      <c r="I6" s="4">
        <f>COUNTIFS(B:B,0,C:C, _xlfn.CONCAT("&lt;",F6) )</f>
        <v>0</v>
      </c>
      <c r="J6" s="4">
        <f>COUNTIFS(B:B,1,C:C, _xlfn.CONCAT("&lt;",F6) )</f>
        <v>0</v>
      </c>
      <c r="K6" s="5">
        <f>G6/(G6+J6)</f>
        <v>1</v>
      </c>
      <c r="L6" s="5">
        <f>I6/(I6+H6)</f>
        <v>0</v>
      </c>
      <c r="M6" s="6">
        <f>(K6+L6)-1</f>
        <v>0</v>
      </c>
      <c r="N6" s="7">
        <f t="shared" ref="N6:N22" si="0">$M$1*K6+$M$2*L6</f>
        <v>0.13461538461538461</v>
      </c>
      <c r="O6" s="2">
        <f>1-K6</f>
        <v>0</v>
      </c>
      <c r="P6" s="2">
        <f>1-L6</f>
        <v>1</v>
      </c>
      <c r="Q6" s="8">
        <f t="shared" ref="Q6:Q22" si="1">AVERAGE(K6:L6)</f>
        <v>0.5</v>
      </c>
    </row>
    <row r="7" spans="1:17" x14ac:dyDescent="0.25">
      <c r="A7" t="s">
        <v>17</v>
      </c>
      <c r="B7">
        <v>0</v>
      </c>
      <c r="C7">
        <v>6</v>
      </c>
      <c r="F7" s="4">
        <v>7</v>
      </c>
      <c r="G7" s="4">
        <f t="shared" ref="G7:G22" si="2">COUNTIFS(B:B,1,C:C, _xlfn.CONCAT("&gt;=",F7) )</f>
        <v>14</v>
      </c>
      <c r="H7" s="4">
        <f t="shared" ref="H7:H22" si="3">COUNTIFS(B:B,0,C:C, _xlfn.CONCAT("&gt;=",F7) )</f>
        <v>23</v>
      </c>
      <c r="I7" s="4">
        <f t="shared" ref="I7:I22" si="4">COUNTIFS(B:B,0,C:C, _xlfn.CONCAT("&lt;",F7) )</f>
        <v>67</v>
      </c>
      <c r="J7" s="4">
        <f t="shared" ref="J7:J22" si="5">COUNTIFS(B:B,1,C:C, _xlfn.CONCAT("&lt;",F7) )</f>
        <v>0</v>
      </c>
      <c r="K7" s="5">
        <f t="shared" ref="K7:K22" si="6">G7/(G7+J7)</f>
        <v>1</v>
      </c>
      <c r="L7" s="5">
        <f t="shared" ref="L7:L22" si="7">I7/(I7+H7)</f>
        <v>0.74444444444444446</v>
      </c>
      <c r="M7" s="6">
        <f t="shared" ref="M7:M22" si="8">(K7+L7)-1</f>
        <v>0.74444444444444446</v>
      </c>
      <c r="N7" s="7">
        <f t="shared" si="0"/>
        <v>0.77884615384615385</v>
      </c>
      <c r="O7" s="2">
        <f t="shared" ref="O7:P22" si="9">1-K7</f>
        <v>0</v>
      </c>
      <c r="P7" s="2">
        <f t="shared" si="9"/>
        <v>0.25555555555555554</v>
      </c>
      <c r="Q7" s="8">
        <f t="shared" si="1"/>
        <v>0.87222222222222223</v>
      </c>
    </row>
    <row r="8" spans="1:17" x14ac:dyDescent="0.25">
      <c r="A8" t="s">
        <v>2</v>
      </c>
      <c r="B8">
        <v>0</v>
      </c>
      <c r="C8">
        <v>6</v>
      </c>
      <c r="F8" s="4">
        <v>8</v>
      </c>
      <c r="G8" s="4">
        <f t="shared" si="2"/>
        <v>14</v>
      </c>
      <c r="H8" s="4">
        <f t="shared" si="3"/>
        <v>21</v>
      </c>
      <c r="I8" s="4">
        <f t="shared" si="4"/>
        <v>69</v>
      </c>
      <c r="J8" s="4">
        <f t="shared" si="5"/>
        <v>0</v>
      </c>
      <c r="K8" s="5">
        <f t="shared" si="6"/>
        <v>1</v>
      </c>
      <c r="L8" s="5">
        <f t="shared" si="7"/>
        <v>0.76666666666666672</v>
      </c>
      <c r="M8" s="6">
        <f t="shared" si="8"/>
        <v>0.76666666666666661</v>
      </c>
      <c r="N8" s="7">
        <f t="shared" si="0"/>
        <v>0.79807692307692313</v>
      </c>
      <c r="O8" s="2">
        <f t="shared" si="9"/>
        <v>0</v>
      </c>
      <c r="P8" s="2">
        <f t="shared" si="9"/>
        <v>0.23333333333333328</v>
      </c>
      <c r="Q8" s="8">
        <f t="shared" si="1"/>
        <v>0.8833333333333333</v>
      </c>
    </row>
    <row r="9" spans="1:17" x14ac:dyDescent="0.25">
      <c r="A9" t="s">
        <v>2</v>
      </c>
      <c r="B9">
        <v>0</v>
      </c>
      <c r="C9">
        <v>6</v>
      </c>
      <c r="F9" s="4">
        <v>9</v>
      </c>
      <c r="G9" s="4">
        <f t="shared" si="2"/>
        <v>14</v>
      </c>
      <c r="H9" s="4">
        <f t="shared" si="3"/>
        <v>19</v>
      </c>
      <c r="I9" s="4">
        <f t="shared" si="4"/>
        <v>71</v>
      </c>
      <c r="J9" s="4">
        <f t="shared" si="5"/>
        <v>0</v>
      </c>
      <c r="K9" s="5">
        <f t="shared" si="6"/>
        <v>1</v>
      </c>
      <c r="L9" s="5">
        <f t="shared" si="7"/>
        <v>0.78888888888888886</v>
      </c>
      <c r="M9" s="6">
        <f t="shared" si="8"/>
        <v>0.78888888888888875</v>
      </c>
      <c r="N9" s="7">
        <f t="shared" si="0"/>
        <v>0.81730769230769229</v>
      </c>
      <c r="O9" s="2">
        <f t="shared" si="9"/>
        <v>0</v>
      </c>
      <c r="P9" s="2">
        <f t="shared" si="9"/>
        <v>0.21111111111111114</v>
      </c>
      <c r="Q9" s="8">
        <f t="shared" si="1"/>
        <v>0.89444444444444438</v>
      </c>
    </row>
    <row r="10" spans="1:17" x14ac:dyDescent="0.25">
      <c r="A10" t="s">
        <v>2</v>
      </c>
      <c r="B10">
        <v>0</v>
      </c>
      <c r="C10">
        <v>6</v>
      </c>
      <c r="F10" s="4">
        <v>10</v>
      </c>
      <c r="G10" s="4">
        <f t="shared" si="2"/>
        <v>14</v>
      </c>
      <c r="H10" s="4">
        <f t="shared" si="3"/>
        <v>15</v>
      </c>
      <c r="I10" s="4">
        <f t="shared" si="4"/>
        <v>75</v>
      </c>
      <c r="J10" s="4">
        <f t="shared" si="5"/>
        <v>0</v>
      </c>
      <c r="K10" s="5">
        <f t="shared" si="6"/>
        <v>1</v>
      </c>
      <c r="L10" s="5">
        <f t="shared" si="7"/>
        <v>0.83333333333333337</v>
      </c>
      <c r="M10" s="6">
        <f t="shared" si="8"/>
        <v>0.83333333333333348</v>
      </c>
      <c r="N10" s="7">
        <f t="shared" si="0"/>
        <v>0.85576923076923084</v>
      </c>
      <c r="O10" s="2">
        <f t="shared" si="9"/>
        <v>0</v>
      </c>
      <c r="P10" s="2">
        <f t="shared" si="9"/>
        <v>0.16666666666666663</v>
      </c>
      <c r="Q10" s="8">
        <f t="shared" si="1"/>
        <v>0.91666666666666674</v>
      </c>
    </row>
    <row r="11" spans="1:17" x14ac:dyDescent="0.25">
      <c r="A11" t="s">
        <v>2</v>
      </c>
      <c r="B11">
        <v>0</v>
      </c>
      <c r="C11">
        <v>6</v>
      </c>
      <c r="F11" s="4">
        <v>11</v>
      </c>
      <c r="G11" s="4">
        <f t="shared" si="2"/>
        <v>14</v>
      </c>
      <c r="H11" s="4">
        <f t="shared" si="3"/>
        <v>10</v>
      </c>
      <c r="I11" s="4">
        <f t="shared" si="4"/>
        <v>80</v>
      </c>
      <c r="J11" s="4">
        <f t="shared" si="5"/>
        <v>0</v>
      </c>
      <c r="K11" s="5">
        <f t="shared" si="6"/>
        <v>1</v>
      </c>
      <c r="L11" s="5">
        <f t="shared" si="7"/>
        <v>0.88888888888888884</v>
      </c>
      <c r="M11" s="6">
        <f t="shared" si="8"/>
        <v>0.88888888888888884</v>
      </c>
      <c r="N11" s="7">
        <f t="shared" si="0"/>
        <v>0.90384615384615385</v>
      </c>
      <c r="O11" s="2">
        <f t="shared" si="9"/>
        <v>0</v>
      </c>
      <c r="P11" s="2">
        <f t="shared" si="9"/>
        <v>0.11111111111111116</v>
      </c>
      <c r="Q11" s="8">
        <f t="shared" si="1"/>
        <v>0.94444444444444442</v>
      </c>
    </row>
    <row r="12" spans="1:17" x14ac:dyDescent="0.25">
      <c r="A12" t="s">
        <v>2</v>
      </c>
      <c r="B12">
        <v>0</v>
      </c>
      <c r="C12">
        <v>6</v>
      </c>
      <c r="F12" s="4">
        <v>12</v>
      </c>
      <c r="G12" s="4">
        <f t="shared" si="2"/>
        <v>13</v>
      </c>
      <c r="H12" s="4">
        <f t="shared" si="3"/>
        <v>8</v>
      </c>
      <c r="I12" s="4">
        <f t="shared" si="4"/>
        <v>82</v>
      </c>
      <c r="J12" s="4">
        <f t="shared" si="5"/>
        <v>1</v>
      </c>
      <c r="K12" s="5">
        <f t="shared" si="6"/>
        <v>0.9285714285714286</v>
      </c>
      <c r="L12" s="5">
        <f t="shared" si="7"/>
        <v>0.91111111111111109</v>
      </c>
      <c r="M12" s="6">
        <f t="shared" si="8"/>
        <v>0.83968253968253981</v>
      </c>
      <c r="N12" s="7">
        <f t="shared" si="0"/>
        <v>0.91346153846153844</v>
      </c>
      <c r="O12" s="2">
        <f t="shared" si="9"/>
        <v>7.1428571428571397E-2</v>
      </c>
      <c r="P12" s="2">
        <f t="shared" si="9"/>
        <v>8.8888888888888906E-2</v>
      </c>
      <c r="Q12" s="8">
        <f t="shared" si="1"/>
        <v>0.9198412698412699</v>
      </c>
    </row>
    <row r="13" spans="1:17" x14ac:dyDescent="0.25">
      <c r="A13" t="s">
        <v>2</v>
      </c>
      <c r="B13">
        <v>0</v>
      </c>
      <c r="C13">
        <v>6</v>
      </c>
      <c r="F13" s="9">
        <v>13</v>
      </c>
      <c r="G13" s="10">
        <f t="shared" si="2"/>
        <v>13</v>
      </c>
      <c r="H13" s="10">
        <f t="shared" si="3"/>
        <v>4</v>
      </c>
      <c r="I13" s="10">
        <f t="shared" si="4"/>
        <v>86</v>
      </c>
      <c r="J13" s="10">
        <f t="shared" si="5"/>
        <v>1</v>
      </c>
      <c r="K13" s="11">
        <f t="shared" si="6"/>
        <v>0.9285714285714286</v>
      </c>
      <c r="L13" s="11">
        <f t="shared" si="7"/>
        <v>0.9555555555555556</v>
      </c>
      <c r="M13" s="12">
        <f t="shared" si="8"/>
        <v>0.88412698412698409</v>
      </c>
      <c r="N13" s="13">
        <f t="shared" si="0"/>
        <v>0.95192307692307698</v>
      </c>
      <c r="O13" s="2">
        <f t="shared" si="9"/>
        <v>7.1428571428571397E-2</v>
      </c>
      <c r="P13" s="2">
        <f t="shared" si="9"/>
        <v>4.4444444444444398E-2</v>
      </c>
      <c r="Q13" s="8">
        <f t="shared" si="1"/>
        <v>0.94206349206349205</v>
      </c>
    </row>
    <row r="14" spans="1:17" x14ac:dyDescent="0.25">
      <c r="A14" t="s">
        <v>17</v>
      </c>
      <c r="B14">
        <v>0</v>
      </c>
      <c r="C14">
        <v>6</v>
      </c>
      <c r="F14" s="4">
        <v>14</v>
      </c>
      <c r="G14" s="4">
        <f t="shared" si="2"/>
        <v>12</v>
      </c>
      <c r="H14" s="4">
        <f t="shared" si="3"/>
        <v>4</v>
      </c>
      <c r="I14" s="4">
        <f t="shared" si="4"/>
        <v>86</v>
      </c>
      <c r="J14" s="4">
        <f t="shared" si="5"/>
        <v>2</v>
      </c>
      <c r="K14" s="5">
        <f t="shared" si="6"/>
        <v>0.8571428571428571</v>
      </c>
      <c r="L14" s="5">
        <f t="shared" si="7"/>
        <v>0.9555555555555556</v>
      </c>
      <c r="M14" s="6">
        <f t="shared" si="8"/>
        <v>0.8126984126984127</v>
      </c>
      <c r="N14" s="7">
        <f t="shared" si="0"/>
        <v>0.9423076923076924</v>
      </c>
      <c r="O14" s="2">
        <f t="shared" si="9"/>
        <v>0.1428571428571429</v>
      </c>
      <c r="P14" s="2">
        <f t="shared" si="9"/>
        <v>4.4444444444444398E-2</v>
      </c>
      <c r="Q14" s="8">
        <f t="shared" si="1"/>
        <v>0.90634920634920635</v>
      </c>
    </row>
    <row r="15" spans="1:17" x14ac:dyDescent="0.25">
      <c r="A15" t="s">
        <v>17</v>
      </c>
      <c r="B15">
        <v>0</v>
      </c>
      <c r="C15">
        <v>6</v>
      </c>
      <c r="F15" s="4">
        <v>15</v>
      </c>
      <c r="G15" s="4">
        <f t="shared" si="2"/>
        <v>11</v>
      </c>
      <c r="H15" s="4">
        <f t="shared" si="3"/>
        <v>3</v>
      </c>
      <c r="I15" s="4">
        <f t="shared" si="4"/>
        <v>87</v>
      </c>
      <c r="J15" s="4">
        <f t="shared" si="5"/>
        <v>3</v>
      </c>
      <c r="K15" s="5">
        <f t="shared" si="6"/>
        <v>0.7857142857142857</v>
      </c>
      <c r="L15" s="5">
        <f t="shared" si="7"/>
        <v>0.96666666666666667</v>
      </c>
      <c r="M15" s="6">
        <f t="shared" si="8"/>
        <v>0.75238095238095237</v>
      </c>
      <c r="N15" s="7">
        <f t="shared" si="0"/>
        <v>0.94230769230769229</v>
      </c>
      <c r="O15" s="2">
        <f t="shared" si="9"/>
        <v>0.2142857142857143</v>
      </c>
      <c r="P15" s="2">
        <f t="shared" si="9"/>
        <v>3.3333333333333326E-2</v>
      </c>
      <c r="Q15" s="8">
        <f t="shared" si="1"/>
        <v>0.87619047619047619</v>
      </c>
    </row>
    <row r="16" spans="1:17" x14ac:dyDescent="0.25">
      <c r="A16" t="s">
        <v>17</v>
      </c>
      <c r="B16">
        <v>0</v>
      </c>
      <c r="C16">
        <v>7</v>
      </c>
      <c r="F16" s="4">
        <v>16</v>
      </c>
      <c r="G16" s="4">
        <f t="shared" si="2"/>
        <v>6</v>
      </c>
      <c r="H16" s="4">
        <f t="shared" si="3"/>
        <v>1</v>
      </c>
      <c r="I16" s="4">
        <f t="shared" si="4"/>
        <v>89</v>
      </c>
      <c r="J16" s="4">
        <f t="shared" si="5"/>
        <v>8</v>
      </c>
      <c r="K16" s="5">
        <f t="shared" si="6"/>
        <v>0.42857142857142855</v>
      </c>
      <c r="L16" s="5">
        <f t="shared" si="7"/>
        <v>0.98888888888888893</v>
      </c>
      <c r="M16" s="6">
        <f t="shared" si="8"/>
        <v>0.41746031746031753</v>
      </c>
      <c r="N16" s="7">
        <f t="shared" si="0"/>
        <v>0.91346153846153855</v>
      </c>
      <c r="O16" s="2">
        <f t="shared" si="9"/>
        <v>0.5714285714285714</v>
      </c>
      <c r="P16" s="2">
        <f t="shared" si="9"/>
        <v>1.1111111111111072E-2</v>
      </c>
      <c r="Q16" s="8">
        <f t="shared" si="1"/>
        <v>0.70873015873015877</v>
      </c>
    </row>
    <row r="17" spans="1:17" x14ac:dyDescent="0.25">
      <c r="A17" t="s">
        <v>17</v>
      </c>
      <c r="B17">
        <v>0</v>
      </c>
      <c r="C17">
        <v>6</v>
      </c>
      <c r="F17" s="4">
        <v>17</v>
      </c>
      <c r="G17" s="4">
        <f t="shared" si="2"/>
        <v>4</v>
      </c>
      <c r="H17" s="4">
        <f t="shared" si="3"/>
        <v>1</v>
      </c>
      <c r="I17" s="4">
        <f t="shared" si="4"/>
        <v>89</v>
      </c>
      <c r="J17" s="4">
        <f t="shared" si="5"/>
        <v>10</v>
      </c>
      <c r="K17" s="5">
        <f t="shared" si="6"/>
        <v>0.2857142857142857</v>
      </c>
      <c r="L17" s="5">
        <f t="shared" si="7"/>
        <v>0.98888888888888893</v>
      </c>
      <c r="M17" s="6">
        <f t="shared" si="8"/>
        <v>0.27460317460317452</v>
      </c>
      <c r="N17" s="7">
        <f t="shared" si="0"/>
        <v>0.89423076923076927</v>
      </c>
      <c r="O17" s="2">
        <f t="shared" si="9"/>
        <v>0.7142857142857143</v>
      </c>
      <c r="P17" s="2">
        <f t="shared" si="9"/>
        <v>1.1111111111111072E-2</v>
      </c>
      <c r="Q17" s="8">
        <f t="shared" si="1"/>
        <v>0.63730158730158726</v>
      </c>
    </row>
    <row r="18" spans="1:17" x14ac:dyDescent="0.25">
      <c r="A18" t="s">
        <v>2</v>
      </c>
      <c r="B18">
        <v>0</v>
      </c>
      <c r="C18">
        <v>6</v>
      </c>
      <c r="F18" s="4">
        <v>18</v>
      </c>
      <c r="G18" s="4">
        <f t="shared" si="2"/>
        <v>3</v>
      </c>
      <c r="H18" s="4">
        <f t="shared" si="3"/>
        <v>1</v>
      </c>
      <c r="I18" s="4">
        <f t="shared" si="4"/>
        <v>89</v>
      </c>
      <c r="J18" s="4">
        <f t="shared" si="5"/>
        <v>11</v>
      </c>
      <c r="K18" s="5">
        <f t="shared" si="6"/>
        <v>0.21428571428571427</v>
      </c>
      <c r="L18" s="5">
        <f t="shared" si="7"/>
        <v>0.98888888888888893</v>
      </c>
      <c r="M18" s="6">
        <f t="shared" si="8"/>
        <v>0.20317460317460312</v>
      </c>
      <c r="N18" s="7">
        <f t="shared" si="0"/>
        <v>0.88461538461538469</v>
      </c>
      <c r="O18" s="2">
        <f t="shared" si="9"/>
        <v>0.7857142857142857</v>
      </c>
      <c r="P18" s="2">
        <f t="shared" si="9"/>
        <v>1.1111111111111072E-2</v>
      </c>
      <c r="Q18" s="8">
        <f t="shared" si="1"/>
        <v>0.60158730158730156</v>
      </c>
    </row>
    <row r="19" spans="1:17" x14ac:dyDescent="0.25">
      <c r="A19" t="s">
        <v>2</v>
      </c>
      <c r="B19">
        <v>0</v>
      </c>
      <c r="C19">
        <v>6</v>
      </c>
      <c r="F19" s="4">
        <v>19</v>
      </c>
      <c r="G19" s="4">
        <f t="shared" si="2"/>
        <v>3</v>
      </c>
      <c r="H19" s="4">
        <f t="shared" si="3"/>
        <v>0</v>
      </c>
      <c r="I19" s="4">
        <f t="shared" si="4"/>
        <v>90</v>
      </c>
      <c r="J19" s="4">
        <f t="shared" si="5"/>
        <v>11</v>
      </c>
      <c r="K19" s="5">
        <f t="shared" si="6"/>
        <v>0.21428571428571427</v>
      </c>
      <c r="L19" s="5">
        <f t="shared" si="7"/>
        <v>1</v>
      </c>
      <c r="M19" s="6">
        <f t="shared" si="8"/>
        <v>0.21428571428571419</v>
      </c>
      <c r="N19" s="7">
        <f t="shared" si="0"/>
        <v>0.89423076923076927</v>
      </c>
      <c r="O19" s="2">
        <f t="shared" si="9"/>
        <v>0.7857142857142857</v>
      </c>
      <c r="P19" s="2">
        <f t="shared" si="9"/>
        <v>0</v>
      </c>
      <c r="Q19" s="8">
        <f t="shared" si="1"/>
        <v>0.6071428571428571</v>
      </c>
    </row>
    <row r="20" spans="1:17" x14ac:dyDescent="0.25">
      <c r="A20" t="s">
        <v>2</v>
      </c>
      <c r="B20">
        <v>0</v>
      </c>
      <c r="C20">
        <v>6</v>
      </c>
      <c r="F20" s="4">
        <v>23</v>
      </c>
      <c r="G20" s="4">
        <f t="shared" si="2"/>
        <v>2</v>
      </c>
      <c r="H20" s="4">
        <f t="shared" si="3"/>
        <v>0</v>
      </c>
      <c r="I20" s="4">
        <f t="shared" si="4"/>
        <v>90</v>
      </c>
      <c r="J20" s="4">
        <f t="shared" si="5"/>
        <v>12</v>
      </c>
      <c r="K20" s="5">
        <f t="shared" si="6"/>
        <v>0.14285714285714285</v>
      </c>
      <c r="L20" s="5">
        <f t="shared" si="7"/>
        <v>1</v>
      </c>
      <c r="M20" s="6">
        <f t="shared" si="8"/>
        <v>0.14285714285714279</v>
      </c>
      <c r="N20" s="7">
        <f t="shared" si="0"/>
        <v>0.88461538461538469</v>
      </c>
      <c r="O20" s="2">
        <f t="shared" si="9"/>
        <v>0.85714285714285721</v>
      </c>
      <c r="P20" s="2">
        <f t="shared" si="9"/>
        <v>0</v>
      </c>
      <c r="Q20" s="8">
        <f t="shared" si="1"/>
        <v>0.5714285714285714</v>
      </c>
    </row>
    <row r="21" spans="1:17" x14ac:dyDescent="0.25">
      <c r="A21" t="s">
        <v>2</v>
      </c>
      <c r="B21">
        <v>0</v>
      </c>
      <c r="C21">
        <v>6</v>
      </c>
      <c r="F21" s="4">
        <v>24</v>
      </c>
      <c r="G21" s="4">
        <f t="shared" si="2"/>
        <v>1</v>
      </c>
      <c r="H21" s="4">
        <f t="shared" si="3"/>
        <v>0</v>
      </c>
      <c r="I21" s="4">
        <f t="shared" si="4"/>
        <v>90</v>
      </c>
      <c r="J21" s="4">
        <f t="shared" si="5"/>
        <v>13</v>
      </c>
      <c r="K21" s="5">
        <f t="shared" si="6"/>
        <v>7.1428571428571425E-2</v>
      </c>
      <c r="L21" s="5">
        <f t="shared" si="7"/>
        <v>1</v>
      </c>
      <c r="M21" s="6">
        <f t="shared" si="8"/>
        <v>7.1428571428571397E-2</v>
      </c>
      <c r="N21" s="7">
        <f t="shared" si="0"/>
        <v>0.875</v>
      </c>
      <c r="O21" s="2">
        <f t="shared" si="9"/>
        <v>0.9285714285714286</v>
      </c>
      <c r="P21" s="2">
        <f t="shared" si="9"/>
        <v>0</v>
      </c>
      <c r="Q21" s="8">
        <f t="shared" si="1"/>
        <v>0.5357142857142857</v>
      </c>
    </row>
    <row r="22" spans="1:17" x14ac:dyDescent="0.25">
      <c r="A22" t="s">
        <v>2</v>
      </c>
      <c r="B22">
        <v>0</v>
      </c>
      <c r="C22">
        <v>6</v>
      </c>
      <c r="F22" s="4">
        <v>25</v>
      </c>
      <c r="G22" s="4">
        <f t="shared" si="2"/>
        <v>0</v>
      </c>
      <c r="H22" s="4">
        <f t="shared" si="3"/>
        <v>0</v>
      </c>
      <c r="I22" s="4">
        <f t="shared" si="4"/>
        <v>90</v>
      </c>
      <c r="J22" s="4">
        <f t="shared" si="5"/>
        <v>14</v>
      </c>
      <c r="K22" s="5">
        <f t="shared" si="6"/>
        <v>0</v>
      </c>
      <c r="L22" s="5">
        <f t="shared" si="7"/>
        <v>1</v>
      </c>
      <c r="M22" s="6">
        <f t="shared" si="8"/>
        <v>0</v>
      </c>
      <c r="N22" s="7">
        <f t="shared" si="0"/>
        <v>0.86538461538461542</v>
      </c>
      <c r="O22" s="2">
        <f t="shared" si="9"/>
        <v>1</v>
      </c>
      <c r="P22" s="2">
        <f t="shared" si="9"/>
        <v>0</v>
      </c>
      <c r="Q22" s="8">
        <f t="shared" si="1"/>
        <v>0.5</v>
      </c>
    </row>
    <row r="23" spans="1:17" x14ac:dyDescent="0.25">
      <c r="A23" t="s">
        <v>2</v>
      </c>
      <c r="B23">
        <v>0</v>
      </c>
      <c r="C23">
        <v>6</v>
      </c>
    </row>
    <row r="24" spans="1:17" x14ac:dyDescent="0.25">
      <c r="A24" t="s">
        <v>17</v>
      </c>
      <c r="B24">
        <v>0</v>
      </c>
      <c r="C24">
        <v>11</v>
      </c>
    </row>
    <row r="25" spans="1:17" x14ac:dyDescent="0.25">
      <c r="A25" t="s">
        <v>2</v>
      </c>
      <c r="B25">
        <v>0</v>
      </c>
      <c r="C25">
        <v>6</v>
      </c>
    </row>
    <row r="26" spans="1:17" x14ac:dyDescent="0.25">
      <c r="A26" t="s">
        <v>2</v>
      </c>
      <c r="B26">
        <v>0</v>
      </c>
      <c r="C26">
        <v>6</v>
      </c>
    </row>
    <row r="27" spans="1:17" x14ac:dyDescent="0.25">
      <c r="A27" t="s">
        <v>17</v>
      </c>
      <c r="B27">
        <v>0</v>
      </c>
      <c r="C27">
        <v>6</v>
      </c>
    </row>
    <row r="28" spans="1:17" x14ac:dyDescent="0.25">
      <c r="A28" t="s">
        <v>2</v>
      </c>
      <c r="B28">
        <v>0</v>
      </c>
      <c r="C28">
        <v>6</v>
      </c>
    </row>
    <row r="29" spans="1:17" x14ac:dyDescent="0.25">
      <c r="A29" t="s">
        <v>2</v>
      </c>
      <c r="B29">
        <v>0</v>
      </c>
      <c r="C29">
        <v>6</v>
      </c>
    </row>
    <row r="30" spans="1:17" x14ac:dyDescent="0.25">
      <c r="A30" t="s">
        <v>2</v>
      </c>
      <c r="B30">
        <v>0</v>
      </c>
      <c r="C30">
        <v>6</v>
      </c>
    </row>
    <row r="31" spans="1:17" x14ac:dyDescent="0.25">
      <c r="A31" t="s">
        <v>2</v>
      </c>
      <c r="B31">
        <v>0</v>
      </c>
      <c r="C31">
        <v>6</v>
      </c>
    </row>
    <row r="32" spans="1:17" x14ac:dyDescent="0.25">
      <c r="A32" t="s">
        <v>2</v>
      </c>
      <c r="B32">
        <v>0</v>
      </c>
      <c r="C32">
        <v>6</v>
      </c>
    </row>
    <row r="33" spans="1:3" x14ac:dyDescent="0.25">
      <c r="A33" t="s">
        <v>2</v>
      </c>
      <c r="B33">
        <v>0</v>
      </c>
      <c r="C33">
        <v>6</v>
      </c>
    </row>
    <row r="34" spans="1:3" x14ac:dyDescent="0.25">
      <c r="A34" t="s">
        <v>2</v>
      </c>
      <c r="B34">
        <v>0</v>
      </c>
      <c r="C34">
        <v>6</v>
      </c>
    </row>
    <row r="35" spans="1:3" x14ac:dyDescent="0.25">
      <c r="A35" t="s">
        <v>2</v>
      </c>
      <c r="B35">
        <v>0</v>
      </c>
      <c r="C35">
        <v>6</v>
      </c>
    </row>
    <row r="36" spans="1:3" x14ac:dyDescent="0.25">
      <c r="A36" t="s">
        <v>2</v>
      </c>
      <c r="B36">
        <v>0</v>
      </c>
      <c r="C36">
        <v>6</v>
      </c>
    </row>
    <row r="37" spans="1:3" x14ac:dyDescent="0.25">
      <c r="A37" t="s">
        <v>2</v>
      </c>
      <c r="B37">
        <v>0</v>
      </c>
      <c r="C37">
        <v>6</v>
      </c>
    </row>
    <row r="38" spans="1:3" x14ac:dyDescent="0.25">
      <c r="A38" t="s">
        <v>17</v>
      </c>
      <c r="B38">
        <v>0</v>
      </c>
      <c r="C38">
        <v>6</v>
      </c>
    </row>
    <row r="39" spans="1:3" x14ac:dyDescent="0.25">
      <c r="A39" t="s">
        <v>2</v>
      </c>
      <c r="B39">
        <v>0</v>
      </c>
      <c r="C39">
        <v>6</v>
      </c>
    </row>
    <row r="40" spans="1:3" x14ac:dyDescent="0.25">
      <c r="A40" t="s">
        <v>18</v>
      </c>
      <c r="B40">
        <v>1</v>
      </c>
      <c r="C40">
        <v>13</v>
      </c>
    </row>
    <row r="41" spans="1:3" x14ac:dyDescent="0.25">
      <c r="A41" t="s">
        <v>2</v>
      </c>
      <c r="B41">
        <v>0</v>
      </c>
      <c r="C41">
        <v>6</v>
      </c>
    </row>
    <row r="42" spans="1:3" x14ac:dyDescent="0.25">
      <c r="A42" t="s">
        <v>2</v>
      </c>
      <c r="B42">
        <v>0</v>
      </c>
      <c r="C42">
        <v>6</v>
      </c>
    </row>
    <row r="43" spans="1:3" x14ac:dyDescent="0.25">
      <c r="A43" t="s">
        <v>17</v>
      </c>
      <c r="B43">
        <v>0</v>
      </c>
      <c r="C43">
        <v>9</v>
      </c>
    </row>
    <row r="44" spans="1:3" x14ac:dyDescent="0.25">
      <c r="A44" t="s">
        <v>17</v>
      </c>
      <c r="B44">
        <v>0</v>
      </c>
      <c r="C44">
        <v>6</v>
      </c>
    </row>
    <row r="45" spans="1:3" x14ac:dyDescent="0.25">
      <c r="A45" t="s">
        <v>2</v>
      </c>
      <c r="B45">
        <v>0</v>
      </c>
      <c r="C45">
        <v>6</v>
      </c>
    </row>
    <row r="46" spans="1:3" x14ac:dyDescent="0.25">
      <c r="A46" t="s">
        <v>18</v>
      </c>
      <c r="B46">
        <v>1</v>
      </c>
      <c r="C46">
        <v>16</v>
      </c>
    </row>
    <row r="47" spans="1:3" x14ac:dyDescent="0.25">
      <c r="A47" t="s">
        <v>16</v>
      </c>
      <c r="B47">
        <v>0</v>
      </c>
      <c r="C47">
        <v>15</v>
      </c>
    </row>
    <row r="48" spans="1:3" x14ac:dyDescent="0.25">
      <c r="A48" t="s">
        <v>18</v>
      </c>
      <c r="B48">
        <v>1</v>
      </c>
      <c r="C48">
        <v>17</v>
      </c>
    </row>
    <row r="49" spans="1:3" x14ac:dyDescent="0.25">
      <c r="A49" t="s">
        <v>17</v>
      </c>
      <c r="B49">
        <v>0</v>
      </c>
      <c r="C49">
        <v>10</v>
      </c>
    </row>
    <row r="50" spans="1:3" x14ac:dyDescent="0.25">
      <c r="A50" t="s">
        <v>18</v>
      </c>
      <c r="B50">
        <v>1</v>
      </c>
      <c r="C50">
        <v>15</v>
      </c>
    </row>
    <row r="51" spans="1:3" x14ac:dyDescent="0.25">
      <c r="A51" t="s">
        <v>18</v>
      </c>
      <c r="B51">
        <v>1</v>
      </c>
      <c r="C51">
        <v>19</v>
      </c>
    </row>
    <row r="52" spans="1:3" x14ac:dyDescent="0.25">
      <c r="A52" t="s">
        <v>2</v>
      </c>
      <c r="B52">
        <v>0</v>
      </c>
      <c r="C52">
        <v>6</v>
      </c>
    </row>
    <row r="53" spans="1:3" x14ac:dyDescent="0.25">
      <c r="A53" t="s">
        <v>16</v>
      </c>
      <c r="B53">
        <v>0</v>
      </c>
      <c r="C53">
        <v>12</v>
      </c>
    </row>
    <row r="54" spans="1:3" x14ac:dyDescent="0.25">
      <c r="A54" t="s">
        <v>2</v>
      </c>
      <c r="B54">
        <v>0</v>
      </c>
      <c r="C54">
        <v>6</v>
      </c>
    </row>
    <row r="55" spans="1:3" x14ac:dyDescent="0.25">
      <c r="A55" t="s">
        <v>16</v>
      </c>
      <c r="B55">
        <v>0</v>
      </c>
      <c r="C55">
        <v>11</v>
      </c>
    </row>
    <row r="56" spans="1:3" x14ac:dyDescent="0.25">
      <c r="A56" t="s">
        <v>2</v>
      </c>
      <c r="B56">
        <v>0</v>
      </c>
      <c r="C56">
        <v>6</v>
      </c>
    </row>
    <row r="57" spans="1:3" x14ac:dyDescent="0.25">
      <c r="A57" t="s">
        <v>2</v>
      </c>
      <c r="B57">
        <v>0</v>
      </c>
      <c r="C57">
        <v>6</v>
      </c>
    </row>
    <row r="58" spans="1:3" x14ac:dyDescent="0.25">
      <c r="A58" t="s">
        <v>18</v>
      </c>
      <c r="B58">
        <v>1</v>
      </c>
      <c r="C58">
        <v>16</v>
      </c>
    </row>
    <row r="59" spans="1:3" x14ac:dyDescent="0.25">
      <c r="A59" t="s">
        <v>17</v>
      </c>
      <c r="B59">
        <v>0</v>
      </c>
      <c r="C59">
        <v>6</v>
      </c>
    </row>
    <row r="60" spans="1:3" x14ac:dyDescent="0.25">
      <c r="A60" t="s">
        <v>2</v>
      </c>
      <c r="B60">
        <v>0</v>
      </c>
      <c r="C60">
        <v>6</v>
      </c>
    </row>
    <row r="61" spans="1:3" x14ac:dyDescent="0.25">
      <c r="A61" t="s">
        <v>19</v>
      </c>
      <c r="B61">
        <v>1</v>
      </c>
      <c r="C61">
        <v>15</v>
      </c>
    </row>
    <row r="62" spans="1:3" x14ac:dyDescent="0.25">
      <c r="A62" t="s">
        <v>16</v>
      </c>
      <c r="B62">
        <v>0</v>
      </c>
      <c r="C62">
        <v>9</v>
      </c>
    </row>
    <row r="63" spans="1:3" x14ac:dyDescent="0.25">
      <c r="A63" t="s">
        <v>17</v>
      </c>
      <c r="B63">
        <v>0</v>
      </c>
      <c r="C63">
        <v>10</v>
      </c>
    </row>
    <row r="64" spans="1:3" x14ac:dyDescent="0.25">
      <c r="A64" t="s">
        <v>2</v>
      </c>
      <c r="B64">
        <v>0</v>
      </c>
      <c r="C64">
        <v>6</v>
      </c>
    </row>
    <row r="65" spans="1:3" x14ac:dyDescent="0.25">
      <c r="A65" t="s">
        <v>18</v>
      </c>
      <c r="B65">
        <v>1</v>
      </c>
      <c r="C65">
        <v>15</v>
      </c>
    </row>
    <row r="66" spans="1:3" x14ac:dyDescent="0.25">
      <c r="A66" t="s">
        <v>2</v>
      </c>
      <c r="B66">
        <v>0</v>
      </c>
      <c r="C66">
        <v>6</v>
      </c>
    </row>
    <row r="67" spans="1:3" x14ac:dyDescent="0.25">
      <c r="A67" t="s">
        <v>2</v>
      </c>
      <c r="B67">
        <v>0</v>
      </c>
      <c r="C67">
        <v>6</v>
      </c>
    </row>
    <row r="68" spans="1:3" x14ac:dyDescent="0.25">
      <c r="A68" t="s">
        <v>2</v>
      </c>
      <c r="B68">
        <v>0</v>
      </c>
      <c r="C68">
        <v>6</v>
      </c>
    </row>
    <row r="69" spans="1:3" x14ac:dyDescent="0.25">
      <c r="A69" t="s">
        <v>19</v>
      </c>
      <c r="B69">
        <v>1</v>
      </c>
      <c r="C69">
        <v>15</v>
      </c>
    </row>
    <row r="70" spans="1:3" x14ac:dyDescent="0.25">
      <c r="A70" t="s">
        <v>2</v>
      </c>
      <c r="B70">
        <v>0</v>
      </c>
      <c r="C70">
        <v>6</v>
      </c>
    </row>
    <row r="71" spans="1:3" x14ac:dyDescent="0.25">
      <c r="A71" t="s">
        <v>2</v>
      </c>
      <c r="B71">
        <v>0</v>
      </c>
      <c r="C71">
        <v>6</v>
      </c>
    </row>
    <row r="72" spans="1:3" x14ac:dyDescent="0.25">
      <c r="A72" t="s">
        <v>17</v>
      </c>
      <c r="B72">
        <v>0</v>
      </c>
      <c r="C72">
        <v>9</v>
      </c>
    </row>
    <row r="73" spans="1:3" x14ac:dyDescent="0.25">
      <c r="A73" t="s">
        <v>16</v>
      </c>
      <c r="B73">
        <v>0</v>
      </c>
      <c r="C73">
        <v>15</v>
      </c>
    </row>
    <row r="74" spans="1:3" x14ac:dyDescent="0.25">
      <c r="A74" t="s">
        <v>2</v>
      </c>
      <c r="B74">
        <v>0</v>
      </c>
      <c r="C74">
        <v>6</v>
      </c>
    </row>
    <row r="75" spans="1:3" x14ac:dyDescent="0.25">
      <c r="A75" t="s">
        <v>2</v>
      </c>
      <c r="B75">
        <v>0</v>
      </c>
      <c r="C75">
        <v>6</v>
      </c>
    </row>
    <row r="76" spans="1:3" x14ac:dyDescent="0.25">
      <c r="A76" t="s">
        <v>2</v>
      </c>
      <c r="B76">
        <v>0</v>
      </c>
      <c r="C76">
        <v>6</v>
      </c>
    </row>
    <row r="77" spans="1:3" x14ac:dyDescent="0.25">
      <c r="A77" t="s">
        <v>2</v>
      </c>
      <c r="B77">
        <v>0</v>
      </c>
      <c r="C77">
        <v>6</v>
      </c>
    </row>
    <row r="78" spans="1:3" x14ac:dyDescent="0.25">
      <c r="A78" t="s">
        <v>2</v>
      </c>
      <c r="B78">
        <v>0</v>
      </c>
      <c r="C78">
        <v>6</v>
      </c>
    </row>
    <row r="79" spans="1:3" x14ac:dyDescent="0.25">
      <c r="A79" t="s">
        <v>2</v>
      </c>
      <c r="B79">
        <v>0</v>
      </c>
      <c r="C79">
        <v>6</v>
      </c>
    </row>
    <row r="80" spans="1:3" x14ac:dyDescent="0.25">
      <c r="A80" t="s">
        <v>16</v>
      </c>
      <c r="B80">
        <v>0</v>
      </c>
      <c r="C80">
        <v>12</v>
      </c>
    </row>
    <row r="81" spans="1:3" x14ac:dyDescent="0.25">
      <c r="A81" t="s">
        <v>16</v>
      </c>
      <c r="B81">
        <v>0</v>
      </c>
      <c r="C81">
        <v>7</v>
      </c>
    </row>
    <row r="82" spans="1:3" x14ac:dyDescent="0.25">
      <c r="A82" t="s">
        <v>16</v>
      </c>
      <c r="B82">
        <v>0</v>
      </c>
      <c r="C82">
        <v>12</v>
      </c>
    </row>
    <row r="83" spans="1:3" x14ac:dyDescent="0.25">
      <c r="A83" t="s">
        <v>18</v>
      </c>
      <c r="B83">
        <v>1</v>
      </c>
      <c r="C83">
        <v>23</v>
      </c>
    </row>
    <row r="84" spans="1:3" x14ac:dyDescent="0.25">
      <c r="A84" t="s">
        <v>16</v>
      </c>
      <c r="B84">
        <v>0</v>
      </c>
      <c r="C84">
        <v>10</v>
      </c>
    </row>
    <row r="85" spans="1:3" x14ac:dyDescent="0.25">
      <c r="A85" t="s">
        <v>2</v>
      </c>
      <c r="B85">
        <v>0</v>
      </c>
      <c r="C85">
        <v>6</v>
      </c>
    </row>
    <row r="86" spans="1:3" x14ac:dyDescent="0.25">
      <c r="A86" t="s">
        <v>16</v>
      </c>
      <c r="B86">
        <v>0</v>
      </c>
      <c r="C86">
        <v>10</v>
      </c>
    </row>
    <row r="87" spans="1:3" x14ac:dyDescent="0.25">
      <c r="A87" t="s">
        <v>16</v>
      </c>
      <c r="B87">
        <v>0</v>
      </c>
      <c r="C87">
        <v>10</v>
      </c>
    </row>
    <row r="88" spans="1:3" x14ac:dyDescent="0.25">
      <c r="A88" t="s">
        <v>2</v>
      </c>
      <c r="B88">
        <v>0</v>
      </c>
      <c r="C88">
        <v>6</v>
      </c>
    </row>
    <row r="89" spans="1:3" x14ac:dyDescent="0.25">
      <c r="A89" t="s">
        <v>2</v>
      </c>
      <c r="B89">
        <v>0</v>
      </c>
      <c r="C89">
        <v>6</v>
      </c>
    </row>
    <row r="90" spans="1:3" x14ac:dyDescent="0.25">
      <c r="A90" t="s">
        <v>2</v>
      </c>
      <c r="B90">
        <v>0</v>
      </c>
      <c r="C90">
        <v>6</v>
      </c>
    </row>
    <row r="91" spans="1:3" x14ac:dyDescent="0.25">
      <c r="A91" t="s">
        <v>17</v>
      </c>
      <c r="B91">
        <v>0</v>
      </c>
      <c r="C91">
        <v>9</v>
      </c>
    </row>
    <row r="92" spans="1:3" x14ac:dyDescent="0.25">
      <c r="A92" t="s">
        <v>2</v>
      </c>
      <c r="B92">
        <v>0</v>
      </c>
      <c r="C92">
        <v>6</v>
      </c>
    </row>
    <row r="93" spans="1:3" x14ac:dyDescent="0.25">
      <c r="A93" t="s">
        <v>2</v>
      </c>
      <c r="B93">
        <v>0</v>
      </c>
      <c r="C93">
        <v>6</v>
      </c>
    </row>
    <row r="94" spans="1:3" x14ac:dyDescent="0.25">
      <c r="A94" t="s">
        <v>2</v>
      </c>
      <c r="B94">
        <v>0</v>
      </c>
      <c r="C94">
        <v>6</v>
      </c>
    </row>
    <row r="95" spans="1:3" x14ac:dyDescent="0.25">
      <c r="A95" t="s">
        <v>16</v>
      </c>
      <c r="B95">
        <v>0</v>
      </c>
      <c r="C95">
        <v>8</v>
      </c>
    </row>
    <row r="96" spans="1:3" x14ac:dyDescent="0.25">
      <c r="A96" t="s">
        <v>18</v>
      </c>
      <c r="B96">
        <v>1</v>
      </c>
      <c r="C96">
        <v>14</v>
      </c>
    </row>
    <row r="97" spans="1:3" x14ac:dyDescent="0.25">
      <c r="A97" t="s">
        <v>17</v>
      </c>
      <c r="B97">
        <v>0</v>
      </c>
      <c r="C97">
        <v>18</v>
      </c>
    </row>
    <row r="98" spans="1:3" x14ac:dyDescent="0.25">
      <c r="A98" t="s">
        <v>18</v>
      </c>
      <c r="B98">
        <v>1</v>
      </c>
      <c r="C98">
        <v>24</v>
      </c>
    </row>
    <row r="99" spans="1:3" x14ac:dyDescent="0.25">
      <c r="A99" t="s">
        <v>16</v>
      </c>
      <c r="B99">
        <v>0</v>
      </c>
      <c r="C99">
        <v>12</v>
      </c>
    </row>
    <row r="100" spans="1:3" x14ac:dyDescent="0.25">
      <c r="A100" t="s">
        <v>17</v>
      </c>
      <c r="B100">
        <v>0</v>
      </c>
      <c r="C100">
        <v>6</v>
      </c>
    </row>
    <row r="101" spans="1:3" x14ac:dyDescent="0.25">
      <c r="A101" t="s">
        <v>2</v>
      </c>
      <c r="B101">
        <v>0</v>
      </c>
      <c r="C101">
        <v>6</v>
      </c>
    </row>
    <row r="102" spans="1:3" x14ac:dyDescent="0.25">
      <c r="A102" t="s">
        <v>2</v>
      </c>
      <c r="B102">
        <v>0</v>
      </c>
      <c r="C102">
        <v>6</v>
      </c>
    </row>
    <row r="103" spans="1:3" x14ac:dyDescent="0.25">
      <c r="A103" t="s">
        <v>2</v>
      </c>
      <c r="B103">
        <v>0</v>
      </c>
      <c r="C103">
        <v>8</v>
      </c>
    </row>
    <row r="104" spans="1:3" x14ac:dyDescent="0.25">
      <c r="A104" t="s">
        <v>18</v>
      </c>
      <c r="B104">
        <v>1</v>
      </c>
      <c r="C104">
        <v>15</v>
      </c>
    </row>
    <row r="105" spans="1:3" x14ac:dyDescent="0.25">
      <c r="A105" t="s">
        <v>18</v>
      </c>
      <c r="B105">
        <v>1</v>
      </c>
      <c r="C105">
        <v>11</v>
      </c>
    </row>
  </sheetData>
  <conditionalFormatting sqref="M6:M22">
    <cfRule type="colorScale" priority="3">
      <colorScale>
        <cfvo type="min"/>
        <cfvo type="max"/>
        <color rgb="FFFCFCFF"/>
        <color rgb="FF63BE7B"/>
      </colorScale>
    </cfRule>
  </conditionalFormatting>
  <conditionalFormatting sqref="N6:N22">
    <cfRule type="colorScale" priority="1">
      <colorScale>
        <cfvo type="min"/>
        <cfvo type="max"/>
        <color rgb="FFFCFCFF"/>
        <color rgb="FF63BE7B"/>
      </colorScale>
    </cfRule>
  </conditionalFormatting>
  <conditionalFormatting sqref="Q6:Q22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ROC_analyza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2024-04-12T18:17:43Z</dcterms:created>
  <dcterms:modified xsi:type="dcterms:W3CDTF">2024-04-12T18:20:11Z</dcterms:modified>
</cp:coreProperties>
</file>