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esktop\stat_2\"/>
    </mc:Choice>
  </mc:AlternateContent>
  <xr:revisionPtr revIDLastSave="0" documentId="13_ncr:1_{F6DDDB71-E4E3-4053-99E6-0F482083603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Data_puvodni " sheetId="3" r:id="rId1"/>
    <sheet name="Data_upravena" sheetId="6" r:id="rId2"/>
    <sheet name="Tab" sheetId="7" r:id="rId3"/>
    <sheet name="Popisna_stat" sheetId="8" r:id="rId4"/>
  </sheets>
  <definedNames>
    <definedName name="__Anonymous_Sheet_DB__1" localSheetId="0">'Data_puvodni '!$A$14:$AX$304</definedName>
    <definedName name="_xlnm._FilterDatabase" localSheetId="0" hidden="1">'Data_puvodni '!$A$14:$AX$304</definedName>
    <definedName name="Excel_BuiltIn__FilterDatabase" localSheetId="0">'Data_puvodni '!$A$14:$AX$299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" i="6" l="1"/>
  <c r="AH3" i="6"/>
  <c r="AH2" i="6"/>
  <c r="AF3" i="6"/>
  <c r="AF2" i="6"/>
  <c r="AJ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8" i="6"/>
  <c r="V3" i="6" l="1"/>
  <c r="V4" i="6"/>
  <c r="V5" i="6"/>
  <c r="V6" i="6"/>
  <c r="V7" i="6"/>
  <c r="V8" i="6"/>
  <c r="V9" i="6"/>
  <c r="V10" i="6"/>
  <c r="Y8" i="6" s="1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" i="6"/>
  <c r="X3" i="6"/>
  <c r="X2" i="6"/>
  <c r="AB16" i="6" l="1"/>
  <c r="AB11" i="6"/>
  <c r="Z14" i="6"/>
  <c r="Y31" i="6"/>
  <c r="Y19" i="6"/>
  <c r="Z34" i="6"/>
  <c r="Z22" i="6"/>
  <c r="Z10" i="6"/>
  <c r="AB32" i="6"/>
  <c r="Y34" i="6"/>
  <c r="Y30" i="6"/>
  <c r="Y26" i="6"/>
  <c r="Y22" i="6"/>
  <c r="Y18" i="6"/>
  <c r="Y14" i="6"/>
  <c r="Y10" i="6"/>
  <c r="Z33" i="6"/>
  <c r="Z29" i="6"/>
  <c r="Z25" i="6"/>
  <c r="Z21" i="6"/>
  <c r="Z17" i="6"/>
  <c r="Z13" i="6"/>
  <c r="Z9" i="6"/>
  <c r="AA32" i="6"/>
  <c r="AA28" i="6"/>
  <c r="AA24" i="6"/>
  <c r="AA20" i="6"/>
  <c r="AA16" i="6"/>
  <c r="AA12" i="6"/>
  <c r="AB8" i="6"/>
  <c r="AB31" i="6"/>
  <c r="AB27" i="6"/>
  <c r="AB23" i="6"/>
  <c r="AB19" i="6"/>
  <c r="AB15" i="6"/>
  <c r="Y23" i="6"/>
  <c r="AD23" i="6" s="1"/>
  <c r="Y15" i="6"/>
  <c r="AD15" i="6" s="1"/>
  <c r="Z26" i="6"/>
  <c r="Z18" i="6"/>
  <c r="AA29" i="6"/>
  <c r="AA25" i="6"/>
  <c r="AA17" i="6"/>
  <c r="AA9" i="6"/>
  <c r="AB20" i="6"/>
  <c r="AB12" i="6"/>
  <c r="AC2" i="6"/>
  <c r="Z3" i="6"/>
  <c r="Z2" i="6"/>
  <c r="Y33" i="6"/>
  <c r="Y29" i="6"/>
  <c r="Y25" i="6"/>
  <c r="Y21" i="6"/>
  <c r="Y17" i="6"/>
  <c r="Y13" i="6"/>
  <c r="Y9" i="6"/>
  <c r="Z32" i="6"/>
  <c r="Z28" i="6"/>
  <c r="Z24" i="6"/>
  <c r="Z20" i="6"/>
  <c r="Z16" i="6"/>
  <c r="Z12" i="6"/>
  <c r="AA8" i="6"/>
  <c r="AA31" i="6"/>
  <c r="AA27" i="6"/>
  <c r="AA23" i="6"/>
  <c r="AA19" i="6"/>
  <c r="AA15" i="6"/>
  <c r="AA11" i="6"/>
  <c r="AB34" i="6"/>
  <c r="AB30" i="6"/>
  <c r="AB26" i="6"/>
  <c r="AB22" i="6"/>
  <c r="AB18" i="6"/>
  <c r="AB14" i="6"/>
  <c r="AB10" i="6"/>
  <c r="AD8" i="6"/>
  <c r="Y27" i="6"/>
  <c r="AD27" i="6" s="1"/>
  <c r="Y11" i="6"/>
  <c r="AD11" i="6" s="1"/>
  <c r="Z30" i="6"/>
  <c r="AA33" i="6"/>
  <c r="AA21" i="6"/>
  <c r="AA13" i="6"/>
  <c r="AB28" i="6"/>
  <c r="AB24" i="6"/>
  <c r="Y32" i="6"/>
  <c r="AD32" i="6" s="1"/>
  <c r="Y28" i="6"/>
  <c r="Y24" i="6"/>
  <c r="Y20" i="6"/>
  <c r="AD20" i="6" s="1"/>
  <c r="Y16" i="6"/>
  <c r="AD16" i="6" s="1"/>
  <c r="Y12" i="6"/>
  <c r="AD12" i="6" s="1"/>
  <c r="Z8" i="6"/>
  <c r="Z31" i="6"/>
  <c r="Z27" i="6"/>
  <c r="AC27" i="6" s="1"/>
  <c r="Z23" i="6"/>
  <c r="Z19" i="6"/>
  <c r="Z15" i="6"/>
  <c r="Z11" i="6"/>
  <c r="AE11" i="6" s="1"/>
  <c r="AG11" i="6" s="1"/>
  <c r="AA34" i="6"/>
  <c r="AA30" i="6"/>
  <c r="AA26" i="6"/>
  <c r="AA22" i="6"/>
  <c r="AC22" i="6" s="1"/>
  <c r="AA18" i="6"/>
  <c r="AA14" i="6"/>
  <c r="AE14" i="6" s="1"/>
  <c r="AG14" i="6" s="1"/>
  <c r="AA10" i="6"/>
  <c r="AC10" i="6" s="1"/>
  <c r="AB33" i="6"/>
  <c r="AC33" i="6" s="1"/>
  <c r="AB29" i="6"/>
  <c r="AB25" i="6"/>
  <c r="AC25" i="6" s="1"/>
  <c r="AB21" i="6"/>
  <c r="AC21" i="6" s="1"/>
  <c r="AB17" i="6"/>
  <c r="AC17" i="6" s="1"/>
  <c r="AB13" i="6"/>
  <c r="AB9" i="6"/>
  <c r="AC9" i="6" s="1"/>
  <c r="AF32" i="6"/>
  <c r="AF20" i="6"/>
  <c r="AF16" i="6"/>
  <c r="AF12" i="6"/>
  <c r="AE34" i="6"/>
  <c r="AG34" i="6" s="1"/>
  <c r="AE30" i="6"/>
  <c r="AG30" i="6" s="1"/>
  <c r="AE26" i="6"/>
  <c r="AG26" i="6" s="1"/>
  <c r="AE18" i="6"/>
  <c r="AG18" i="6" s="1"/>
  <c r="AE10" i="6"/>
  <c r="AG10" i="6" s="1"/>
  <c r="AC32" i="6"/>
  <c r="AC28" i="6"/>
  <c r="AC24" i="6"/>
  <c r="AC20" i="6"/>
  <c r="AC16" i="6"/>
  <c r="AC12" i="6"/>
  <c r="AF8" i="6"/>
  <c r="AF27" i="6"/>
  <c r="AF23" i="6"/>
  <c r="AF15" i="6"/>
  <c r="AF11" i="6"/>
  <c r="AE33" i="6"/>
  <c r="AG33" i="6" s="1"/>
  <c r="AE29" i="6"/>
  <c r="AG29" i="6" s="1"/>
  <c r="AE25" i="6"/>
  <c r="AG25" i="6" s="1"/>
  <c r="AE21" i="6"/>
  <c r="AG21" i="6" s="1"/>
  <c r="AE17" i="6"/>
  <c r="AG17" i="6" s="1"/>
  <c r="AE13" i="6"/>
  <c r="AG13" i="6" s="1"/>
  <c r="AE9" i="6"/>
  <c r="AG9" i="6" s="1"/>
  <c r="AC8" i="6"/>
  <c r="AC31" i="6"/>
  <c r="AC23" i="6"/>
  <c r="AC19" i="6"/>
  <c r="AC15" i="6"/>
  <c r="AE32" i="6"/>
  <c r="AG32" i="6" s="1"/>
  <c r="AE28" i="6"/>
  <c r="AG28" i="6" s="1"/>
  <c r="AE24" i="6"/>
  <c r="AG24" i="6" s="1"/>
  <c r="AE20" i="6"/>
  <c r="AG20" i="6" s="1"/>
  <c r="AE16" i="6"/>
  <c r="AG16" i="6" s="1"/>
  <c r="AE12" i="6"/>
  <c r="AG12" i="6" s="1"/>
  <c r="AC34" i="6"/>
  <c r="AC30" i="6"/>
  <c r="AC26" i="6"/>
  <c r="AC18" i="6"/>
  <c r="AE8" i="6"/>
  <c r="AG8" i="6" s="1"/>
  <c r="AE31" i="6"/>
  <c r="AG31" i="6" s="1"/>
  <c r="AE27" i="6"/>
  <c r="AG27" i="6" s="1"/>
  <c r="AE23" i="6"/>
  <c r="AG23" i="6" s="1"/>
  <c r="AE19" i="6"/>
  <c r="AG19" i="6" s="1"/>
  <c r="AE15" i="6"/>
  <c r="AG15" i="6" s="1"/>
  <c r="AC29" i="6"/>
  <c r="AC13" i="6"/>
  <c r="M239" i="6"/>
  <c r="J239" i="6"/>
  <c r="D239" i="6"/>
  <c r="M238" i="6"/>
  <c r="J238" i="6"/>
  <c r="D238" i="6"/>
  <c r="M237" i="6"/>
  <c r="J237" i="6"/>
  <c r="D237" i="6"/>
  <c r="M236" i="6"/>
  <c r="J236" i="6"/>
  <c r="D236" i="6"/>
  <c r="M235" i="6"/>
  <c r="J235" i="6"/>
  <c r="D235" i="6"/>
  <c r="M234" i="6"/>
  <c r="J234" i="6"/>
  <c r="D234" i="6"/>
  <c r="M233" i="6"/>
  <c r="J233" i="6"/>
  <c r="D233" i="6"/>
  <c r="M232" i="6"/>
  <c r="J232" i="6"/>
  <c r="D232" i="6"/>
  <c r="M231" i="6"/>
  <c r="J231" i="6"/>
  <c r="D231" i="6"/>
  <c r="M230" i="6"/>
  <c r="J230" i="6"/>
  <c r="D230" i="6"/>
  <c r="M229" i="6"/>
  <c r="J229" i="6"/>
  <c r="D229" i="6"/>
  <c r="M228" i="6"/>
  <c r="J228" i="6"/>
  <c r="D228" i="6"/>
  <c r="M227" i="6"/>
  <c r="J227" i="6"/>
  <c r="D227" i="6"/>
  <c r="M226" i="6"/>
  <c r="J226" i="6"/>
  <c r="D226" i="6"/>
  <c r="M225" i="6"/>
  <c r="J225" i="6"/>
  <c r="D225" i="6"/>
  <c r="M224" i="6"/>
  <c r="J224" i="6"/>
  <c r="D224" i="6"/>
  <c r="M223" i="6"/>
  <c r="J223" i="6"/>
  <c r="D223" i="6"/>
  <c r="M222" i="6"/>
  <c r="J222" i="6"/>
  <c r="D222" i="6"/>
  <c r="M221" i="6"/>
  <c r="J221" i="6"/>
  <c r="D221" i="6"/>
  <c r="M220" i="6"/>
  <c r="J220" i="6"/>
  <c r="D220" i="6"/>
  <c r="M219" i="6"/>
  <c r="J219" i="6"/>
  <c r="D219" i="6"/>
  <c r="M218" i="6"/>
  <c r="J218" i="6"/>
  <c r="D218" i="6"/>
  <c r="M217" i="6"/>
  <c r="J217" i="6"/>
  <c r="D217" i="6"/>
  <c r="M216" i="6"/>
  <c r="J216" i="6"/>
  <c r="D216" i="6"/>
  <c r="M215" i="6"/>
  <c r="J215" i="6"/>
  <c r="D215" i="6"/>
  <c r="M214" i="6"/>
  <c r="J214" i="6"/>
  <c r="D214" i="6"/>
  <c r="M213" i="6"/>
  <c r="J213" i="6"/>
  <c r="D213" i="6"/>
  <c r="M212" i="6"/>
  <c r="J212" i="6"/>
  <c r="D212" i="6"/>
  <c r="M211" i="6"/>
  <c r="J211" i="6"/>
  <c r="D211" i="6"/>
  <c r="M210" i="6"/>
  <c r="J210" i="6"/>
  <c r="D210" i="6"/>
  <c r="M209" i="6"/>
  <c r="J209" i="6"/>
  <c r="D209" i="6"/>
  <c r="M208" i="6"/>
  <c r="J208" i="6"/>
  <c r="D208" i="6"/>
  <c r="M207" i="6"/>
  <c r="J207" i="6"/>
  <c r="D207" i="6"/>
  <c r="M206" i="6"/>
  <c r="J206" i="6"/>
  <c r="D206" i="6"/>
  <c r="M205" i="6"/>
  <c r="J205" i="6"/>
  <c r="D205" i="6"/>
  <c r="M204" i="6"/>
  <c r="J204" i="6"/>
  <c r="D204" i="6"/>
  <c r="M203" i="6"/>
  <c r="J203" i="6"/>
  <c r="D203" i="6"/>
  <c r="M202" i="6"/>
  <c r="J202" i="6"/>
  <c r="D202" i="6"/>
  <c r="M201" i="6"/>
  <c r="J201" i="6"/>
  <c r="D201" i="6"/>
  <c r="M200" i="6"/>
  <c r="J200" i="6"/>
  <c r="D200" i="6"/>
  <c r="M199" i="6"/>
  <c r="J199" i="6"/>
  <c r="D199" i="6"/>
  <c r="M198" i="6"/>
  <c r="J198" i="6"/>
  <c r="D198" i="6"/>
  <c r="M197" i="6"/>
  <c r="J197" i="6"/>
  <c r="D197" i="6"/>
  <c r="M196" i="6"/>
  <c r="J196" i="6"/>
  <c r="D196" i="6"/>
  <c r="M195" i="6"/>
  <c r="J195" i="6"/>
  <c r="D195" i="6"/>
  <c r="M194" i="6"/>
  <c r="J194" i="6"/>
  <c r="D194" i="6"/>
  <c r="M193" i="6"/>
  <c r="J193" i="6"/>
  <c r="D193" i="6"/>
  <c r="M192" i="6"/>
  <c r="J192" i="6"/>
  <c r="D192" i="6"/>
  <c r="M191" i="6"/>
  <c r="J191" i="6"/>
  <c r="D191" i="6"/>
  <c r="M190" i="6"/>
  <c r="J190" i="6"/>
  <c r="D190" i="6"/>
  <c r="M189" i="6"/>
  <c r="J189" i="6"/>
  <c r="D189" i="6"/>
  <c r="M188" i="6"/>
  <c r="J188" i="6"/>
  <c r="D188" i="6"/>
  <c r="M187" i="6"/>
  <c r="J187" i="6"/>
  <c r="D187" i="6"/>
  <c r="M186" i="6"/>
  <c r="J186" i="6"/>
  <c r="D186" i="6"/>
  <c r="M185" i="6"/>
  <c r="J185" i="6"/>
  <c r="D185" i="6"/>
  <c r="M184" i="6"/>
  <c r="J184" i="6"/>
  <c r="D184" i="6"/>
  <c r="M183" i="6"/>
  <c r="J183" i="6"/>
  <c r="D183" i="6"/>
  <c r="M182" i="6"/>
  <c r="J182" i="6"/>
  <c r="D182" i="6"/>
  <c r="M181" i="6"/>
  <c r="J181" i="6"/>
  <c r="D181" i="6"/>
  <c r="M180" i="6"/>
  <c r="J180" i="6"/>
  <c r="D180" i="6"/>
  <c r="M179" i="6"/>
  <c r="J179" i="6"/>
  <c r="D179" i="6"/>
  <c r="M178" i="6"/>
  <c r="J178" i="6"/>
  <c r="D178" i="6"/>
  <c r="M177" i="6"/>
  <c r="J177" i="6"/>
  <c r="D177" i="6"/>
  <c r="M176" i="6"/>
  <c r="J176" i="6"/>
  <c r="D176" i="6"/>
  <c r="M175" i="6"/>
  <c r="J175" i="6"/>
  <c r="D175" i="6"/>
  <c r="M174" i="6"/>
  <c r="J174" i="6"/>
  <c r="D174" i="6"/>
  <c r="M173" i="6"/>
  <c r="J173" i="6"/>
  <c r="D173" i="6"/>
  <c r="M172" i="6"/>
  <c r="J172" i="6"/>
  <c r="D172" i="6"/>
  <c r="M171" i="6"/>
  <c r="J171" i="6"/>
  <c r="D171" i="6"/>
  <c r="M170" i="6"/>
  <c r="J170" i="6"/>
  <c r="D170" i="6"/>
  <c r="M169" i="6"/>
  <c r="J169" i="6"/>
  <c r="D169" i="6"/>
  <c r="M168" i="6"/>
  <c r="J168" i="6"/>
  <c r="D168" i="6"/>
  <c r="M167" i="6"/>
  <c r="J167" i="6"/>
  <c r="D167" i="6"/>
  <c r="M166" i="6"/>
  <c r="J166" i="6"/>
  <c r="D166" i="6"/>
  <c r="M165" i="6"/>
  <c r="J165" i="6"/>
  <c r="D165" i="6"/>
  <c r="M164" i="6"/>
  <c r="J164" i="6"/>
  <c r="D164" i="6"/>
  <c r="M163" i="6"/>
  <c r="J163" i="6"/>
  <c r="D163" i="6"/>
  <c r="M162" i="6"/>
  <c r="J162" i="6"/>
  <c r="D162" i="6"/>
  <c r="M161" i="6"/>
  <c r="J161" i="6"/>
  <c r="D161" i="6"/>
  <c r="M160" i="6"/>
  <c r="J160" i="6"/>
  <c r="D160" i="6"/>
  <c r="M159" i="6"/>
  <c r="J159" i="6"/>
  <c r="D159" i="6"/>
  <c r="M158" i="6"/>
  <c r="J158" i="6"/>
  <c r="D158" i="6"/>
  <c r="M157" i="6"/>
  <c r="J157" i="6"/>
  <c r="D157" i="6"/>
  <c r="M156" i="6"/>
  <c r="J156" i="6"/>
  <c r="D156" i="6"/>
  <c r="M155" i="6"/>
  <c r="J155" i="6"/>
  <c r="D155" i="6"/>
  <c r="M154" i="6"/>
  <c r="J154" i="6"/>
  <c r="D154" i="6"/>
  <c r="M153" i="6"/>
  <c r="J153" i="6"/>
  <c r="D153" i="6"/>
  <c r="M152" i="6"/>
  <c r="J152" i="6"/>
  <c r="D152" i="6"/>
  <c r="M151" i="6"/>
  <c r="J151" i="6"/>
  <c r="D151" i="6"/>
  <c r="M150" i="6"/>
  <c r="J150" i="6"/>
  <c r="D150" i="6"/>
  <c r="M149" i="6"/>
  <c r="J149" i="6"/>
  <c r="D149" i="6"/>
  <c r="M148" i="6"/>
  <c r="J148" i="6"/>
  <c r="D148" i="6"/>
  <c r="M147" i="6"/>
  <c r="J147" i="6"/>
  <c r="D147" i="6"/>
  <c r="M146" i="6"/>
  <c r="J146" i="6"/>
  <c r="D146" i="6"/>
  <c r="M145" i="6"/>
  <c r="J145" i="6"/>
  <c r="D145" i="6"/>
  <c r="M144" i="6"/>
  <c r="J144" i="6"/>
  <c r="D144" i="6"/>
  <c r="M143" i="6"/>
  <c r="J143" i="6"/>
  <c r="D143" i="6"/>
  <c r="M142" i="6"/>
  <c r="J142" i="6"/>
  <c r="D142" i="6"/>
  <c r="M141" i="6"/>
  <c r="J141" i="6"/>
  <c r="D141" i="6"/>
  <c r="M140" i="6"/>
  <c r="J140" i="6"/>
  <c r="D140" i="6"/>
  <c r="M139" i="6"/>
  <c r="J139" i="6"/>
  <c r="D139" i="6"/>
  <c r="M138" i="6"/>
  <c r="J138" i="6"/>
  <c r="D138" i="6"/>
  <c r="M137" i="6"/>
  <c r="J137" i="6"/>
  <c r="D137" i="6"/>
  <c r="M136" i="6"/>
  <c r="J136" i="6"/>
  <c r="D136" i="6"/>
  <c r="M135" i="6"/>
  <c r="J135" i="6"/>
  <c r="D135" i="6"/>
  <c r="M134" i="6"/>
  <c r="J134" i="6"/>
  <c r="D134" i="6"/>
  <c r="M133" i="6"/>
  <c r="J133" i="6"/>
  <c r="D133" i="6"/>
  <c r="M132" i="6"/>
  <c r="J132" i="6"/>
  <c r="D132" i="6"/>
  <c r="M131" i="6"/>
  <c r="J131" i="6"/>
  <c r="D131" i="6"/>
  <c r="M130" i="6"/>
  <c r="J130" i="6"/>
  <c r="D130" i="6"/>
  <c r="M129" i="6"/>
  <c r="J129" i="6"/>
  <c r="D129" i="6"/>
  <c r="M128" i="6"/>
  <c r="J128" i="6"/>
  <c r="D128" i="6"/>
  <c r="M127" i="6"/>
  <c r="J127" i="6"/>
  <c r="D127" i="6"/>
  <c r="M126" i="6"/>
  <c r="J126" i="6"/>
  <c r="D126" i="6"/>
  <c r="M125" i="6"/>
  <c r="J125" i="6"/>
  <c r="D125" i="6"/>
  <c r="M124" i="6"/>
  <c r="J124" i="6"/>
  <c r="D124" i="6"/>
  <c r="M123" i="6"/>
  <c r="J123" i="6"/>
  <c r="D123" i="6"/>
  <c r="M122" i="6"/>
  <c r="J122" i="6"/>
  <c r="D122" i="6"/>
  <c r="M121" i="6"/>
  <c r="J121" i="6"/>
  <c r="D121" i="6"/>
  <c r="M120" i="6"/>
  <c r="J120" i="6"/>
  <c r="D120" i="6"/>
  <c r="M119" i="6"/>
  <c r="J119" i="6"/>
  <c r="D119" i="6"/>
  <c r="M118" i="6"/>
  <c r="J118" i="6"/>
  <c r="D118" i="6"/>
  <c r="M117" i="6"/>
  <c r="J117" i="6"/>
  <c r="D117" i="6"/>
  <c r="M116" i="6"/>
  <c r="J116" i="6"/>
  <c r="D116" i="6"/>
  <c r="M115" i="6"/>
  <c r="J115" i="6"/>
  <c r="D115" i="6"/>
  <c r="M114" i="6"/>
  <c r="J114" i="6"/>
  <c r="D114" i="6"/>
  <c r="M113" i="6"/>
  <c r="J113" i="6"/>
  <c r="D113" i="6"/>
  <c r="M112" i="6"/>
  <c r="J112" i="6"/>
  <c r="D112" i="6"/>
  <c r="M111" i="6"/>
  <c r="J111" i="6"/>
  <c r="D111" i="6"/>
  <c r="M110" i="6"/>
  <c r="J110" i="6"/>
  <c r="D110" i="6"/>
  <c r="M109" i="6"/>
  <c r="J109" i="6"/>
  <c r="D109" i="6"/>
  <c r="M108" i="6"/>
  <c r="J108" i="6"/>
  <c r="D108" i="6"/>
  <c r="M107" i="6"/>
  <c r="J107" i="6"/>
  <c r="D107" i="6"/>
  <c r="M106" i="6"/>
  <c r="J106" i="6"/>
  <c r="D106" i="6"/>
  <c r="M105" i="6"/>
  <c r="J105" i="6"/>
  <c r="D105" i="6"/>
  <c r="M104" i="6"/>
  <c r="J104" i="6"/>
  <c r="D104" i="6"/>
  <c r="M103" i="6"/>
  <c r="J103" i="6"/>
  <c r="D103" i="6"/>
  <c r="M102" i="6"/>
  <c r="J102" i="6"/>
  <c r="D102" i="6"/>
  <c r="M101" i="6"/>
  <c r="J101" i="6"/>
  <c r="D101" i="6"/>
  <c r="M100" i="6"/>
  <c r="J100" i="6"/>
  <c r="D100" i="6"/>
  <c r="M99" i="6"/>
  <c r="J99" i="6"/>
  <c r="D99" i="6"/>
  <c r="M98" i="6"/>
  <c r="J98" i="6"/>
  <c r="D98" i="6"/>
  <c r="M97" i="6"/>
  <c r="J97" i="6"/>
  <c r="D97" i="6"/>
  <c r="M96" i="6"/>
  <c r="J96" i="6"/>
  <c r="D96" i="6"/>
  <c r="M95" i="6"/>
  <c r="J95" i="6"/>
  <c r="D95" i="6"/>
  <c r="M94" i="6"/>
  <c r="J94" i="6"/>
  <c r="D94" i="6"/>
  <c r="M93" i="6"/>
  <c r="J93" i="6"/>
  <c r="D93" i="6"/>
  <c r="M92" i="6"/>
  <c r="J92" i="6"/>
  <c r="D92" i="6"/>
  <c r="M91" i="6"/>
  <c r="J91" i="6"/>
  <c r="D91" i="6"/>
  <c r="M90" i="6"/>
  <c r="J90" i="6"/>
  <c r="D90" i="6"/>
  <c r="M89" i="6"/>
  <c r="J89" i="6"/>
  <c r="D89" i="6"/>
  <c r="M88" i="6"/>
  <c r="J88" i="6"/>
  <c r="D88" i="6"/>
  <c r="M87" i="6"/>
  <c r="J87" i="6"/>
  <c r="D87" i="6"/>
  <c r="M86" i="6"/>
  <c r="J86" i="6"/>
  <c r="D86" i="6"/>
  <c r="M85" i="6"/>
  <c r="J85" i="6"/>
  <c r="D85" i="6"/>
  <c r="M84" i="6"/>
  <c r="J84" i="6"/>
  <c r="D84" i="6"/>
  <c r="M83" i="6"/>
  <c r="J83" i="6"/>
  <c r="D83" i="6"/>
  <c r="M82" i="6"/>
  <c r="J82" i="6"/>
  <c r="D82" i="6"/>
  <c r="M81" i="6"/>
  <c r="J81" i="6"/>
  <c r="D81" i="6"/>
  <c r="M80" i="6"/>
  <c r="J80" i="6"/>
  <c r="D80" i="6"/>
  <c r="M79" i="6"/>
  <c r="J79" i="6"/>
  <c r="D79" i="6"/>
  <c r="M78" i="6"/>
  <c r="J78" i="6"/>
  <c r="D78" i="6"/>
  <c r="M77" i="6"/>
  <c r="J77" i="6"/>
  <c r="D77" i="6"/>
  <c r="M76" i="6"/>
  <c r="J76" i="6"/>
  <c r="D76" i="6"/>
  <c r="M75" i="6"/>
  <c r="J75" i="6"/>
  <c r="D75" i="6"/>
  <c r="M74" i="6"/>
  <c r="J74" i="6"/>
  <c r="D74" i="6"/>
  <c r="M73" i="6"/>
  <c r="J73" i="6"/>
  <c r="D73" i="6"/>
  <c r="M72" i="6"/>
  <c r="J72" i="6"/>
  <c r="D72" i="6"/>
  <c r="M71" i="6"/>
  <c r="J71" i="6"/>
  <c r="D71" i="6"/>
  <c r="M70" i="6"/>
  <c r="J70" i="6"/>
  <c r="D70" i="6"/>
  <c r="M69" i="6"/>
  <c r="J69" i="6"/>
  <c r="D69" i="6"/>
  <c r="M68" i="6"/>
  <c r="J68" i="6"/>
  <c r="D68" i="6"/>
  <c r="M67" i="6"/>
  <c r="J67" i="6"/>
  <c r="D67" i="6"/>
  <c r="M66" i="6"/>
  <c r="J66" i="6"/>
  <c r="D66" i="6"/>
  <c r="M65" i="6"/>
  <c r="J65" i="6"/>
  <c r="D65" i="6"/>
  <c r="M64" i="6"/>
  <c r="J64" i="6"/>
  <c r="D64" i="6"/>
  <c r="M63" i="6"/>
  <c r="J63" i="6"/>
  <c r="D63" i="6"/>
  <c r="M62" i="6"/>
  <c r="J62" i="6"/>
  <c r="D62" i="6"/>
  <c r="M61" i="6"/>
  <c r="J61" i="6"/>
  <c r="D61" i="6"/>
  <c r="M60" i="6"/>
  <c r="J60" i="6"/>
  <c r="D60" i="6"/>
  <c r="M59" i="6"/>
  <c r="J59" i="6"/>
  <c r="D59" i="6"/>
  <c r="M58" i="6"/>
  <c r="J58" i="6"/>
  <c r="D58" i="6"/>
  <c r="M57" i="6"/>
  <c r="J57" i="6"/>
  <c r="D57" i="6"/>
  <c r="M56" i="6"/>
  <c r="J56" i="6"/>
  <c r="D56" i="6"/>
  <c r="M55" i="6"/>
  <c r="J55" i="6"/>
  <c r="D55" i="6"/>
  <c r="M54" i="6"/>
  <c r="J54" i="6"/>
  <c r="D54" i="6"/>
  <c r="M53" i="6"/>
  <c r="J53" i="6"/>
  <c r="D53" i="6"/>
  <c r="M52" i="6"/>
  <c r="J52" i="6"/>
  <c r="D52" i="6"/>
  <c r="M51" i="6"/>
  <c r="J51" i="6"/>
  <c r="D51" i="6"/>
  <c r="M50" i="6"/>
  <c r="J50" i="6"/>
  <c r="D50" i="6"/>
  <c r="M49" i="6"/>
  <c r="J49" i="6"/>
  <c r="D49" i="6"/>
  <c r="M48" i="6"/>
  <c r="J48" i="6"/>
  <c r="D48" i="6"/>
  <c r="M47" i="6"/>
  <c r="J47" i="6"/>
  <c r="D47" i="6"/>
  <c r="M46" i="6"/>
  <c r="J46" i="6"/>
  <c r="D46" i="6"/>
  <c r="M45" i="6"/>
  <c r="J45" i="6"/>
  <c r="D45" i="6"/>
  <c r="M44" i="6"/>
  <c r="J44" i="6"/>
  <c r="D44" i="6"/>
  <c r="M43" i="6"/>
  <c r="J43" i="6"/>
  <c r="D43" i="6"/>
  <c r="M42" i="6"/>
  <c r="J42" i="6"/>
  <c r="D42" i="6"/>
  <c r="M41" i="6"/>
  <c r="J41" i="6"/>
  <c r="D41" i="6"/>
  <c r="M40" i="6"/>
  <c r="J40" i="6"/>
  <c r="D40" i="6"/>
  <c r="M39" i="6"/>
  <c r="J39" i="6"/>
  <c r="D39" i="6"/>
  <c r="M38" i="6"/>
  <c r="J38" i="6"/>
  <c r="D38" i="6"/>
  <c r="M37" i="6"/>
  <c r="J37" i="6"/>
  <c r="D37" i="6"/>
  <c r="M36" i="6"/>
  <c r="J36" i="6"/>
  <c r="D36" i="6"/>
  <c r="M35" i="6"/>
  <c r="J35" i="6"/>
  <c r="D35" i="6"/>
  <c r="M34" i="6"/>
  <c r="J34" i="6"/>
  <c r="D34" i="6"/>
  <c r="M33" i="6"/>
  <c r="J33" i="6"/>
  <c r="D33" i="6"/>
  <c r="M32" i="6"/>
  <c r="J32" i="6"/>
  <c r="D32" i="6"/>
  <c r="M31" i="6"/>
  <c r="J31" i="6"/>
  <c r="D31" i="6"/>
  <c r="M30" i="6"/>
  <c r="J30" i="6"/>
  <c r="D30" i="6"/>
  <c r="M29" i="6"/>
  <c r="J29" i="6"/>
  <c r="D29" i="6"/>
  <c r="M28" i="6"/>
  <c r="J28" i="6"/>
  <c r="D28" i="6"/>
  <c r="M27" i="6"/>
  <c r="J27" i="6"/>
  <c r="D27" i="6"/>
  <c r="M26" i="6"/>
  <c r="J26" i="6"/>
  <c r="D26" i="6"/>
  <c r="M25" i="6"/>
  <c r="J25" i="6"/>
  <c r="D25" i="6"/>
  <c r="M24" i="6"/>
  <c r="J24" i="6"/>
  <c r="D24" i="6"/>
  <c r="M23" i="6"/>
  <c r="J23" i="6"/>
  <c r="D23" i="6"/>
  <c r="M22" i="6"/>
  <c r="J22" i="6"/>
  <c r="D22" i="6"/>
  <c r="M21" i="6"/>
  <c r="J21" i="6"/>
  <c r="D21" i="6"/>
  <c r="M20" i="6"/>
  <c r="J20" i="6"/>
  <c r="D20" i="6"/>
  <c r="M19" i="6"/>
  <c r="J19" i="6"/>
  <c r="D19" i="6"/>
  <c r="M18" i="6"/>
  <c r="J18" i="6"/>
  <c r="D18" i="6"/>
  <c r="M17" i="6"/>
  <c r="J17" i="6"/>
  <c r="D17" i="6"/>
  <c r="M16" i="6"/>
  <c r="J16" i="6"/>
  <c r="D16" i="6"/>
  <c r="M15" i="6"/>
  <c r="J15" i="6"/>
  <c r="D15" i="6"/>
  <c r="M14" i="6"/>
  <c r="J14" i="6"/>
  <c r="D14" i="6"/>
  <c r="M13" i="6"/>
  <c r="J13" i="6"/>
  <c r="D13" i="6"/>
  <c r="M12" i="6"/>
  <c r="J12" i="6"/>
  <c r="D12" i="6"/>
  <c r="M11" i="6"/>
  <c r="J11" i="6"/>
  <c r="D11" i="6"/>
  <c r="M10" i="6"/>
  <c r="J10" i="6"/>
  <c r="D10" i="6"/>
  <c r="M9" i="6"/>
  <c r="J9" i="6"/>
  <c r="D9" i="6"/>
  <c r="M8" i="6"/>
  <c r="J8" i="6"/>
  <c r="D8" i="6"/>
  <c r="M7" i="6"/>
  <c r="J7" i="6"/>
  <c r="D7" i="6"/>
  <c r="M6" i="6"/>
  <c r="J6" i="6"/>
  <c r="D6" i="6"/>
  <c r="M5" i="6"/>
  <c r="J5" i="6"/>
  <c r="D5" i="6"/>
  <c r="M4" i="6"/>
  <c r="J4" i="6"/>
  <c r="D4" i="6"/>
  <c r="M3" i="6"/>
  <c r="J3" i="6"/>
  <c r="D3" i="6"/>
  <c r="M2" i="6"/>
  <c r="J2" i="6"/>
  <c r="D2" i="6"/>
  <c r="AE22" i="6" l="1"/>
  <c r="AG22" i="6" s="1"/>
  <c r="AC11" i="6"/>
  <c r="AD24" i="6"/>
  <c r="AF24" i="6" s="1"/>
  <c r="AJ9" i="6"/>
  <c r="AJ25" i="6"/>
  <c r="AC3" i="6"/>
  <c r="AJ10" i="6"/>
  <c r="AJ11" i="6"/>
  <c r="AJ15" i="6"/>
  <c r="AJ27" i="6"/>
  <c r="AJ31" i="6"/>
  <c r="AJ16" i="6"/>
  <c r="AJ20" i="6"/>
  <c r="AJ32" i="6"/>
  <c r="AC14" i="6"/>
  <c r="AD28" i="6"/>
  <c r="AF28" i="6" s="1"/>
  <c r="AD9" i="6"/>
  <c r="AD25" i="6"/>
  <c r="AD14" i="6"/>
  <c r="AJ14" i="6" s="1"/>
  <c r="AD30" i="6"/>
  <c r="AJ30" i="6" s="1"/>
  <c r="AD13" i="6"/>
  <c r="AJ13" i="6" s="1"/>
  <c r="AD29" i="6"/>
  <c r="AF29" i="6" s="1"/>
  <c r="AD18" i="6"/>
  <c r="AF18" i="6" s="1"/>
  <c r="AD34" i="6"/>
  <c r="AF34" i="6" s="1"/>
  <c r="AD17" i="6"/>
  <c r="AJ17" i="6" s="1"/>
  <c r="AD33" i="6"/>
  <c r="AJ33" i="6" s="1"/>
  <c r="AD22" i="6"/>
  <c r="AJ22" i="6" s="1"/>
  <c r="AD19" i="6"/>
  <c r="AF19" i="6" s="1"/>
  <c r="AD21" i="6"/>
  <c r="AD10" i="6"/>
  <c r="AD26" i="6"/>
  <c r="AJ26" i="6" s="1"/>
  <c r="AD31" i="6"/>
  <c r="AF31" i="6" s="1"/>
  <c r="AH15" i="6"/>
  <c r="AH23" i="6"/>
  <c r="AH16" i="6"/>
  <c r="AH32" i="6"/>
  <c r="AH29" i="6"/>
  <c r="AH11" i="6"/>
  <c r="AH19" i="6"/>
  <c r="AH27" i="6"/>
  <c r="AH8" i="6"/>
  <c r="AH12" i="6"/>
  <c r="AH20" i="6"/>
  <c r="AH28" i="6"/>
  <c r="AH34" i="6"/>
  <c r="AJ302" i="3"/>
  <c r="AI302" i="3"/>
  <c r="AH302" i="3"/>
  <c r="AG302" i="3"/>
  <c r="AF302" i="3"/>
  <c r="AE302" i="3"/>
  <c r="AD302" i="3"/>
  <c r="AC302" i="3"/>
  <c r="AB302" i="3"/>
  <c r="AA302" i="3"/>
  <c r="Z302" i="3"/>
  <c r="Y302" i="3"/>
  <c r="U301" i="3"/>
  <c r="T301" i="3"/>
  <c r="S301" i="3"/>
  <c r="R301" i="3"/>
  <c r="Q301" i="3"/>
  <c r="P301" i="3"/>
  <c r="O301" i="3"/>
  <c r="M301" i="3"/>
  <c r="L301" i="3"/>
  <c r="J301" i="3"/>
  <c r="I301" i="3"/>
  <c r="H301" i="3"/>
  <c r="AJ300" i="3"/>
  <c r="AI300" i="3"/>
  <c r="AH300" i="3"/>
  <c r="AG300" i="3"/>
  <c r="AF300" i="3"/>
  <c r="AE300" i="3"/>
  <c r="AD300" i="3"/>
  <c r="AC300" i="3"/>
  <c r="AB300" i="3"/>
  <c r="AA300" i="3"/>
  <c r="Z300" i="3"/>
  <c r="Y300" i="3"/>
  <c r="U300" i="3"/>
  <c r="T300" i="3"/>
  <c r="S300" i="3"/>
  <c r="R300" i="3"/>
  <c r="Q300" i="3"/>
  <c r="P300" i="3"/>
  <c r="O300" i="3"/>
  <c r="M300" i="3"/>
  <c r="L300" i="3"/>
  <c r="J300" i="3"/>
  <c r="I300" i="3"/>
  <c r="H300" i="3"/>
  <c r="AK299" i="3"/>
  <c r="W299" i="3"/>
  <c r="X299" i="3" s="1"/>
  <c r="N299" i="3"/>
  <c r="K299" i="3"/>
  <c r="D299" i="3"/>
  <c r="AK298" i="3"/>
  <c r="W298" i="3"/>
  <c r="X298" i="3" s="1"/>
  <c r="N298" i="3"/>
  <c r="K298" i="3"/>
  <c r="D298" i="3"/>
  <c r="AK297" i="3"/>
  <c r="W297" i="3"/>
  <c r="X297" i="3" s="1"/>
  <c r="N297" i="3"/>
  <c r="K297" i="3"/>
  <c r="D297" i="3"/>
  <c r="AK296" i="3"/>
  <c r="W296" i="3"/>
  <c r="X296" i="3" s="1"/>
  <c r="N296" i="3"/>
  <c r="K296" i="3"/>
  <c r="D296" i="3"/>
  <c r="AK295" i="3"/>
  <c r="W295" i="3"/>
  <c r="X295" i="3" s="1"/>
  <c r="N295" i="3"/>
  <c r="K295" i="3"/>
  <c r="D295" i="3"/>
  <c r="AK294" i="3"/>
  <c r="W294" i="3"/>
  <c r="X294" i="3" s="1"/>
  <c r="N294" i="3"/>
  <c r="K294" i="3"/>
  <c r="D294" i="3"/>
  <c r="AK293" i="3"/>
  <c r="W293" i="3"/>
  <c r="X293" i="3" s="1"/>
  <c r="N293" i="3"/>
  <c r="K293" i="3"/>
  <c r="D293" i="3"/>
  <c r="AK292" i="3"/>
  <c r="W292" i="3"/>
  <c r="X292" i="3" s="1"/>
  <c r="N292" i="3"/>
  <c r="K292" i="3"/>
  <c r="D292" i="3"/>
  <c r="AK291" i="3"/>
  <c r="W291" i="3"/>
  <c r="X291" i="3" s="1"/>
  <c r="N291" i="3"/>
  <c r="K291" i="3"/>
  <c r="D291" i="3"/>
  <c r="AK290" i="3"/>
  <c r="W290" i="3"/>
  <c r="X290" i="3" s="1"/>
  <c r="N290" i="3"/>
  <c r="K290" i="3"/>
  <c r="D290" i="3"/>
  <c r="AK289" i="3"/>
  <c r="W289" i="3"/>
  <c r="X289" i="3" s="1"/>
  <c r="N289" i="3"/>
  <c r="K289" i="3"/>
  <c r="D289" i="3"/>
  <c r="AK288" i="3"/>
  <c r="W288" i="3"/>
  <c r="X288" i="3" s="1"/>
  <c r="N288" i="3"/>
  <c r="K288" i="3"/>
  <c r="D288" i="3"/>
  <c r="AK287" i="3"/>
  <c r="W287" i="3"/>
  <c r="X287" i="3" s="1"/>
  <c r="N287" i="3"/>
  <c r="K287" i="3"/>
  <c r="D287" i="3"/>
  <c r="AK286" i="3"/>
  <c r="W286" i="3"/>
  <c r="X286" i="3" s="1"/>
  <c r="N286" i="3"/>
  <c r="K286" i="3"/>
  <c r="D286" i="3"/>
  <c r="AK285" i="3"/>
  <c r="W285" i="3"/>
  <c r="X285" i="3" s="1"/>
  <c r="N285" i="3"/>
  <c r="K285" i="3"/>
  <c r="D285" i="3"/>
  <c r="AK284" i="3"/>
  <c r="W284" i="3"/>
  <c r="X284" i="3" s="1"/>
  <c r="N284" i="3"/>
  <c r="K284" i="3"/>
  <c r="D284" i="3"/>
  <c r="AK283" i="3"/>
  <c r="W283" i="3"/>
  <c r="X283" i="3" s="1"/>
  <c r="N283" i="3"/>
  <c r="K283" i="3"/>
  <c r="D283" i="3"/>
  <c r="AK282" i="3"/>
  <c r="W282" i="3"/>
  <c r="X282" i="3" s="1"/>
  <c r="N282" i="3"/>
  <c r="K282" i="3"/>
  <c r="D282" i="3"/>
  <c r="AK281" i="3"/>
  <c r="W281" i="3"/>
  <c r="X281" i="3" s="1"/>
  <c r="N281" i="3"/>
  <c r="K281" i="3"/>
  <c r="D281" i="3"/>
  <c r="AK280" i="3"/>
  <c r="W280" i="3"/>
  <c r="X280" i="3" s="1"/>
  <c r="N280" i="3"/>
  <c r="K280" i="3"/>
  <c r="D280" i="3"/>
  <c r="AK279" i="3"/>
  <c r="W279" i="3"/>
  <c r="X279" i="3" s="1"/>
  <c r="N279" i="3"/>
  <c r="K279" i="3"/>
  <c r="D279" i="3"/>
  <c r="AK278" i="3"/>
  <c r="W278" i="3"/>
  <c r="X278" i="3" s="1"/>
  <c r="N278" i="3"/>
  <c r="K278" i="3"/>
  <c r="D278" i="3"/>
  <c r="AK277" i="3"/>
  <c r="W277" i="3"/>
  <c r="X277" i="3" s="1"/>
  <c r="N277" i="3"/>
  <c r="K277" i="3"/>
  <c r="D277" i="3"/>
  <c r="AK276" i="3"/>
  <c r="W276" i="3"/>
  <c r="X276" i="3" s="1"/>
  <c r="N276" i="3"/>
  <c r="K276" i="3"/>
  <c r="D276" i="3"/>
  <c r="AK275" i="3"/>
  <c r="W275" i="3"/>
  <c r="X275" i="3" s="1"/>
  <c r="N275" i="3"/>
  <c r="K275" i="3"/>
  <c r="D275" i="3"/>
  <c r="AK274" i="3"/>
  <c r="W274" i="3"/>
  <c r="X274" i="3" s="1"/>
  <c r="N274" i="3"/>
  <c r="K274" i="3"/>
  <c r="D274" i="3"/>
  <c r="AK273" i="3"/>
  <c r="W273" i="3"/>
  <c r="X273" i="3" s="1"/>
  <c r="N273" i="3"/>
  <c r="K273" i="3"/>
  <c r="D273" i="3"/>
  <c r="AK272" i="3"/>
  <c r="W272" i="3"/>
  <c r="X272" i="3" s="1"/>
  <c r="N272" i="3"/>
  <c r="K272" i="3"/>
  <c r="D272" i="3"/>
  <c r="AK271" i="3"/>
  <c r="W271" i="3"/>
  <c r="X271" i="3" s="1"/>
  <c r="N271" i="3"/>
  <c r="K271" i="3"/>
  <c r="D271" i="3"/>
  <c r="AK270" i="3"/>
  <c r="W270" i="3"/>
  <c r="X270" i="3" s="1"/>
  <c r="N270" i="3"/>
  <c r="K270" i="3"/>
  <c r="D270" i="3"/>
  <c r="AK269" i="3"/>
  <c r="W269" i="3"/>
  <c r="X269" i="3" s="1"/>
  <c r="N269" i="3"/>
  <c r="K269" i="3"/>
  <c r="D269" i="3"/>
  <c r="AK268" i="3"/>
  <c r="W268" i="3"/>
  <c r="X268" i="3" s="1"/>
  <c r="N268" i="3"/>
  <c r="K268" i="3"/>
  <c r="D268" i="3"/>
  <c r="AK267" i="3"/>
  <c r="W267" i="3"/>
  <c r="X267" i="3" s="1"/>
  <c r="N267" i="3"/>
  <c r="K267" i="3"/>
  <c r="D267" i="3"/>
  <c r="AK266" i="3"/>
  <c r="W266" i="3"/>
  <c r="X266" i="3" s="1"/>
  <c r="N266" i="3"/>
  <c r="K266" i="3"/>
  <c r="D266" i="3"/>
  <c r="AK265" i="3"/>
  <c r="W265" i="3"/>
  <c r="X265" i="3" s="1"/>
  <c r="N265" i="3"/>
  <c r="K265" i="3"/>
  <c r="D265" i="3"/>
  <c r="AK264" i="3"/>
  <c r="W264" i="3"/>
  <c r="X264" i="3" s="1"/>
  <c r="N264" i="3"/>
  <c r="K264" i="3"/>
  <c r="D264" i="3"/>
  <c r="AK263" i="3"/>
  <c r="W263" i="3"/>
  <c r="X263" i="3" s="1"/>
  <c r="N263" i="3"/>
  <c r="K263" i="3"/>
  <c r="D263" i="3"/>
  <c r="AK262" i="3"/>
  <c r="W262" i="3"/>
  <c r="X262" i="3" s="1"/>
  <c r="N262" i="3"/>
  <c r="K262" i="3"/>
  <c r="D262" i="3"/>
  <c r="AK261" i="3"/>
  <c r="W261" i="3"/>
  <c r="X261" i="3" s="1"/>
  <c r="N261" i="3"/>
  <c r="K261" i="3"/>
  <c r="D261" i="3"/>
  <c r="AK260" i="3"/>
  <c r="W260" i="3"/>
  <c r="X260" i="3" s="1"/>
  <c r="N260" i="3"/>
  <c r="K260" i="3"/>
  <c r="D260" i="3"/>
  <c r="AK259" i="3"/>
  <c r="W259" i="3"/>
  <c r="X259" i="3" s="1"/>
  <c r="N259" i="3"/>
  <c r="K259" i="3"/>
  <c r="D259" i="3"/>
  <c r="AK258" i="3"/>
  <c r="W258" i="3"/>
  <c r="X258" i="3" s="1"/>
  <c r="N258" i="3"/>
  <c r="K258" i="3"/>
  <c r="D258" i="3"/>
  <c r="AK257" i="3"/>
  <c r="W257" i="3"/>
  <c r="X257" i="3" s="1"/>
  <c r="N257" i="3"/>
  <c r="K257" i="3"/>
  <c r="D257" i="3"/>
  <c r="AK256" i="3"/>
  <c r="W256" i="3"/>
  <c r="X256" i="3" s="1"/>
  <c r="N256" i="3"/>
  <c r="K256" i="3"/>
  <c r="D256" i="3"/>
  <c r="AK255" i="3"/>
  <c r="W255" i="3"/>
  <c r="X255" i="3" s="1"/>
  <c r="N255" i="3"/>
  <c r="K255" i="3"/>
  <c r="D255" i="3"/>
  <c r="AK254" i="3"/>
  <c r="W254" i="3"/>
  <c r="X254" i="3" s="1"/>
  <c r="N254" i="3"/>
  <c r="K254" i="3"/>
  <c r="D254" i="3"/>
  <c r="AK253" i="3"/>
  <c r="W253" i="3"/>
  <c r="X253" i="3" s="1"/>
  <c r="N253" i="3"/>
  <c r="K253" i="3"/>
  <c r="D253" i="3"/>
  <c r="AK252" i="3"/>
  <c r="W252" i="3"/>
  <c r="X252" i="3" s="1"/>
  <c r="N252" i="3"/>
  <c r="K252" i="3"/>
  <c r="D252" i="3"/>
  <c r="AK251" i="3"/>
  <c r="W251" i="3"/>
  <c r="X251" i="3" s="1"/>
  <c r="N251" i="3"/>
  <c r="K251" i="3"/>
  <c r="D251" i="3"/>
  <c r="AK250" i="3"/>
  <c r="W250" i="3"/>
  <c r="X250" i="3" s="1"/>
  <c r="N250" i="3"/>
  <c r="K250" i="3"/>
  <c r="D250" i="3"/>
  <c r="AK249" i="3"/>
  <c r="W249" i="3"/>
  <c r="X249" i="3" s="1"/>
  <c r="N249" i="3"/>
  <c r="K249" i="3"/>
  <c r="D249" i="3"/>
  <c r="AK248" i="3"/>
  <c r="W248" i="3"/>
  <c r="X248" i="3" s="1"/>
  <c r="N248" i="3"/>
  <c r="K248" i="3"/>
  <c r="D248" i="3"/>
  <c r="AK247" i="3"/>
  <c r="W247" i="3"/>
  <c r="X247" i="3" s="1"/>
  <c r="N247" i="3"/>
  <c r="K247" i="3"/>
  <c r="D247" i="3"/>
  <c r="AK246" i="3"/>
  <c r="W246" i="3"/>
  <c r="X246" i="3" s="1"/>
  <c r="N246" i="3"/>
  <c r="K246" i="3"/>
  <c r="D246" i="3"/>
  <c r="AK245" i="3"/>
  <c r="W245" i="3"/>
  <c r="X245" i="3" s="1"/>
  <c r="N245" i="3"/>
  <c r="K245" i="3"/>
  <c r="D245" i="3"/>
  <c r="AK244" i="3"/>
  <c r="W244" i="3"/>
  <c r="X244" i="3" s="1"/>
  <c r="N244" i="3"/>
  <c r="K244" i="3"/>
  <c r="D244" i="3"/>
  <c r="AK243" i="3"/>
  <c r="W243" i="3"/>
  <c r="X243" i="3" s="1"/>
  <c r="N243" i="3"/>
  <c r="K243" i="3"/>
  <c r="D243" i="3"/>
  <c r="AK242" i="3"/>
  <c r="W242" i="3"/>
  <c r="X242" i="3" s="1"/>
  <c r="N242" i="3"/>
  <c r="K242" i="3"/>
  <c r="D242" i="3"/>
  <c r="AK241" i="3"/>
  <c r="W241" i="3"/>
  <c r="X241" i="3" s="1"/>
  <c r="N241" i="3"/>
  <c r="K241" i="3"/>
  <c r="D241" i="3"/>
  <c r="AK240" i="3"/>
  <c r="W240" i="3"/>
  <c r="X240" i="3" s="1"/>
  <c r="N240" i="3"/>
  <c r="K240" i="3"/>
  <c r="D240" i="3"/>
  <c r="AK239" i="3"/>
  <c r="W239" i="3"/>
  <c r="X239" i="3" s="1"/>
  <c r="N239" i="3"/>
  <c r="K239" i="3"/>
  <c r="D239" i="3"/>
  <c r="AK238" i="3"/>
  <c r="W238" i="3"/>
  <c r="X238" i="3" s="1"/>
  <c r="N238" i="3"/>
  <c r="K238" i="3"/>
  <c r="D238" i="3"/>
  <c r="AK237" i="3"/>
  <c r="W237" i="3"/>
  <c r="X237" i="3" s="1"/>
  <c r="N237" i="3"/>
  <c r="K237" i="3"/>
  <c r="D237" i="3"/>
  <c r="AK236" i="3"/>
  <c r="W236" i="3"/>
  <c r="X236" i="3" s="1"/>
  <c r="N236" i="3"/>
  <c r="K236" i="3"/>
  <c r="D236" i="3"/>
  <c r="AK235" i="3"/>
  <c r="W235" i="3"/>
  <c r="X235" i="3" s="1"/>
  <c r="N235" i="3"/>
  <c r="K235" i="3"/>
  <c r="D235" i="3"/>
  <c r="AK234" i="3"/>
  <c r="W234" i="3"/>
  <c r="X234" i="3" s="1"/>
  <c r="N234" i="3"/>
  <c r="K234" i="3"/>
  <c r="D234" i="3"/>
  <c r="AK233" i="3"/>
  <c r="W233" i="3"/>
  <c r="X233" i="3" s="1"/>
  <c r="N233" i="3"/>
  <c r="K233" i="3"/>
  <c r="D233" i="3"/>
  <c r="AK232" i="3"/>
  <c r="W232" i="3"/>
  <c r="X232" i="3" s="1"/>
  <c r="N232" i="3"/>
  <c r="K232" i="3"/>
  <c r="D232" i="3"/>
  <c r="AK231" i="3"/>
  <c r="W231" i="3"/>
  <c r="X231" i="3" s="1"/>
  <c r="N231" i="3"/>
  <c r="K231" i="3"/>
  <c r="D231" i="3"/>
  <c r="AK230" i="3"/>
  <c r="W230" i="3"/>
  <c r="X230" i="3" s="1"/>
  <c r="N230" i="3"/>
  <c r="K230" i="3"/>
  <c r="D230" i="3"/>
  <c r="AK229" i="3"/>
  <c r="W229" i="3"/>
  <c r="X229" i="3" s="1"/>
  <c r="N229" i="3"/>
  <c r="K229" i="3"/>
  <c r="D229" i="3"/>
  <c r="AK228" i="3"/>
  <c r="W228" i="3"/>
  <c r="X228" i="3" s="1"/>
  <c r="N228" i="3"/>
  <c r="K228" i="3"/>
  <c r="D228" i="3"/>
  <c r="AK227" i="3"/>
  <c r="W227" i="3"/>
  <c r="X227" i="3" s="1"/>
  <c r="N227" i="3"/>
  <c r="K227" i="3"/>
  <c r="D227" i="3"/>
  <c r="AK226" i="3"/>
  <c r="W226" i="3"/>
  <c r="X226" i="3" s="1"/>
  <c r="N226" i="3"/>
  <c r="K226" i="3"/>
  <c r="D226" i="3"/>
  <c r="AK225" i="3"/>
  <c r="W225" i="3"/>
  <c r="X225" i="3" s="1"/>
  <c r="N225" i="3"/>
  <c r="K225" i="3"/>
  <c r="D225" i="3"/>
  <c r="AK224" i="3"/>
  <c r="W224" i="3"/>
  <c r="X224" i="3" s="1"/>
  <c r="N224" i="3"/>
  <c r="K224" i="3"/>
  <c r="D224" i="3"/>
  <c r="AK223" i="3"/>
  <c r="W223" i="3"/>
  <c r="X223" i="3" s="1"/>
  <c r="N223" i="3"/>
  <c r="K223" i="3"/>
  <c r="D223" i="3"/>
  <c r="AK222" i="3"/>
  <c r="W222" i="3"/>
  <c r="X222" i="3" s="1"/>
  <c r="N222" i="3"/>
  <c r="K222" i="3"/>
  <c r="D222" i="3"/>
  <c r="AK221" i="3"/>
  <c r="W221" i="3"/>
  <c r="X221" i="3" s="1"/>
  <c r="N221" i="3"/>
  <c r="K221" i="3"/>
  <c r="D221" i="3"/>
  <c r="AK220" i="3"/>
  <c r="W220" i="3"/>
  <c r="X220" i="3" s="1"/>
  <c r="N220" i="3"/>
  <c r="K220" i="3"/>
  <c r="D220" i="3"/>
  <c r="AK219" i="3"/>
  <c r="W219" i="3"/>
  <c r="X219" i="3" s="1"/>
  <c r="N219" i="3"/>
  <c r="K219" i="3"/>
  <c r="D219" i="3"/>
  <c r="AK218" i="3"/>
  <c r="W218" i="3"/>
  <c r="X218" i="3" s="1"/>
  <c r="N218" i="3"/>
  <c r="K218" i="3"/>
  <c r="D218" i="3"/>
  <c r="AK217" i="3"/>
  <c r="W217" i="3"/>
  <c r="X217" i="3" s="1"/>
  <c r="N217" i="3"/>
  <c r="K217" i="3"/>
  <c r="D217" i="3"/>
  <c r="AK216" i="3"/>
  <c r="W216" i="3"/>
  <c r="X216" i="3" s="1"/>
  <c r="N216" i="3"/>
  <c r="K216" i="3"/>
  <c r="D216" i="3"/>
  <c r="AK215" i="3"/>
  <c r="W215" i="3"/>
  <c r="X215" i="3" s="1"/>
  <c r="N215" i="3"/>
  <c r="K215" i="3"/>
  <c r="D215" i="3"/>
  <c r="AK214" i="3"/>
  <c r="W214" i="3"/>
  <c r="X214" i="3" s="1"/>
  <c r="N214" i="3"/>
  <c r="K214" i="3"/>
  <c r="D214" i="3"/>
  <c r="AK213" i="3"/>
  <c r="W213" i="3"/>
  <c r="X213" i="3" s="1"/>
  <c r="N213" i="3"/>
  <c r="K213" i="3"/>
  <c r="D213" i="3"/>
  <c r="AK212" i="3"/>
  <c r="W212" i="3"/>
  <c r="X212" i="3" s="1"/>
  <c r="N212" i="3"/>
  <c r="K212" i="3"/>
  <c r="D212" i="3"/>
  <c r="AK211" i="3"/>
  <c r="W211" i="3"/>
  <c r="X211" i="3" s="1"/>
  <c r="N211" i="3"/>
  <c r="K211" i="3"/>
  <c r="D211" i="3"/>
  <c r="AK210" i="3"/>
  <c r="W210" i="3"/>
  <c r="X210" i="3" s="1"/>
  <c r="N210" i="3"/>
  <c r="K210" i="3"/>
  <c r="D210" i="3"/>
  <c r="AK209" i="3"/>
  <c r="W209" i="3"/>
  <c r="X209" i="3" s="1"/>
  <c r="N209" i="3"/>
  <c r="K209" i="3"/>
  <c r="D209" i="3"/>
  <c r="AK208" i="3"/>
  <c r="W208" i="3"/>
  <c r="X208" i="3" s="1"/>
  <c r="N208" i="3"/>
  <c r="K208" i="3"/>
  <c r="D208" i="3"/>
  <c r="AK207" i="3"/>
  <c r="W207" i="3"/>
  <c r="X207" i="3" s="1"/>
  <c r="N207" i="3"/>
  <c r="K207" i="3"/>
  <c r="D207" i="3"/>
  <c r="AK206" i="3"/>
  <c r="W206" i="3"/>
  <c r="X206" i="3" s="1"/>
  <c r="N206" i="3"/>
  <c r="K206" i="3"/>
  <c r="D206" i="3"/>
  <c r="AK205" i="3"/>
  <c r="W205" i="3"/>
  <c r="X205" i="3" s="1"/>
  <c r="N205" i="3"/>
  <c r="K205" i="3"/>
  <c r="D205" i="3"/>
  <c r="AK204" i="3"/>
  <c r="W204" i="3"/>
  <c r="X204" i="3" s="1"/>
  <c r="N204" i="3"/>
  <c r="K204" i="3"/>
  <c r="D204" i="3"/>
  <c r="AK203" i="3"/>
  <c r="W203" i="3"/>
  <c r="X203" i="3" s="1"/>
  <c r="N203" i="3"/>
  <c r="K203" i="3"/>
  <c r="D203" i="3"/>
  <c r="AK202" i="3"/>
  <c r="W202" i="3"/>
  <c r="X202" i="3" s="1"/>
  <c r="N202" i="3"/>
  <c r="K202" i="3"/>
  <c r="D202" i="3"/>
  <c r="AK201" i="3"/>
  <c r="W201" i="3"/>
  <c r="X201" i="3" s="1"/>
  <c r="N201" i="3"/>
  <c r="K201" i="3"/>
  <c r="D201" i="3"/>
  <c r="AK200" i="3"/>
  <c r="W200" i="3"/>
  <c r="X200" i="3" s="1"/>
  <c r="N200" i="3"/>
  <c r="K200" i="3"/>
  <c r="D200" i="3"/>
  <c r="AK199" i="3"/>
  <c r="W199" i="3"/>
  <c r="X199" i="3" s="1"/>
  <c r="N199" i="3"/>
  <c r="K199" i="3"/>
  <c r="D199" i="3"/>
  <c r="AK198" i="3"/>
  <c r="W198" i="3"/>
  <c r="X198" i="3" s="1"/>
  <c r="N198" i="3"/>
  <c r="K198" i="3"/>
  <c r="D198" i="3"/>
  <c r="AK197" i="3"/>
  <c r="W197" i="3"/>
  <c r="X197" i="3" s="1"/>
  <c r="N197" i="3"/>
  <c r="K197" i="3"/>
  <c r="D197" i="3"/>
  <c r="AK196" i="3"/>
  <c r="W196" i="3"/>
  <c r="X196" i="3" s="1"/>
  <c r="N196" i="3"/>
  <c r="K196" i="3"/>
  <c r="D196" i="3"/>
  <c r="AK195" i="3"/>
  <c r="W195" i="3"/>
  <c r="X195" i="3" s="1"/>
  <c r="N195" i="3"/>
  <c r="K195" i="3"/>
  <c r="D195" i="3"/>
  <c r="AK194" i="3"/>
  <c r="W194" i="3"/>
  <c r="X194" i="3" s="1"/>
  <c r="N194" i="3"/>
  <c r="K194" i="3"/>
  <c r="D194" i="3"/>
  <c r="AK193" i="3"/>
  <c r="W193" i="3"/>
  <c r="X193" i="3" s="1"/>
  <c r="N193" i="3"/>
  <c r="K193" i="3"/>
  <c r="D193" i="3"/>
  <c r="AK192" i="3"/>
  <c r="W192" i="3"/>
  <c r="X192" i="3" s="1"/>
  <c r="N192" i="3"/>
  <c r="K192" i="3"/>
  <c r="D192" i="3"/>
  <c r="AK191" i="3"/>
  <c r="W191" i="3"/>
  <c r="X191" i="3" s="1"/>
  <c r="N191" i="3"/>
  <c r="K191" i="3"/>
  <c r="D191" i="3"/>
  <c r="AK190" i="3"/>
  <c r="W190" i="3"/>
  <c r="X190" i="3" s="1"/>
  <c r="N190" i="3"/>
  <c r="K190" i="3"/>
  <c r="D190" i="3"/>
  <c r="AK189" i="3"/>
  <c r="W189" i="3"/>
  <c r="X189" i="3" s="1"/>
  <c r="N189" i="3"/>
  <c r="K189" i="3"/>
  <c r="D189" i="3"/>
  <c r="AK188" i="3"/>
  <c r="W188" i="3"/>
  <c r="X188" i="3" s="1"/>
  <c r="N188" i="3"/>
  <c r="K188" i="3"/>
  <c r="D188" i="3"/>
  <c r="AK187" i="3"/>
  <c r="W187" i="3"/>
  <c r="X187" i="3" s="1"/>
  <c r="N187" i="3"/>
  <c r="K187" i="3"/>
  <c r="D187" i="3"/>
  <c r="AK186" i="3"/>
  <c r="W186" i="3"/>
  <c r="X186" i="3" s="1"/>
  <c r="N186" i="3"/>
  <c r="K186" i="3"/>
  <c r="D186" i="3"/>
  <c r="AK185" i="3"/>
  <c r="W185" i="3"/>
  <c r="X185" i="3" s="1"/>
  <c r="N185" i="3"/>
  <c r="K185" i="3"/>
  <c r="D185" i="3"/>
  <c r="AK184" i="3"/>
  <c r="W184" i="3"/>
  <c r="X184" i="3" s="1"/>
  <c r="N184" i="3"/>
  <c r="K184" i="3"/>
  <c r="D184" i="3"/>
  <c r="AK183" i="3"/>
  <c r="W183" i="3"/>
  <c r="X183" i="3" s="1"/>
  <c r="N183" i="3"/>
  <c r="K183" i="3"/>
  <c r="D183" i="3"/>
  <c r="AK182" i="3"/>
  <c r="W182" i="3"/>
  <c r="X182" i="3" s="1"/>
  <c r="N182" i="3"/>
  <c r="K182" i="3"/>
  <c r="D182" i="3"/>
  <c r="AK181" i="3"/>
  <c r="W181" i="3"/>
  <c r="X181" i="3" s="1"/>
  <c r="N181" i="3"/>
  <c r="K181" i="3"/>
  <c r="D181" i="3"/>
  <c r="AK180" i="3"/>
  <c r="W180" i="3"/>
  <c r="X180" i="3" s="1"/>
  <c r="N180" i="3"/>
  <c r="K180" i="3"/>
  <c r="D180" i="3"/>
  <c r="AK179" i="3"/>
  <c r="W179" i="3"/>
  <c r="X179" i="3" s="1"/>
  <c r="N179" i="3"/>
  <c r="K179" i="3"/>
  <c r="D179" i="3"/>
  <c r="AK178" i="3"/>
  <c r="W178" i="3"/>
  <c r="X178" i="3" s="1"/>
  <c r="N178" i="3"/>
  <c r="K178" i="3"/>
  <c r="D178" i="3"/>
  <c r="AK177" i="3"/>
  <c r="W177" i="3"/>
  <c r="X177" i="3" s="1"/>
  <c r="N177" i="3"/>
  <c r="K177" i="3"/>
  <c r="D177" i="3"/>
  <c r="AK176" i="3"/>
  <c r="W176" i="3"/>
  <c r="X176" i="3" s="1"/>
  <c r="N176" i="3"/>
  <c r="K176" i="3"/>
  <c r="D176" i="3"/>
  <c r="AK175" i="3"/>
  <c r="W175" i="3"/>
  <c r="X175" i="3" s="1"/>
  <c r="N175" i="3"/>
  <c r="K175" i="3"/>
  <c r="D175" i="3"/>
  <c r="AK174" i="3"/>
  <c r="W174" i="3"/>
  <c r="X174" i="3" s="1"/>
  <c r="N174" i="3"/>
  <c r="K174" i="3"/>
  <c r="D174" i="3"/>
  <c r="AK173" i="3"/>
  <c r="W173" i="3"/>
  <c r="X173" i="3" s="1"/>
  <c r="N173" i="3"/>
  <c r="K173" i="3"/>
  <c r="D173" i="3"/>
  <c r="AK172" i="3"/>
  <c r="W172" i="3"/>
  <c r="X172" i="3" s="1"/>
  <c r="N172" i="3"/>
  <c r="K172" i="3"/>
  <c r="D172" i="3"/>
  <c r="AK171" i="3"/>
  <c r="W171" i="3"/>
  <c r="X171" i="3" s="1"/>
  <c r="N171" i="3"/>
  <c r="K171" i="3"/>
  <c r="D171" i="3"/>
  <c r="AK170" i="3"/>
  <c r="W170" i="3"/>
  <c r="X170" i="3" s="1"/>
  <c r="N170" i="3"/>
  <c r="K170" i="3"/>
  <c r="D170" i="3"/>
  <c r="AK169" i="3"/>
  <c r="W169" i="3"/>
  <c r="X169" i="3" s="1"/>
  <c r="N169" i="3"/>
  <c r="K169" i="3"/>
  <c r="D169" i="3"/>
  <c r="AK168" i="3"/>
  <c r="W168" i="3"/>
  <c r="X168" i="3" s="1"/>
  <c r="N168" i="3"/>
  <c r="K168" i="3"/>
  <c r="D168" i="3"/>
  <c r="AK167" i="3"/>
  <c r="W167" i="3"/>
  <c r="X167" i="3" s="1"/>
  <c r="N167" i="3"/>
  <c r="K167" i="3"/>
  <c r="D167" i="3"/>
  <c r="AK166" i="3"/>
  <c r="W166" i="3"/>
  <c r="X166" i="3" s="1"/>
  <c r="N166" i="3"/>
  <c r="K166" i="3"/>
  <c r="D166" i="3"/>
  <c r="AK165" i="3"/>
  <c r="W165" i="3"/>
  <c r="X165" i="3" s="1"/>
  <c r="N165" i="3"/>
  <c r="K165" i="3"/>
  <c r="D165" i="3"/>
  <c r="AK164" i="3"/>
  <c r="W164" i="3"/>
  <c r="X164" i="3" s="1"/>
  <c r="N164" i="3"/>
  <c r="K164" i="3"/>
  <c r="D164" i="3"/>
  <c r="AK163" i="3"/>
  <c r="W163" i="3"/>
  <c r="X163" i="3" s="1"/>
  <c r="N163" i="3"/>
  <c r="K163" i="3"/>
  <c r="D163" i="3"/>
  <c r="AK162" i="3"/>
  <c r="W162" i="3"/>
  <c r="X162" i="3" s="1"/>
  <c r="N162" i="3"/>
  <c r="K162" i="3"/>
  <c r="D162" i="3"/>
  <c r="AK161" i="3"/>
  <c r="W161" i="3"/>
  <c r="X161" i="3" s="1"/>
  <c r="N161" i="3"/>
  <c r="K161" i="3"/>
  <c r="D161" i="3"/>
  <c r="AK160" i="3"/>
  <c r="W160" i="3"/>
  <c r="X160" i="3" s="1"/>
  <c r="N160" i="3"/>
  <c r="K160" i="3"/>
  <c r="D160" i="3"/>
  <c r="AK159" i="3"/>
  <c r="W159" i="3"/>
  <c r="X159" i="3" s="1"/>
  <c r="N159" i="3"/>
  <c r="K159" i="3"/>
  <c r="D159" i="3"/>
  <c r="AK158" i="3"/>
  <c r="W158" i="3"/>
  <c r="X158" i="3" s="1"/>
  <c r="N158" i="3"/>
  <c r="K158" i="3"/>
  <c r="D158" i="3"/>
  <c r="AK157" i="3"/>
  <c r="W157" i="3"/>
  <c r="X157" i="3" s="1"/>
  <c r="N157" i="3"/>
  <c r="K157" i="3"/>
  <c r="D157" i="3"/>
  <c r="AK156" i="3"/>
  <c r="W156" i="3"/>
  <c r="X156" i="3" s="1"/>
  <c r="N156" i="3"/>
  <c r="K156" i="3"/>
  <c r="D156" i="3"/>
  <c r="AK155" i="3"/>
  <c r="W155" i="3"/>
  <c r="X155" i="3" s="1"/>
  <c r="N155" i="3"/>
  <c r="K155" i="3"/>
  <c r="D155" i="3"/>
  <c r="AK154" i="3"/>
  <c r="W154" i="3"/>
  <c r="X154" i="3" s="1"/>
  <c r="N154" i="3"/>
  <c r="K154" i="3"/>
  <c r="D154" i="3"/>
  <c r="AK153" i="3"/>
  <c r="W153" i="3"/>
  <c r="X153" i="3" s="1"/>
  <c r="N153" i="3"/>
  <c r="K153" i="3"/>
  <c r="D153" i="3"/>
  <c r="AK152" i="3"/>
  <c r="W152" i="3"/>
  <c r="X152" i="3" s="1"/>
  <c r="N152" i="3"/>
  <c r="K152" i="3"/>
  <c r="D152" i="3"/>
  <c r="AK151" i="3"/>
  <c r="W151" i="3"/>
  <c r="X151" i="3" s="1"/>
  <c r="N151" i="3"/>
  <c r="K151" i="3"/>
  <c r="D151" i="3"/>
  <c r="AK150" i="3"/>
  <c r="W150" i="3"/>
  <c r="X150" i="3" s="1"/>
  <c r="N150" i="3"/>
  <c r="K150" i="3"/>
  <c r="D150" i="3"/>
  <c r="AK149" i="3"/>
  <c r="W149" i="3"/>
  <c r="X149" i="3" s="1"/>
  <c r="N149" i="3"/>
  <c r="K149" i="3"/>
  <c r="D149" i="3"/>
  <c r="AK148" i="3"/>
  <c r="W148" i="3"/>
  <c r="X148" i="3" s="1"/>
  <c r="N148" i="3"/>
  <c r="K148" i="3"/>
  <c r="D148" i="3"/>
  <c r="AK147" i="3"/>
  <c r="W147" i="3"/>
  <c r="X147" i="3" s="1"/>
  <c r="N147" i="3"/>
  <c r="K147" i="3"/>
  <c r="D147" i="3"/>
  <c r="AK146" i="3"/>
  <c r="W146" i="3"/>
  <c r="X146" i="3" s="1"/>
  <c r="N146" i="3"/>
  <c r="K146" i="3"/>
  <c r="D146" i="3"/>
  <c r="AK145" i="3"/>
  <c r="W145" i="3"/>
  <c r="X145" i="3" s="1"/>
  <c r="N145" i="3"/>
  <c r="K145" i="3"/>
  <c r="D145" i="3"/>
  <c r="AK144" i="3"/>
  <c r="W144" i="3"/>
  <c r="X144" i="3" s="1"/>
  <c r="N144" i="3"/>
  <c r="K144" i="3"/>
  <c r="D144" i="3"/>
  <c r="AK143" i="3"/>
  <c r="W143" i="3"/>
  <c r="X143" i="3" s="1"/>
  <c r="N143" i="3"/>
  <c r="K143" i="3"/>
  <c r="D143" i="3"/>
  <c r="AK142" i="3"/>
  <c r="W142" i="3"/>
  <c r="X142" i="3" s="1"/>
  <c r="N142" i="3"/>
  <c r="K142" i="3"/>
  <c r="D142" i="3"/>
  <c r="AK141" i="3"/>
  <c r="W141" i="3"/>
  <c r="X141" i="3" s="1"/>
  <c r="N141" i="3"/>
  <c r="K141" i="3"/>
  <c r="D141" i="3"/>
  <c r="AK140" i="3"/>
  <c r="W140" i="3"/>
  <c r="X140" i="3" s="1"/>
  <c r="N140" i="3"/>
  <c r="K140" i="3"/>
  <c r="D140" i="3"/>
  <c r="AK139" i="3"/>
  <c r="W139" i="3"/>
  <c r="X139" i="3" s="1"/>
  <c r="N139" i="3"/>
  <c r="K139" i="3"/>
  <c r="D139" i="3"/>
  <c r="AK138" i="3"/>
  <c r="W138" i="3"/>
  <c r="X138" i="3" s="1"/>
  <c r="N138" i="3"/>
  <c r="K138" i="3"/>
  <c r="D138" i="3"/>
  <c r="AK137" i="3"/>
  <c r="W137" i="3"/>
  <c r="X137" i="3" s="1"/>
  <c r="N137" i="3"/>
  <c r="K137" i="3"/>
  <c r="D137" i="3"/>
  <c r="AK136" i="3"/>
  <c r="W136" i="3"/>
  <c r="X136" i="3" s="1"/>
  <c r="N136" i="3"/>
  <c r="K136" i="3"/>
  <c r="D136" i="3"/>
  <c r="AK135" i="3"/>
  <c r="W135" i="3"/>
  <c r="X135" i="3" s="1"/>
  <c r="N135" i="3"/>
  <c r="K135" i="3"/>
  <c r="D135" i="3"/>
  <c r="AK134" i="3"/>
  <c r="W134" i="3"/>
  <c r="X134" i="3" s="1"/>
  <c r="N134" i="3"/>
  <c r="K134" i="3"/>
  <c r="D134" i="3"/>
  <c r="AK133" i="3"/>
  <c r="W133" i="3"/>
  <c r="X133" i="3" s="1"/>
  <c r="N133" i="3"/>
  <c r="K133" i="3"/>
  <c r="D133" i="3"/>
  <c r="AK132" i="3"/>
  <c r="W132" i="3"/>
  <c r="X132" i="3" s="1"/>
  <c r="N132" i="3"/>
  <c r="K132" i="3"/>
  <c r="D132" i="3"/>
  <c r="AK131" i="3"/>
  <c r="W131" i="3"/>
  <c r="X131" i="3" s="1"/>
  <c r="N131" i="3"/>
  <c r="K131" i="3"/>
  <c r="D131" i="3"/>
  <c r="AK130" i="3"/>
  <c r="W130" i="3"/>
  <c r="X130" i="3" s="1"/>
  <c r="N130" i="3"/>
  <c r="K130" i="3"/>
  <c r="D130" i="3"/>
  <c r="AK129" i="3"/>
  <c r="W129" i="3"/>
  <c r="X129" i="3" s="1"/>
  <c r="N129" i="3"/>
  <c r="K129" i="3"/>
  <c r="D129" i="3"/>
  <c r="AK128" i="3"/>
  <c r="W128" i="3"/>
  <c r="X128" i="3" s="1"/>
  <c r="N128" i="3"/>
  <c r="K128" i="3"/>
  <c r="D128" i="3"/>
  <c r="AK127" i="3"/>
  <c r="W127" i="3"/>
  <c r="X127" i="3" s="1"/>
  <c r="N127" i="3"/>
  <c r="K127" i="3"/>
  <c r="D127" i="3"/>
  <c r="AK126" i="3"/>
  <c r="W126" i="3"/>
  <c r="X126" i="3" s="1"/>
  <c r="N126" i="3"/>
  <c r="K126" i="3"/>
  <c r="D126" i="3"/>
  <c r="AK125" i="3"/>
  <c r="W125" i="3"/>
  <c r="X125" i="3" s="1"/>
  <c r="N125" i="3"/>
  <c r="K125" i="3"/>
  <c r="D125" i="3"/>
  <c r="AK124" i="3"/>
  <c r="W124" i="3"/>
  <c r="X124" i="3" s="1"/>
  <c r="N124" i="3"/>
  <c r="K124" i="3"/>
  <c r="D124" i="3"/>
  <c r="AK123" i="3"/>
  <c r="W123" i="3"/>
  <c r="X123" i="3" s="1"/>
  <c r="N123" i="3"/>
  <c r="K123" i="3"/>
  <c r="D123" i="3"/>
  <c r="AK122" i="3"/>
  <c r="W122" i="3"/>
  <c r="X122" i="3" s="1"/>
  <c r="N122" i="3"/>
  <c r="K122" i="3"/>
  <c r="D122" i="3"/>
  <c r="AK121" i="3"/>
  <c r="W121" i="3"/>
  <c r="X121" i="3" s="1"/>
  <c r="N121" i="3"/>
  <c r="K121" i="3"/>
  <c r="D121" i="3"/>
  <c r="AK120" i="3"/>
  <c r="W120" i="3"/>
  <c r="X120" i="3" s="1"/>
  <c r="N120" i="3"/>
  <c r="K120" i="3"/>
  <c r="D120" i="3"/>
  <c r="AK119" i="3"/>
  <c r="W119" i="3"/>
  <c r="X119" i="3" s="1"/>
  <c r="N119" i="3"/>
  <c r="K119" i="3"/>
  <c r="D119" i="3"/>
  <c r="AK118" i="3"/>
  <c r="W118" i="3"/>
  <c r="X118" i="3" s="1"/>
  <c r="N118" i="3"/>
  <c r="K118" i="3"/>
  <c r="D118" i="3"/>
  <c r="AK117" i="3"/>
  <c r="W117" i="3"/>
  <c r="X117" i="3" s="1"/>
  <c r="N117" i="3"/>
  <c r="K117" i="3"/>
  <c r="D117" i="3"/>
  <c r="AK116" i="3"/>
  <c r="W116" i="3"/>
  <c r="X116" i="3" s="1"/>
  <c r="N116" i="3"/>
  <c r="K116" i="3"/>
  <c r="D116" i="3"/>
  <c r="AK115" i="3"/>
  <c r="W115" i="3"/>
  <c r="X115" i="3" s="1"/>
  <c r="N115" i="3"/>
  <c r="K115" i="3"/>
  <c r="D115" i="3"/>
  <c r="AK114" i="3"/>
  <c r="W114" i="3"/>
  <c r="X114" i="3" s="1"/>
  <c r="N114" i="3"/>
  <c r="K114" i="3"/>
  <c r="D114" i="3"/>
  <c r="AK113" i="3"/>
  <c r="W113" i="3"/>
  <c r="X113" i="3" s="1"/>
  <c r="N113" i="3"/>
  <c r="K113" i="3"/>
  <c r="D113" i="3"/>
  <c r="AK112" i="3"/>
  <c r="W112" i="3"/>
  <c r="X112" i="3" s="1"/>
  <c r="N112" i="3"/>
  <c r="K112" i="3"/>
  <c r="D112" i="3"/>
  <c r="AK111" i="3"/>
  <c r="W111" i="3"/>
  <c r="X111" i="3" s="1"/>
  <c r="N111" i="3"/>
  <c r="K111" i="3"/>
  <c r="D111" i="3"/>
  <c r="AK110" i="3"/>
  <c r="W110" i="3"/>
  <c r="X110" i="3" s="1"/>
  <c r="N110" i="3"/>
  <c r="K110" i="3"/>
  <c r="D110" i="3"/>
  <c r="AK109" i="3"/>
  <c r="W109" i="3"/>
  <c r="X109" i="3" s="1"/>
  <c r="N109" i="3"/>
  <c r="K109" i="3"/>
  <c r="D109" i="3"/>
  <c r="AK108" i="3"/>
  <c r="W108" i="3"/>
  <c r="X108" i="3" s="1"/>
  <c r="N108" i="3"/>
  <c r="K108" i="3"/>
  <c r="D108" i="3"/>
  <c r="AK107" i="3"/>
  <c r="W107" i="3"/>
  <c r="X107" i="3" s="1"/>
  <c r="N107" i="3"/>
  <c r="K107" i="3"/>
  <c r="D107" i="3"/>
  <c r="AK106" i="3"/>
  <c r="W106" i="3"/>
  <c r="X106" i="3" s="1"/>
  <c r="N106" i="3"/>
  <c r="K106" i="3"/>
  <c r="D106" i="3"/>
  <c r="AK105" i="3"/>
  <c r="W105" i="3"/>
  <c r="X105" i="3" s="1"/>
  <c r="N105" i="3"/>
  <c r="K105" i="3"/>
  <c r="D105" i="3"/>
  <c r="AK104" i="3"/>
  <c r="W104" i="3"/>
  <c r="X104" i="3" s="1"/>
  <c r="N104" i="3"/>
  <c r="K104" i="3"/>
  <c r="D104" i="3"/>
  <c r="AK103" i="3"/>
  <c r="W103" i="3"/>
  <c r="X103" i="3" s="1"/>
  <c r="N103" i="3"/>
  <c r="K103" i="3"/>
  <c r="D103" i="3"/>
  <c r="AK102" i="3"/>
  <c r="W102" i="3"/>
  <c r="X102" i="3" s="1"/>
  <c r="N102" i="3"/>
  <c r="K102" i="3"/>
  <c r="D102" i="3"/>
  <c r="AK101" i="3"/>
  <c r="W101" i="3"/>
  <c r="X101" i="3" s="1"/>
  <c r="N101" i="3"/>
  <c r="K101" i="3"/>
  <c r="D101" i="3"/>
  <c r="AK100" i="3"/>
  <c r="W100" i="3"/>
  <c r="X100" i="3" s="1"/>
  <c r="N100" i="3"/>
  <c r="K100" i="3"/>
  <c r="D100" i="3"/>
  <c r="AK99" i="3"/>
  <c r="W99" i="3"/>
  <c r="X99" i="3" s="1"/>
  <c r="N99" i="3"/>
  <c r="K99" i="3"/>
  <c r="D99" i="3"/>
  <c r="AK98" i="3"/>
  <c r="W98" i="3"/>
  <c r="X98" i="3" s="1"/>
  <c r="N98" i="3"/>
  <c r="K98" i="3"/>
  <c r="D98" i="3"/>
  <c r="AK97" i="3"/>
  <c r="W97" i="3"/>
  <c r="X97" i="3" s="1"/>
  <c r="N97" i="3"/>
  <c r="K97" i="3"/>
  <c r="D97" i="3"/>
  <c r="AK96" i="3"/>
  <c r="W96" i="3"/>
  <c r="X96" i="3" s="1"/>
  <c r="N96" i="3"/>
  <c r="K96" i="3"/>
  <c r="D96" i="3"/>
  <c r="AK95" i="3"/>
  <c r="W95" i="3"/>
  <c r="X95" i="3" s="1"/>
  <c r="N95" i="3"/>
  <c r="K95" i="3"/>
  <c r="D95" i="3"/>
  <c r="AK94" i="3"/>
  <c r="W94" i="3"/>
  <c r="X94" i="3" s="1"/>
  <c r="N94" i="3"/>
  <c r="K94" i="3"/>
  <c r="D94" i="3"/>
  <c r="AK93" i="3"/>
  <c r="W93" i="3"/>
  <c r="X93" i="3" s="1"/>
  <c r="N93" i="3"/>
  <c r="K93" i="3"/>
  <c r="D93" i="3"/>
  <c r="AK92" i="3"/>
  <c r="W92" i="3"/>
  <c r="X92" i="3" s="1"/>
  <c r="N92" i="3"/>
  <c r="K92" i="3"/>
  <c r="D92" i="3"/>
  <c r="AK91" i="3"/>
  <c r="W91" i="3"/>
  <c r="X91" i="3" s="1"/>
  <c r="N91" i="3"/>
  <c r="K91" i="3"/>
  <c r="D91" i="3"/>
  <c r="AK90" i="3"/>
  <c r="W90" i="3"/>
  <c r="X90" i="3" s="1"/>
  <c r="N90" i="3"/>
  <c r="K90" i="3"/>
  <c r="D90" i="3"/>
  <c r="AK89" i="3"/>
  <c r="W89" i="3"/>
  <c r="X89" i="3" s="1"/>
  <c r="N89" i="3"/>
  <c r="K89" i="3"/>
  <c r="D89" i="3"/>
  <c r="AK88" i="3"/>
  <c r="W88" i="3"/>
  <c r="X88" i="3" s="1"/>
  <c r="N88" i="3"/>
  <c r="K88" i="3"/>
  <c r="D88" i="3"/>
  <c r="AK87" i="3"/>
  <c r="W87" i="3"/>
  <c r="X87" i="3" s="1"/>
  <c r="N87" i="3"/>
  <c r="K87" i="3"/>
  <c r="D87" i="3"/>
  <c r="AK86" i="3"/>
  <c r="W86" i="3"/>
  <c r="X86" i="3" s="1"/>
  <c r="N86" i="3"/>
  <c r="K86" i="3"/>
  <c r="D86" i="3"/>
  <c r="AK85" i="3"/>
  <c r="W85" i="3"/>
  <c r="X85" i="3" s="1"/>
  <c r="N85" i="3"/>
  <c r="K85" i="3"/>
  <c r="D85" i="3"/>
  <c r="AK84" i="3"/>
  <c r="W84" i="3"/>
  <c r="X84" i="3" s="1"/>
  <c r="N84" i="3"/>
  <c r="K84" i="3"/>
  <c r="D84" i="3"/>
  <c r="AK83" i="3"/>
  <c r="W83" i="3"/>
  <c r="X83" i="3" s="1"/>
  <c r="N83" i="3"/>
  <c r="K83" i="3"/>
  <c r="D83" i="3"/>
  <c r="AK82" i="3"/>
  <c r="W82" i="3"/>
  <c r="X82" i="3" s="1"/>
  <c r="N82" i="3"/>
  <c r="K82" i="3"/>
  <c r="D82" i="3"/>
  <c r="AK81" i="3"/>
  <c r="W81" i="3"/>
  <c r="X81" i="3" s="1"/>
  <c r="N81" i="3"/>
  <c r="K81" i="3"/>
  <c r="D81" i="3"/>
  <c r="AK80" i="3"/>
  <c r="W80" i="3"/>
  <c r="X80" i="3" s="1"/>
  <c r="N80" i="3"/>
  <c r="K80" i="3"/>
  <c r="D80" i="3"/>
  <c r="AK79" i="3"/>
  <c r="W79" i="3"/>
  <c r="X79" i="3" s="1"/>
  <c r="N79" i="3"/>
  <c r="K79" i="3"/>
  <c r="D79" i="3"/>
  <c r="AK78" i="3"/>
  <c r="W78" i="3"/>
  <c r="X78" i="3" s="1"/>
  <c r="N78" i="3"/>
  <c r="K78" i="3"/>
  <c r="D78" i="3"/>
  <c r="AK77" i="3"/>
  <c r="W77" i="3"/>
  <c r="X77" i="3" s="1"/>
  <c r="N77" i="3"/>
  <c r="K77" i="3"/>
  <c r="D77" i="3"/>
  <c r="AK76" i="3"/>
  <c r="W76" i="3"/>
  <c r="X76" i="3" s="1"/>
  <c r="N76" i="3"/>
  <c r="K76" i="3"/>
  <c r="D76" i="3"/>
  <c r="AK75" i="3"/>
  <c r="W75" i="3"/>
  <c r="X75" i="3" s="1"/>
  <c r="N75" i="3"/>
  <c r="K75" i="3"/>
  <c r="D75" i="3"/>
  <c r="AK74" i="3"/>
  <c r="W74" i="3"/>
  <c r="X74" i="3" s="1"/>
  <c r="N74" i="3"/>
  <c r="K74" i="3"/>
  <c r="D74" i="3"/>
  <c r="AK73" i="3"/>
  <c r="W73" i="3"/>
  <c r="X73" i="3" s="1"/>
  <c r="N73" i="3"/>
  <c r="K73" i="3"/>
  <c r="D73" i="3"/>
  <c r="AK72" i="3"/>
  <c r="W72" i="3"/>
  <c r="X72" i="3" s="1"/>
  <c r="N72" i="3"/>
  <c r="K72" i="3"/>
  <c r="D72" i="3"/>
  <c r="AK71" i="3"/>
  <c r="W71" i="3"/>
  <c r="X71" i="3" s="1"/>
  <c r="N71" i="3"/>
  <c r="K71" i="3"/>
  <c r="D71" i="3"/>
  <c r="AK70" i="3"/>
  <c r="W70" i="3"/>
  <c r="X70" i="3" s="1"/>
  <c r="N70" i="3"/>
  <c r="K70" i="3"/>
  <c r="D70" i="3"/>
  <c r="AK69" i="3"/>
  <c r="W69" i="3"/>
  <c r="X69" i="3" s="1"/>
  <c r="N69" i="3"/>
  <c r="K69" i="3"/>
  <c r="D69" i="3"/>
  <c r="AK68" i="3"/>
  <c r="W68" i="3"/>
  <c r="X68" i="3" s="1"/>
  <c r="N68" i="3"/>
  <c r="K68" i="3"/>
  <c r="D68" i="3"/>
  <c r="AK67" i="3"/>
  <c r="W67" i="3"/>
  <c r="X67" i="3" s="1"/>
  <c r="N67" i="3"/>
  <c r="K67" i="3"/>
  <c r="D67" i="3"/>
  <c r="AK66" i="3"/>
  <c r="W66" i="3"/>
  <c r="X66" i="3" s="1"/>
  <c r="N66" i="3"/>
  <c r="K66" i="3"/>
  <c r="D66" i="3"/>
  <c r="AK65" i="3"/>
  <c r="W65" i="3"/>
  <c r="X65" i="3" s="1"/>
  <c r="N65" i="3"/>
  <c r="K65" i="3"/>
  <c r="D65" i="3"/>
  <c r="AK64" i="3"/>
  <c r="W64" i="3"/>
  <c r="X64" i="3" s="1"/>
  <c r="N64" i="3"/>
  <c r="K64" i="3"/>
  <c r="D64" i="3"/>
  <c r="AK63" i="3"/>
  <c r="W63" i="3"/>
  <c r="X63" i="3" s="1"/>
  <c r="N63" i="3"/>
  <c r="K63" i="3"/>
  <c r="D63" i="3"/>
  <c r="AK62" i="3"/>
  <c r="W62" i="3"/>
  <c r="X62" i="3" s="1"/>
  <c r="N62" i="3"/>
  <c r="K62" i="3"/>
  <c r="D62" i="3"/>
  <c r="AK61" i="3"/>
  <c r="W61" i="3"/>
  <c r="X61" i="3" s="1"/>
  <c r="N61" i="3"/>
  <c r="K61" i="3"/>
  <c r="D61" i="3"/>
  <c r="AK60" i="3"/>
  <c r="W60" i="3"/>
  <c r="X60" i="3" s="1"/>
  <c r="N60" i="3"/>
  <c r="K60" i="3"/>
  <c r="D60" i="3"/>
  <c r="AK59" i="3"/>
  <c r="W59" i="3"/>
  <c r="X59" i="3" s="1"/>
  <c r="N59" i="3"/>
  <c r="K59" i="3"/>
  <c r="D59" i="3"/>
  <c r="AK58" i="3"/>
  <c r="W58" i="3"/>
  <c r="X58" i="3" s="1"/>
  <c r="N58" i="3"/>
  <c r="K58" i="3"/>
  <c r="D58" i="3"/>
  <c r="AK57" i="3"/>
  <c r="W57" i="3"/>
  <c r="X57" i="3" s="1"/>
  <c r="N57" i="3"/>
  <c r="K57" i="3"/>
  <c r="D57" i="3"/>
  <c r="AK56" i="3"/>
  <c r="W56" i="3"/>
  <c r="X56" i="3" s="1"/>
  <c r="N56" i="3"/>
  <c r="K56" i="3"/>
  <c r="D56" i="3"/>
  <c r="AK55" i="3"/>
  <c r="W55" i="3"/>
  <c r="X55" i="3" s="1"/>
  <c r="N55" i="3"/>
  <c r="K55" i="3"/>
  <c r="D55" i="3"/>
  <c r="AK54" i="3"/>
  <c r="W54" i="3"/>
  <c r="X54" i="3" s="1"/>
  <c r="N54" i="3"/>
  <c r="K54" i="3"/>
  <c r="D54" i="3"/>
  <c r="AK53" i="3"/>
  <c r="W53" i="3"/>
  <c r="X53" i="3" s="1"/>
  <c r="N53" i="3"/>
  <c r="K53" i="3"/>
  <c r="D53" i="3"/>
  <c r="AK52" i="3"/>
  <c r="W52" i="3"/>
  <c r="X52" i="3" s="1"/>
  <c r="N52" i="3"/>
  <c r="K52" i="3"/>
  <c r="D52" i="3"/>
  <c r="AK51" i="3"/>
  <c r="W51" i="3"/>
  <c r="X51" i="3" s="1"/>
  <c r="N51" i="3"/>
  <c r="K51" i="3"/>
  <c r="D51" i="3"/>
  <c r="AK50" i="3"/>
  <c r="W50" i="3"/>
  <c r="X50" i="3" s="1"/>
  <c r="N50" i="3"/>
  <c r="K50" i="3"/>
  <c r="D50" i="3"/>
  <c r="AK49" i="3"/>
  <c r="W49" i="3"/>
  <c r="X49" i="3" s="1"/>
  <c r="N49" i="3"/>
  <c r="K49" i="3"/>
  <c r="D49" i="3"/>
  <c r="AK48" i="3"/>
  <c r="W48" i="3"/>
  <c r="X48" i="3" s="1"/>
  <c r="N48" i="3"/>
  <c r="K48" i="3"/>
  <c r="D48" i="3"/>
  <c r="AK47" i="3"/>
  <c r="W47" i="3"/>
  <c r="X47" i="3" s="1"/>
  <c r="N47" i="3"/>
  <c r="K47" i="3"/>
  <c r="D47" i="3"/>
  <c r="AK46" i="3"/>
  <c r="W46" i="3"/>
  <c r="X46" i="3" s="1"/>
  <c r="N46" i="3"/>
  <c r="K46" i="3"/>
  <c r="D46" i="3"/>
  <c r="AK45" i="3"/>
  <c r="W45" i="3"/>
  <c r="X45" i="3" s="1"/>
  <c r="N45" i="3"/>
  <c r="K45" i="3"/>
  <c r="D45" i="3"/>
  <c r="AK44" i="3"/>
  <c r="W44" i="3"/>
  <c r="X44" i="3" s="1"/>
  <c r="N44" i="3"/>
  <c r="K44" i="3"/>
  <c r="D44" i="3"/>
  <c r="AK43" i="3"/>
  <c r="W43" i="3"/>
  <c r="X43" i="3" s="1"/>
  <c r="N43" i="3"/>
  <c r="K43" i="3"/>
  <c r="D43" i="3"/>
  <c r="AK42" i="3"/>
  <c r="W42" i="3"/>
  <c r="X42" i="3" s="1"/>
  <c r="N42" i="3"/>
  <c r="K42" i="3"/>
  <c r="D42" i="3"/>
  <c r="AK41" i="3"/>
  <c r="W41" i="3"/>
  <c r="X41" i="3" s="1"/>
  <c r="N41" i="3"/>
  <c r="K41" i="3"/>
  <c r="D41" i="3"/>
  <c r="AK40" i="3"/>
  <c r="W40" i="3"/>
  <c r="X40" i="3" s="1"/>
  <c r="N40" i="3"/>
  <c r="K40" i="3"/>
  <c r="D40" i="3"/>
  <c r="AK39" i="3"/>
  <c r="W39" i="3"/>
  <c r="X39" i="3" s="1"/>
  <c r="N39" i="3"/>
  <c r="K39" i="3"/>
  <c r="D39" i="3"/>
  <c r="AK38" i="3"/>
  <c r="W38" i="3"/>
  <c r="X38" i="3" s="1"/>
  <c r="N38" i="3"/>
  <c r="K38" i="3"/>
  <c r="D38" i="3"/>
  <c r="AK37" i="3"/>
  <c r="W37" i="3"/>
  <c r="X37" i="3" s="1"/>
  <c r="N37" i="3"/>
  <c r="K37" i="3"/>
  <c r="D37" i="3"/>
  <c r="AK36" i="3"/>
  <c r="W36" i="3"/>
  <c r="X36" i="3" s="1"/>
  <c r="N36" i="3"/>
  <c r="K36" i="3"/>
  <c r="D36" i="3"/>
  <c r="AK35" i="3"/>
  <c r="W35" i="3"/>
  <c r="X35" i="3" s="1"/>
  <c r="N35" i="3"/>
  <c r="K35" i="3"/>
  <c r="D35" i="3"/>
  <c r="AK34" i="3"/>
  <c r="W34" i="3"/>
  <c r="X34" i="3" s="1"/>
  <c r="N34" i="3"/>
  <c r="K34" i="3"/>
  <c r="D34" i="3"/>
  <c r="AK33" i="3"/>
  <c r="W33" i="3"/>
  <c r="X33" i="3" s="1"/>
  <c r="N33" i="3"/>
  <c r="K33" i="3"/>
  <c r="D33" i="3"/>
  <c r="AK32" i="3"/>
  <c r="W32" i="3"/>
  <c r="X32" i="3" s="1"/>
  <c r="N32" i="3"/>
  <c r="K32" i="3"/>
  <c r="D32" i="3"/>
  <c r="AK31" i="3"/>
  <c r="W31" i="3"/>
  <c r="X31" i="3" s="1"/>
  <c r="N31" i="3"/>
  <c r="K31" i="3"/>
  <c r="D31" i="3"/>
  <c r="AK30" i="3"/>
  <c r="W30" i="3"/>
  <c r="X30" i="3" s="1"/>
  <c r="N30" i="3"/>
  <c r="K30" i="3"/>
  <c r="D30" i="3"/>
  <c r="AK29" i="3"/>
  <c r="W29" i="3"/>
  <c r="X29" i="3" s="1"/>
  <c r="N29" i="3"/>
  <c r="K29" i="3"/>
  <c r="D29" i="3"/>
  <c r="AK28" i="3"/>
  <c r="W28" i="3"/>
  <c r="X28" i="3" s="1"/>
  <c r="N28" i="3"/>
  <c r="K28" i="3"/>
  <c r="D28" i="3"/>
  <c r="AK27" i="3"/>
  <c r="W27" i="3"/>
  <c r="X27" i="3" s="1"/>
  <c r="N27" i="3"/>
  <c r="K27" i="3"/>
  <c r="D27" i="3"/>
  <c r="AK26" i="3"/>
  <c r="W26" i="3"/>
  <c r="X26" i="3" s="1"/>
  <c r="N26" i="3"/>
  <c r="K26" i="3"/>
  <c r="D26" i="3"/>
  <c r="AK25" i="3"/>
  <c r="W25" i="3"/>
  <c r="X25" i="3" s="1"/>
  <c r="N25" i="3"/>
  <c r="K25" i="3"/>
  <c r="D25" i="3"/>
  <c r="AK24" i="3"/>
  <c r="W24" i="3"/>
  <c r="X24" i="3" s="1"/>
  <c r="N24" i="3"/>
  <c r="K24" i="3"/>
  <c r="D24" i="3"/>
  <c r="AK23" i="3"/>
  <c r="W23" i="3"/>
  <c r="X23" i="3" s="1"/>
  <c r="N23" i="3"/>
  <c r="K23" i="3"/>
  <c r="D23" i="3"/>
  <c r="AK22" i="3"/>
  <c r="W22" i="3"/>
  <c r="X22" i="3" s="1"/>
  <c r="N22" i="3"/>
  <c r="K22" i="3"/>
  <c r="D22" i="3"/>
  <c r="AK21" i="3"/>
  <c r="W21" i="3"/>
  <c r="X21" i="3" s="1"/>
  <c r="N21" i="3"/>
  <c r="K21" i="3"/>
  <c r="D21" i="3"/>
  <c r="AK20" i="3"/>
  <c r="W20" i="3"/>
  <c r="X20" i="3" s="1"/>
  <c r="N20" i="3"/>
  <c r="K20" i="3"/>
  <c r="D20" i="3"/>
  <c r="AK19" i="3"/>
  <c r="W19" i="3"/>
  <c r="X19" i="3" s="1"/>
  <c r="N19" i="3"/>
  <c r="K19" i="3"/>
  <c r="D19" i="3"/>
  <c r="AK18" i="3"/>
  <c r="W18" i="3"/>
  <c r="X18" i="3" s="1"/>
  <c r="N18" i="3"/>
  <c r="K18" i="3"/>
  <c r="D18" i="3"/>
  <c r="AK17" i="3"/>
  <c r="W17" i="3"/>
  <c r="X17" i="3" s="1"/>
  <c r="N17" i="3"/>
  <c r="K17" i="3"/>
  <c r="D17" i="3"/>
  <c r="AK16" i="3"/>
  <c r="W16" i="3"/>
  <c r="X16" i="3" s="1"/>
  <c r="N16" i="3"/>
  <c r="K16" i="3"/>
  <c r="D16" i="3"/>
  <c r="AK15" i="3"/>
  <c r="W15" i="3"/>
  <c r="X15" i="3" s="1"/>
  <c r="N15" i="3"/>
  <c r="K15" i="3"/>
  <c r="D15" i="3"/>
  <c r="AJ21" i="6" l="1"/>
  <c r="AJ28" i="6"/>
  <c r="AJ12" i="6"/>
  <c r="AJ23" i="6"/>
  <c r="AJ34" i="6"/>
  <c r="AJ18" i="6"/>
  <c r="AH18" i="6"/>
  <c r="AH24" i="6"/>
  <c r="AJ24" i="6"/>
  <c r="AJ19" i="6"/>
  <c r="AJ29" i="6"/>
  <c r="AH10" i="6"/>
  <c r="AF10" i="6"/>
  <c r="AH33" i="6"/>
  <c r="AF33" i="6"/>
  <c r="AF25" i="6"/>
  <c r="AH25" i="6"/>
  <c r="AH21" i="6"/>
  <c r="AF21" i="6"/>
  <c r="AF17" i="6"/>
  <c r="AH17" i="6"/>
  <c r="AH13" i="6"/>
  <c r="AF13" i="6"/>
  <c r="AF9" i="6"/>
  <c r="AH9" i="6"/>
  <c r="AH30" i="6"/>
  <c r="AF30" i="6"/>
  <c r="AH31" i="6"/>
  <c r="AF26" i="6"/>
  <c r="AH26" i="6"/>
  <c r="AH22" i="6"/>
  <c r="AF22" i="6"/>
  <c r="AH14" i="6"/>
  <c r="AF14" i="6"/>
  <c r="AK302" i="3"/>
  <c r="N301" i="3"/>
  <c r="N300" i="3"/>
  <c r="K301" i="3"/>
  <c r="K300" i="3"/>
</calcChain>
</file>

<file path=xl/sharedStrings.xml><?xml version="1.0" encoding="utf-8"?>
<sst xmlns="http://schemas.openxmlformats.org/spreadsheetml/2006/main" count="673" uniqueCount="147">
  <si>
    <t>respondent</t>
  </si>
  <si>
    <t>pohlavi</t>
  </si>
  <si>
    <t>rocnik</t>
  </si>
  <si>
    <t>text převeden na čísla: ANO = 1, NE = 2, chybějící nebo nejednoznačná odp. = 0</t>
  </si>
  <si>
    <t xml:space="preserve"> Ne</t>
  </si>
  <si>
    <t xml:space="preserve"> NE</t>
  </si>
  <si>
    <t xml:space="preserve"> ne</t>
  </si>
  <si>
    <t xml:space="preserve"> Ne.</t>
  </si>
  <si>
    <t xml:space="preserve"> NE  </t>
  </si>
  <si>
    <t xml:space="preserve"> ANO</t>
  </si>
  <si>
    <t xml:space="preserve"> </t>
  </si>
  <si>
    <t xml:space="preserve"> ano</t>
  </si>
  <si>
    <t xml:space="preserve"> jo, proč ne...</t>
  </si>
  <si>
    <t xml:space="preserve"> :-) ano</t>
  </si>
  <si>
    <t>Test:</t>
  </si>
  <si>
    <t>Souhlasím se rčením ,,příležitost dělá zloděje,,.</t>
  </si>
  <si>
    <t>Název:</t>
  </si>
  <si>
    <t>Test putativní kriminality</t>
  </si>
  <si>
    <t>Pravidla jsou od toho, aby se porušovala.</t>
  </si>
  <si>
    <t>Autoři:</t>
  </si>
  <si>
    <t>Martin Šrubař, Lenka Kujevská, Lenka Hasoňová</t>
  </si>
  <si>
    <t>Když najdu cenný předmět (ztracený mobil, šperk, pěněženku, apod.), vše buď vrátím majiteli nebo odevzdám na obecní úřad či jiné místo k tomu určené.</t>
  </si>
  <si>
    <t>Náhled:</t>
  </si>
  <si>
    <t>www.pmlab.vyzkum-psychologie.cz/vitejte.php?nahled=50</t>
  </si>
  <si>
    <t>Pokud bych se někdy dopustil jednání, které je chápáno jako trestné (krádež, řízení pod vlivem alkoholu, nevrácení nalezené věci,...)a toto jednání by nebylo odhaleno a potrestáno, pravděpodobně bych měl větší tendenci ho zopakovat.</t>
  </si>
  <si>
    <t>Stupně a položky:</t>
  </si>
  <si>
    <t>Nemorálního jednání bych se nedopustil ani tehdy, pokud bych měl jistotu, že nebude nikdy odhaleno.</t>
  </si>
  <si>
    <t>Pokud bych chtěl něco ukrást, udělal bych to raději sám (bez pomoci kohokoliv dalšího).</t>
  </si>
  <si>
    <t>naprosto souhlasím</t>
  </si>
  <si>
    <t>Již se mi stalo, že jsem měl v úmyslu spáchat trestný čin/přestupek, ale strach z jeho odhalení mi v jednání zabránil.</t>
  </si>
  <si>
    <t>spíše souhlasím</t>
  </si>
  <si>
    <t>Již jsem se dopustil jednání, které je považováno za přestupek (rušení nočního klidu, vandalismus, drobná krádež,...).</t>
  </si>
  <si>
    <t>spíše nesouhlasím</t>
  </si>
  <si>
    <t>Jako dítě jsem tajně kradl ovoce z cizích zahrad.</t>
  </si>
  <si>
    <t>naprosto nesouhlasím</t>
  </si>
  <si>
    <t>Pokud bych měl v úmyslu něco ukrást, udělal bych to na místě, kde je hodně lidí.</t>
  </si>
  <si>
    <t>Bydlím v kraji, který je v rámci ČR vnímán jako chudý (tzn. je zde nižší průměrná mzda, vyšší nezaměstnanost apod.).</t>
  </si>
  <si>
    <t>Již jsem se dopustil trestného činu, který však nebyl odhalen.</t>
  </si>
  <si>
    <t>věk</t>
  </si>
  <si>
    <t>timestamp</t>
  </si>
  <si>
    <t>text</t>
  </si>
  <si>
    <t>p1</t>
  </si>
  <si>
    <t>p2</t>
  </si>
  <si>
    <t>p3</t>
  </si>
  <si>
    <t>p3_INV.</t>
  </si>
  <si>
    <t>p4</t>
  </si>
  <si>
    <t>p5</t>
  </si>
  <si>
    <t>p5_INV.</t>
  </si>
  <si>
    <t>p6</t>
  </si>
  <si>
    <t>p7</t>
  </si>
  <si>
    <t>p8</t>
  </si>
  <si>
    <t>p9</t>
  </si>
  <si>
    <t>p10</t>
  </si>
  <si>
    <t>p11</t>
  </si>
  <si>
    <t>p12</t>
  </si>
  <si>
    <t>Hrubé skóre</t>
  </si>
  <si>
    <t>Z-skóre</t>
  </si>
  <si>
    <t>T-skóre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</si>
  <si>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</si>
  <si>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</si>
  <si>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</si>
  <si>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</si>
  <si>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</si>
  <si>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</si>
  <si>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</si>
  <si>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</si>
  <si>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</si>
  <si>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</si>
  <si>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</si>
  <si>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</si>
  <si>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součet t 1-12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</si>
  <si>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</si>
  <si>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</si>
  <si>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</si>
  <si>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</si>
  <si>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</si>
  <si>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</si>
  <si>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</si>
  <si>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</si>
  <si>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</si>
  <si>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</si>
  <si>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</si>
  <si>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</si>
  <si>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nekompatibilita</t>
  </si>
  <si>
    <t xml:space="preserve"> ne  </t>
  </si>
  <si>
    <t xml:space="preserve"> Ano</t>
  </si>
  <si>
    <t xml:space="preserve"> Pozn. Nedá se říct ano / ne. Asi by mě to lákalo, možná bych byla schopna vzít nějakou drobnost (jídlo, menší obnos peněz, jít třeba do kina na černo atd.), ale rozhodně bych nevykradla banku nebo zlatnictví. </t>
  </si>
  <si>
    <t xml:space="preserve"> Asi by hodně záleželo na okolnostech. Nedokážu s jistotou odpovědět. Jen teď říkám, že doufám, že bych to neudělal.</t>
  </si>
  <si>
    <t xml:space="preserve"> Doufám, že ne..nerada bych sama sebe zklamala:)</t>
  </si>
  <si>
    <t xml:space="preserve"> áno</t>
  </si>
  <si>
    <t xml:space="preserve"> ne.</t>
  </si>
  <si>
    <t xml:space="preserve"> Ano.</t>
  </si>
  <si>
    <t xml:space="preserve"> ?</t>
  </si>
  <si>
    <t xml:space="preserve"> ano/ne</t>
  </si>
  <si>
    <t xml:space="preserve"> nie</t>
  </si>
  <si>
    <t xml:space="preserve"> Ano  </t>
  </si>
  <si>
    <t xml:space="preserve"> ano    Ale mám dost problém s položením otázky. Neb schopná bych toho byla jistě (fyzicky rozhodně), stejně tak si umím představit, že bych se octla v situaci, kdy to provedu (ale pak bych tuším byla už tak zoufalá, že bych nečekala na to, až všichni zkamení a nějak nelegálně si pomohla rovnou (-: ). Takže z hlediska “umíš si představit, že bys to někdy udělala“ -- ano. Z hlediska “udělala bys to (za normální situace)“ -- ne. A odhaduji (a doufám), že do situace, kdy bych to provedla, se nikdy nedostanu.    Ještě hlásím problém s otázkou na trestný čin -- tuším, že je tam nějaká právní kvalifikace odlišující jej od přestupku, ale já ji neznám. Takže tam mám odpověď random, neb třeba na červenou na semaforu, ano, na tu na kole jezdím pravidelně a nejen, když v okolí nic není. A pár dalších podobných věcí, které jsou v zákoně tuším nějak vymezeny, ale většina spíš jako přestupek (nevím, zda všechny).</t>
  </si>
  <si>
    <t xml:space="preserve"> ano  </t>
  </si>
  <si>
    <t xml:space="preserve"> ne    otázky nejsou dobře položené, stejně tak možnost odpovědi</t>
  </si>
  <si>
    <t>průměr:</t>
  </si>
  <si>
    <t>Směrodatná odchylka σ :</t>
  </si>
  <si>
    <t>součet časů:</t>
  </si>
  <si>
    <t>průměr časů s "úlety":</t>
  </si>
  <si>
    <t>průměr po očištění:</t>
  </si>
  <si>
    <t>"úlety" - počet:</t>
  </si>
  <si>
    <t>součet bodů:</t>
  </si>
  <si>
    <t>ano</t>
  </si>
  <si>
    <t>min =</t>
  </si>
  <si>
    <t xml:space="preserve">max = </t>
  </si>
  <si>
    <t>TP</t>
  </si>
  <si>
    <t>FP</t>
  </si>
  <si>
    <t>TN</t>
  </si>
  <si>
    <t>FN</t>
  </si>
  <si>
    <t>sum</t>
  </si>
  <si>
    <t xml:space="preserve">Senzitivita </t>
  </si>
  <si>
    <t>Specificita</t>
  </si>
  <si>
    <t>1 - Senzitivita</t>
  </si>
  <si>
    <t>1 - Specifita (false postivie rate)</t>
  </si>
  <si>
    <t xml:space="preserve">stat J </t>
  </si>
  <si>
    <t>count =</t>
  </si>
  <si>
    <t>suma =</t>
  </si>
  <si>
    <t>průměr</t>
  </si>
  <si>
    <t>valid. Kritérium</t>
  </si>
  <si>
    <t>VK</t>
  </si>
  <si>
    <t>Cut-off</t>
  </si>
  <si>
    <t xml:space="preserve">doplněk </t>
  </si>
  <si>
    <t>prevalnce</t>
  </si>
  <si>
    <t>průměr sens + spec</t>
  </si>
  <si>
    <t xml:space="preserve">1 - Specifita </t>
  </si>
  <si>
    <t>Prevalence</t>
  </si>
  <si>
    <t>Průměr sensitivita + specificita</t>
  </si>
  <si>
    <t xml:space="preserve">Statistika J </t>
  </si>
  <si>
    <t>medián =</t>
  </si>
  <si>
    <t>E =</t>
  </si>
  <si>
    <t>SD =</t>
  </si>
  <si>
    <t>Q1 =</t>
  </si>
  <si>
    <t>Q3 =</t>
  </si>
  <si>
    <t>N</t>
  </si>
  <si>
    <t>Min</t>
  </si>
  <si>
    <t>Max</t>
  </si>
  <si>
    <t>Medián</t>
  </si>
  <si>
    <t>Charakteristika</t>
  </si>
  <si>
    <t>Hodnota</t>
  </si>
  <si>
    <t>Průměr (E)</t>
  </si>
  <si>
    <t>Q1</t>
  </si>
  <si>
    <t>Q2</t>
  </si>
  <si>
    <t>SD (σ)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</si>
</sst>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\ hh:mm"/>
    <numFmt numFmtId="165" formatCode="0.000"/>
    <numFmt numFmtId="166" formatCode="0.0"/>
    <numFmt numFmtId="167" formatCode="0.0000"/>
    <numFmt numFmtId="168" formatCode="0.0%"/>
  </numFmts>
  <fonts count="15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25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25"/>
      <name val="Calibri"/>
      <family val="2"/>
      <charset val="238"/>
    </font>
    <font>
      <sz val="11"/>
      <color theme="7" tint="-0.499984740745262"/>
      <name val="Calibri"/>
      <family val="2"/>
      <charset val="238"/>
    </font>
    <font>
      <b/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8" tint="-0.249977111117893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10"/>
        <bgColor indexed="25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31"/>
      </patternFill>
    </fill>
    <fill>
      <patternFill patternType="solid">
        <fgColor indexed="30"/>
        <bgColor indexed="21"/>
      </patternFill>
    </fill>
    <fill>
      <patternFill patternType="solid">
        <fgColor indexed="60"/>
        <bgColor indexed="25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3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3" fillId="0" borderId="0" applyFont="0" applyFill="0" applyBorder="0" applyAlignment="0" applyProtection="0"/>
  </cellStyleXfs>
  <cellXfs count="99">
    <xf numFmtId="0" fontId="0" fillId="0" borderId="0" xfId="0"/>
    <xf numFmtId="164" fontId="0" fillId="0" borderId="0" xfId="0" applyNumberFormat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5" borderId="13" xfId="0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3" fillId="6" borderId="13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4" fillId="8" borderId="16" xfId="0" applyFont="1" applyFill="1" applyBorder="1" applyAlignment="1">
      <alignment horizontal="center" vertical="top" wrapText="1"/>
    </xf>
    <xf numFmtId="0" fontId="2" fillId="9" borderId="13" xfId="0" applyFont="1" applyFill="1" applyBorder="1" applyAlignment="1">
      <alignment horizontal="center" vertical="top" wrapText="1"/>
    </xf>
    <xf numFmtId="0" fontId="2" fillId="9" borderId="14" xfId="0" applyFont="1" applyFill="1" applyBorder="1" applyAlignment="1">
      <alignment horizontal="center" vertical="top" wrapText="1"/>
    </xf>
    <xf numFmtId="0" fontId="2" fillId="9" borderId="16" xfId="0" applyFont="1" applyFill="1" applyBorder="1" applyAlignment="1">
      <alignment horizontal="center" vertical="top" wrapText="1"/>
    </xf>
    <xf numFmtId="0" fontId="4" fillId="9" borderId="15" xfId="0" applyFont="1" applyFill="1" applyBorder="1" applyAlignment="1">
      <alignment horizontal="center" vertical="top" wrapText="1"/>
    </xf>
    <xf numFmtId="0" fontId="2" fillId="10" borderId="14" xfId="0" applyFont="1" applyFill="1" applyBorder="1" applyAlignment="1">
      <alignment horizontal="center" vertical="top" wrapText="1"/>
    </xf>
    <xf numFmtId="0" fontId="2" fillId="11" borderId="1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/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/>
    <xf numFmtId="0" fontId="5" fillId="0" borderId="5" xfId="0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/>
    <xf numFmtId="0" fontId="0" fillId="12" borderId="0" xfId="0" applyFill="1"/>
    <xf numFmtId="0" fontId="0" fillId="3" borderId="17" xfId="0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0" fillId="12" borderId="4" xfId="0" applyFill="1" applyBorder="1"/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19" xfId="0" applyBorder="1"/>
    <xf numFmtId="0" fontId="0" fillId="10" borderId="0" xfId="0" applyFill="1"/>
    <xf numFmtId="166" fontId="0" fillId="0" borderId="0" xfId="0" applyNumberFormat="1"/>
    <xf numFmtId="0" fontId="0" fillId="0" borderId="20" xfId="0" applyBorder="1"/>
    <xf numFmtId="0" fontId="0" fillId="0" borderId="20" xfId="0" applyBorder="1" applyAlignment="1">
      <alignment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wrapText="1"/>
    </xf>
    <xf numFmtId="0" fontId="5" fillId="0" borderId="21" xfId="0" applyFont="1" applyBorder="1" applyAlignment="1">
      <alignment horizontal="center"/>
    </xf>
    <xf numFmtId="165" fontId="5" fillId="0" borderId="22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1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5" fillId="0" borderId="6" xfId="0" applyFont="1" applyBorder="1"/>
    <xf numFmtId="1" fontId="0" fillId="0" borderId="24" xfId="0" applyNumberForma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0" fontId="5" fillId="13" borderId="32" xfId="0" applyFont="1" applyFill="1" applyBorder="1" applyAlignment="1">
      <alignment horizontal="center" vertical="center"/>
    </xf>
    <xf numFmtId="0" fontId="5" fillId="13" borderId="29" xfId="0" applyFont="1" applyFill="1" applyBorder="1" applyAlignment="1">
      <alignment horizontal="center" vertical="center"/>
    </xf>
    <xf numFmtId="0" fontId="5" fillId="13" borderId="33" xfId="0" applyFont="1" applyFill="1" applyBorder="1" applyAlignment="1">
      <alignment horizontal="center" vertical="center"/>
    </xf>
    <xf numFmtId="0" fontId="0" fillId="15" borderId="20" xfId="0" applyFill="1" applyBorder="1" applyAlignment="1">
      <alignment horizontal="center"/>
    </xf>
    <xf numFmtId="168" fontId="0" fillId="0" borderId="0" xfId="2" applyNumberFormat="1" applyFont="1"/>
    <xf numFmtId="9" fontId="0" fillId="0" borderId="20" xfId="2" applyFont="1" applyBorder="1"/>
    <xf numFmtId="9" fontId="0" fillId="0" borderId="20" xfId="0" applyNumberFormat="1" applyBorder="1"/>
    <xf numFmtId="168" fontId="0" fillId="0" borderId="0" xfId="0" applyNumberFormat="1"/>
    <xf numFmtId="168" fontId="0" fillId="0" borderId="20" xfId="0" applyNumberFormat="1" applyBorder="1"/>
    <xf numFmtId="0" fontId="0" fillId="15" borderId="20" xfId="0" applyFill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9" fontId="0" fillId="0" borderId="20" xfId="2" applyFont="1" applyBorder="1" applyAlignment="1">
      <alignment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14" fillId="0" borderId="0" xfId="0" applyFont="1" applyAlignment="1">
      <alignment horizontal="left"/>
    </xf>
    <xf numFmtId="0" fontId="0" fillId="0" borderId="3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4" fillId="14" borderId="36" xfId="0" applyFont="1" applyFill="1" applyBorder="1" applyAlignment="1">
      <alignment horizontal="center"/>
    </xf>
    <xf numFmtId="0" fontId="4" fillId="14" borderId="2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5"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ROC křivka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Data_upravena!$AG$8:$AG$34</c:f>
              <c:numCache>
                <c:formatCode>0%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0.99447513812154698</c:v>
                </c:pt>
                <c:pt idx="4">
                  <c:v>0.99447513812154698</c:v>
                </c:pt>
                <c:pt idx="5">
                  <c:v>0.98895027624309395</c:v>
                </c:pt>
                <c:pt idx="6">
                  <c:v>0.97237569060773477</c:v>
                </c:pt>
                <c:pt idx="7">
                  <c:v>0.95580110497237569</c:v>
                </c:pt>
                <c:pt idx="8">
                  <c:v>0.91712707182320441</c:v>
                </c:pt>
                <c:pt idx="9">
                  <c:v>0.89502762430939231</c:v>
                </c:pt>
                <c:pt idx="10">
                  <c:v>0.85635359116022103</c:v>
                </c:pt>
                <c:pt idx="11">
                  <c:v>0.82320441988950277</c:v>
                </c:pt>
                <c:pt idx="12">
                  <c:v>0.75138121546961323</c:v>
                </c:pt>
                <c:pt idx="13">
                  <c:v>0.66850828729281764</c:v>
                </c:pt>
                <c:pt idx="14">
                  <c:v>0.59116022099447507</c:v>
                </c:pt>
                <c:pt idx="15">
                  <c:v>0.49723756906077343</c:v>
                </c:pt>
                <c:pt idx="16">
                  <c:v>0.37016574585635365</c:v>
                </c:pt>
                <c:pt idx="17">
                  <c:v>0.28729281767955805</c:v>
                </c:pt>
                <c:pt idx="18">
                  <c:v>0.22651933701657456</c:v>
                </c:pt>
                <c:pt idx="19">
                  <c:v>0.16022099447513816</c:v>
                </c:pt>
                <c:pt idx="20">
                  <c:v>0.1270718232044199</c:v>
                </c:pt>
                <c:pt idx="21">
                  <c:v>9.392265193370164E-2</c:v>
                </c:pt>
                <c:pt idx="22">
                  <c:v>7.1823204419889541E-2</c:v>
                </c:pt>
                <c:pt idx="23">
                  <c:v>3.3149171270718258E-2</c:v>
                </c:pt>
                <c:pt idx="24">
                  <c:v>1.6574585635359074E-2</c:v>
                </c:pt>
                <c:pt idx="25">
                  <c:v>1.6574585635359074E-2</c:v>
                </c:pt>
                <c:pt idx="26">
                  <c:v>0</c:v>
                </c:pt>
              </c:numCache>
            </c:numRef>
          </c:xVal>
          <c:yVal>
            <c:numRef>
              <c:f>Data_upravena!$AD$8:$AD$34</c:f>
              <c:numCache>
                <c:formatCode>0%</c:formatCode>
                <c:ptCount val="27"/>
                <c:pt idx="0">
                  <c:v>1</c:v>
                </c:pt>
                <c:pt idx="1">
                  <c:v>0.98245614035087714</c:v>
                </c:pt>
                <c:pt idx="2">
                  <c:v>0.96491228070175439</c:v>
                </c:pt>
                <c:pt idx="3">
                  <c:v>0.96491228070175439</c:v>
                </c:pt>
                <c:pt idx="4">
                  <c:v>0.92982456140350878</c:v>
                </c:pt>
                <c:pt idx="5">
                  <c:v>0.89473684210526316</c:v>
                </c:pt>
                <c:pt idx="6">
                  <c:v>0.80701754385964908</c:v>
                </c:pt>
                <c:pt idx="7">
                  <c:v>0.75438596491228072</c:v>
                </c:pt>
                <c:pt idx="8">
                  <c:v>0.66666666666666663</c:v>
                </c:pt>
                <c:pt idx="9">
                  <c:v>0.63157894736842102</c:v>
                </c:pt>
                <c:pt idx="10">
                  <c:v>0.56140350877192979</c:v>
                </c:pt>
                <c:pt idx="11">
                  <c:v>0.42105263157894735</c:v>
                </c:pt>
                <c:pt idx="12">
                  <c:v>0.35087719298245612</c:v>
                </c:pt>
                <c:pt idx="13">
                  <c:v>0.31578947368421051</c:v>
                </c:pt>
                <c:pt idx="14">
                  <c:v>0.26315789473684209</c:v>
                </c:pt>
                <c:pt idx="15">
                  <c:v>0.19298245614035087</c:v>
                </c:pt>
                <c:pt idx="16">
                  <c:v>8.771929824561403E-2</c:v>
                </c:pt>
                <c:pt idx="17">
                  <c:v>5.2631578947368418E-2</c:v>
                </c:pt>
                <c:pt idx="18">
                  <c:v>3.5087719298245612E-2</c:v>
                </c:pt>
                <c:pt idx="19">
                  <c:v>3.5087719298245612E-2</c:v>
                </c:pt>
                <c:pt idx="20">
                  <c:v>1.7543859649122806E-2</c:v>
                </c:pt>
                <c:pt idx="21">
                  <c:v>1.7543859649122806E-2</c:v>
                </c:pt>
                <c:pt idx="22">
                  <c:v>1.7543859649122806E-2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363-4087-9E83-7716F83A19E2}"/>
            </c:ext>
          </c:extLst>
        </c:ser>
        <c:ser>
          <c:idx val="1"/>
          <c:order val="1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3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63-4087-9E83-7716F83A19E2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4363-4087-9E83-7716F83A19E2}"/>
            </c:ext>
          </c:extLst>
        </c:ser>
        <c:ser>
          <c:idx val="2"/>
          <c:order val="2"/>
          <c:tx>
            <c:v>ROC křivka upravená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Data_upravena!$AE$8:$AE$34</c:f>
              <c:numCache>
                <c:formatCode>0%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5.5248618784530384E-3</c:v>
                </c:pt>
                <c:pt idx="4">
                  <c:v>5.5248618784530384E-3</c:v>
                </c:pt>
                <c:pt idx="5">
                  <c:v>1.1049723756906077E-2</c:v>
                </c:pt>
                <c:pt idx="6">
                  <c:v>2.7624309392265192E-2</c:v>
                </c:pt>
                <c:pt idx="7">
                  <c:v>4.4198895027624308E-2</c:v>
                </c:pt>
                <c:pt idx="8">
                  <c:v>8.2872928176795577E-2</c:v>
                </c:pt>
                <c:pt idx="9">
                  <c:v>0.10497237569060773</c:v>
                </c:pt>
                <c:pt idx="10">
                  <c:v>0.143646408839779</c:v>
                </c:pt>
                <c:pt idx="11">
                  <c:v>0.17679558011049723</c:v>
                </c:pt>
                <c:pt idx="12">
                  <c:v>0.24861878453038674</c:v>
                </c:pt>
                <c:pt idx="13">
                  <c:v>0.33149171270718231</c:v>
                </c:pt>
                <c:pt idx="14">
                  <c:v>0.40883977900552487</c:v>
                </c:pt>
                <c:pt idx="15">
                  <c:v>0.50276243093922657</c:v>
                </c:pt>
                <c:pt idx="16">
                  <c:v>0.62983425414364635</c:v>
                </c:pt>
                <c:pt idx="17">
                  <c:v>0.71270718232044195</c:v>
                </c:pt>
                <c:pt idx="18">
                  <c:v>0.77348066298342544</c:v>
                </c:pt>
                <c:pt idx="19">
                  <c:v>0.83977900552486184</c:v>
                </c:pt>
                <c:pt idx="20">
                  <c:v>0.8729281767955801</c:v>
                </c:pt>
                <c:pt idx="21">
                  <c:v>0.90607734806629836</c:v>
                </c:pt>
                <c:pt idx="22">
                  <c:v>0.92817679558011046</c:v>
                </c:pt>
                <c:pt idx="23">
                  <c:v>0.96685082872928174</c:v>
                </c:pt>
                <c:pt idx="24">
                  <c:v>0.98342541436464093</c:v>
                </c:pt>
                <c:pt idx="25">
                  <c:v>0.98342541436464093</c:v>
                </c:pt>
                <c:pt idx="26">
                  <c:v>1</c:v>
                </c:pt>
              </c:numCache>
            </c:numRef>
          </c:xVal>
          <c:yVal>
            <c:numRef>
              <c:f>Data_upravena!$AF$8:$AF$34</c:f>
              <c:numCache>
                <c:formatCode>0%</c:formatCode>
                <c:ptCount val="27"/>
                <c:pt idx="0">
                  <c:v>0</c:v>
                </c:pt>
                <c:pt idx="1">
                  <c:v>1.7543859649122862E-2</c:v>
                </c:pt>
                <c:pt idx="2">
                  <c:v>3.5087719298245612E-2</c:v>
                </c:pt>
                <c:pt idx="3">
                  <c:v>3.5087719298245612E-2</c:v>
                </c:pt>
                <c:pt idx="4">
                  <c:v>7.0175438596491224E-2</c:v>
                </c:pt>
                <c:pt idx="5">
                  <c:v>0.10526315789473684</c:v>
                </c:pt>
                <c:pt idx="6">
                  <c:v>0.19298245614035092</c:v>
                </c:pt>
                <c:pt idx="7">
                  <c:v>0.24561403508771928</c:v>
                </c:pt>
                <c:pt idx="8">
                  <c:v>0.33333333333333337</c:v>
                </c:pt>
                <c:pt idx="9">
                  <c:v>0.36842105263157898</c:v>
                </c:pt>
                <c:pt idx="10">
                  <c:v>0.43859649122807021</c:v>
                </c:pt>
                <c:pt idx="11">
                  <c:v>0.57894736842105265</c:v>
                </c:pt>
                <c:pt idx="12">
                  <c:v>0.64912280701754388</c:v>
                </c:pt>
                <c:pt idx="13">
                  <c:v>0.68421052631578949</c:v>
                </c:pt>
                <c:pt idx="14">
                  <c:v>0.73684210526315796</c:v>
                </c:pt>
                <c:pt idx="15">
                  <c:v>0.80701754385964919</c:v>
                </c:pt>
                <c:pt idx="16">
                  <c:v>0.91228070175438591</c:v>
                </c:pt>
                <c:pt idx="17">
                  <c:v>0.94736842105263164</c:v>
                </c:pt>
                <c:pt idx="18">
                  <c:v>0.96491228070175439</c:v>
                </c:pt>
                <c:pt idx="19">
                  <c:v>0.96491228070175439</c:v>
                </c:pt>
                <c:pt idx="20">
                  <c:v>0.98245614035087714</c:v>
                </c:pt>
                <c:pt idx="21">
                  <c:v>0.98245614035087714</c:v>
                </c:pt>
                <c:pt idx="22">
                  <c:v>0.98245614035087714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B72-4C47-A64C-C2E33557E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760672"/>
        <c:axId val="99239200"/>
      </c:scatterChart>
      <c:valAx>
        <c:axId val="9376067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9239200"/>
        <c:crosses val="autoZero"/>
        <c:crossBetween val="midCat"/>
      </c:valAx>
      <c:valAx>
        <c:axId val="992392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3760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419100</xdr:colOff>
      <xdr:row>35</xdr:row>
      <xdr:rowOff>176211</xdr:rowOff>
    </xdr:from>
    <xdr:to>
      <xdr:col>31</xdr:col>
      <xdr:colOff>790575</xdr:colOff>
      <xdr:row>61</xdr:row>
      <xdr:rowOff>104775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B241244-A85E-19E7-5CFD-1ED681710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6ADA00-B864-472C-81FB-74060F819CE7}" name="Tabulka1" displayName="Tabulka1" ref="A1:B9" totalsRowShown="0" headerRowDxfId="4" dataDxfId="3">
  <autoFilter ref="A1:B9" xr:uid="{FD6ADA00-B864-472C-81FB-74060F819CE7}"/>
  <tableColumns count="2">
    <tableColumn id="1" xr3:uid="{BF382FB4-B373-4C0A-91F4-BB145997AB25}" name="Charakteristika" dataDxfId="2"/>
    <tableColumn id="2" xr3:uid="{7330F34E-63AB-4835-8AF7-4117A31DBC94}" name="Hodnota" dataDxfId="1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AX320"/>
  <sheetViews>
    <sheetView topLeftCell="A17" zoomScale="85" zoomScaleNormal="85" workbookViewId="0">
      <selection activeCell="X6" sqref="X6"/>
    </sheetView>
  </sheetViews>
  <sheetFormatPr defaultRowHeight="15" x14ac:dyDescent="0.25"/>
  <cols>
    <col min="4" max="5" width="22.28515625" customWidth="1"/>
    <col min="6" max="6" width="16.7109375" customWidth="1"/>
    <col min="7" max="7" width="15.42578125" customWidth="1"/>
    <col min="22" max="24" width="9" style="10" customWidth="1"/>
    <col min="25" max="26" width="9.28515625" customWidth="1"/>
    <col min="27" max="30" width="9.7109375" customWidth="1"/>
    <col min="31" max="31" width="9.28515625" customWidth="1"/>
    <col min="32" max="32" width="9.7109375" customWidth="1"/>
    <col min="33" max="33" width="9.28515625" customWidth="1"/>
    <col min="34" max="35" width="9.7109375" customWidth="1"/>
    <col min="36" max="36" width="9.28515625" customWidth="1"/>
    <col min="37" max="37" width="15.5703125" style="3" customWidth="1"/>
    <col min="50" max="50" width="16.42578125" customWidth="1"/>
  </cols>
  <sheetData>
    <row r="1" spans="1:50" x14ac:dyDescent="0.25">
      <c r="A1" s="61" t="s">
        <v>14</v>
      </c>
      <c r="B1" s="90">
        <v>50</v>
      </c>
      <c r="C1" s="90"/>
      <c r="D1" s="90"/>
      <c r="E1" s="91"/>
      <c r="I1" s="10">
        <v>1</v>
      </c>
      <c r="J1" t="s">
        <v>15</v>
      </c>
    </row>
    <row r="2" spans="1:50" ht="15.75" x14ac:dyDescent="0.25">
      <c r="A2" s="62" t="s">
        <v>16</v>
      </c>
      <c r="B2" s="92" t="s">
        <v>17</v>
      </c>
      <c r="C2" s="92"/>
      <c r="D2" s="92"/>
      <c r="E2" s="93"/>
      <c r="I2" s="10">
        <v>2</v>
      </c>
      <c r="J2" t="s">
        <v>18</v>
      </c>
    </row>
    <row r="3" spans="1:50" x14ac:dyDescent="0.25">
      <c r="A3" s="5" t="s">
        <v>19</v>
      </c>
      <c r="B3" s="82" t="s">
        <v>20</v>
      </c>
      <c r="C3" s="82"/>
      <c r="D3" s="82"/>
      <c r="E3" s="83"/>
      <c r="I3" s="11">
        <v>3</v>
      </c>
      <c r="J3" t="s">
        <v>21</v>
      </c>
    </row>
    <row r="4" spans="1:50" ht="15.75" thickBot="1" x14ac:dyDescent="0.3">
      <c r="A4" s="9" t="s">
        <v>22</v>
      </c>
      <c r="B4" s="94" t="s">
        <v>23</v>
      </c>
      <c r="C4" s="94"/>
      <c r="D4" s="94"/>
      <c r="E4" s="95"/>
      <c r="I4" s="10">
        <v>4</v>
      </c>
      <c r="J4" t="s">
        <v>24</v>
      </c>
    </row>
    <row r="5" spans="1:50" ht="15.75" thickBot="1" x14ac:dyDescent="0.3">
      <c r="I5" s="11">
        <v>5</v>
      </c>
      <c r="J5" t="s">
        <v>26</v>
      </c>
    </row>
    <row r="6" spans="1:50" ht="16.5" thickBot="1" x14ac:dyDescent="0.3">
      <c r="A6" s="87" t="s">
        <v>25</v>
      </c>
      <c r="B6" s="88"/>
      <c r="C6" s="88"/>
      <c r="D6" s="89"/>
      <c r="I6" s="12">
        <v>6</v>
      </c>
      <c r="J6" t="s">
        <v>27</v>
      </c>
    </row>
    <row r="7" spans="1:50" x14ac:dyDescent="0.25">
      <c r="A7" s="67">
        <v>1</v>
      </c>
      <c r="B7" s="96" t="s">
        <v>28</v>
      </c>
      <c r="C7" s="97"/>
      <c r="D7" s="98"/>
      <c r="I7" s="12">
        <v>7</v>
      </c>
      <c r="J7" t="s">
        <v>29</v>
      </c>
    </row>
    <row r="8" spans="1:50" x14ac:dyDescent="0.25">
      <c r="A8" s="65">
        <v>2</v>
      </c>
      <c r="B8" s="81" t="s">
        <v>30</v>
      </c>
      <c r="C8" s="82"/>
      <c r="D8" s="83"/>
      <c r="I8" s="12">
        <v>8</v>
      </c>
      <c r="J8" t="s">
        <v>31</v>
      </c>
    </row>
    <row r="9" spans="1:50" x14ac:dyDescent="0.25">
      <c r="A9" s="65">
        <v>3</v>
      </c>
      <c r="B9" s="81" t="s">
        <v>32</v>
      </c>
      <c r="C9" s="82"/>
      <c r="D9" s="83"/>
      <c r="I9" s="12">
        <v>9</v>
      </c>
      <c r="J9" t="s">
        <v>33</v>
      </c>
    </row>
    <row r="10" spans="1:50" ht="15.75" thickBot="1" x14ac:dyDescent="0.3">
      <c r="A10" s="66">
        <v>4</v>
      </c>
      <c r="B10" s="84" t="s">
        <v>34</v>
      </c>
      <c r="C10" s="85"/>
      <c r="D10" s="86"/>
      <c r="I10" s="12">
        <v>10</v>
      </c>
      <c r="J10" t="s">
        <v>35</v>
      </c>
    </row>
    <row r="11" spans="1:50" x14ac:dyDescent="0.25">
      <c r="I11" s="12">
        <v>11</v>
      </c>
      <c r="J11" t="s">
        <v>36</v>
      </c>
    </row>
    <row r="12" spans="1:50" x14ac:dyDescent="0.25">
      <c r="I12" s="12">
        <v>12</v>
      </c>
      <c r="J12" t="s">
        <v>37</v>
      </c>
    </row>
    <row r="13" spans="1:50" ht="15.75" thickBot="1" x14ac:dyDescent="0.3"/>
    <row r="14" spans="1:50" s="29" customFormat="1" ht="78.75" customHeight="1" thickBot="1" x14ac:dyDescent="0.3">
      <c r="A14" s="13" t="s">
        <v>0</v>
      </c>
      <c r="B14" s="14" t="s">
        <v>1</v>
      </c>
      <c r="C14" s="14" t="s">
        <v>2</v>
      </c>
      <c r="D14" s="14" t="s">
        <v>38</v>
      </c>
      <c r="E14" s="14" t="s">
        <v>39</v>
      </c>
      <c r="F14" s="15" t="s">
        <v>40</v>
      </c>
      <c r="G14" s="16" t="s">
        <v>3</v>
      </c>
      <c r="H14" s="17" t="s">
        <v>41</v>
      </c>
      <c r="I14" s="18" t="s">
        <v>42</v>
      </c>
      <c r="J14" s="18" t="s">
        <v>43</v>
      </c>
      <c r="K14" s="19" t="s">
        <v>44</v>
      </c>
      <c r="L14" s="18" t="s">
        <v>45</v>
      </c>
      <c r="M14" s="18" t="s">
        <v>46</v>
      </c>
      <c r="N14" s="19" t="s">
        <v>47</v>
      </c>
      <c r="O14" s="18" t="s">
        <v>48</v>
      </c>
      <c r="P14" s="18" t="s">
        <v>49</v>
      </c>
      <c r="Q14" s="18" t="s">
        <v>50</v>
      </c>
      <c r="R14" s="18" t="s">
        <v>51</v>
      </c>
      <c r="S14" s="18" t="s">
        <v>52</v>
      </c>
      <c r="T14" s="20" t="s">
        <v>53</v>
      </c>
      <c r="U14" s="21" t="s">
        <v>54</v>
      </c>
      <c r="V14" s="22" t="s">
        <v>55</v>
      </c>
      <c r="W14" s="22" t="s">
        <v>56</v>
      </c>
      <c r="X14" s="22" t="s">
        <v>57</v>
      </c>
      <c r="Y14" s="23" t="s">
        <v>58</v>
      </c>
      <c r="Z14" s="24" t="s">
        <v>59</v>
      </c>
      <c r="AA14" s="24" t="s">
        <v>60</v>
      </c>
      <c r="AB14" s="24" t="s">
        <v>61</v>
      </c>
      <c r="AC14" s="24" t="s">
        <v>62</v>
      </c>
      <c r="AD14" s="24" t="s">
        <v>63</v>
      </c>
      <c r="AE14" s="24" t="s">
        <v>64</v>
      </c>
      <c r="AF14" s="24" t="s">
        <v>65</v>
      </c>
      <c r="AG14" s="24" t="s">
        <v>66</v>
      </c>
      <c r="AH14" s="24" t="s">
        <v>67</v>
      </c>
      <c r="AI14" s="24" t="s">
        <v>68</v>
      </c>
      <c r="AJ14" s="25" t="s">
        <v>69</v>
      </c>
      <c r="AK14" s="26" t="s">
        <v>70</v>
      </c>
      <c r="AL14" s="27" t="s">
        <v>71</v>
      </c>
      <c r="AM14" s="27" t="s">
        <v>72</v>
      </c>
      <c r="AN14" s="27" t="s">
        <v>73</v>
      </c>
      <c r="AO14" s="27" t="s">
        <v>74</v>
      </c>
      <c r="AP14" s="27" t="s">
        <v>75</v>
      </c>
      <c r="AQ14" s="27" t="s">
        <v>76</v>
      </c>
      <c r="AR14" s="27" t="s">
        <v>77</v>
      </c>
      <c r="AS14" s="27" t="s">
        <v>78</v>
      </c>
      <c r="AT14" s="27" t="s">
        <v>79</v>
      </c>
      <c r="AU14" s="27" t="s">
        <v>80</v>
      </c>
      <c r="AV14" s="27" t="s">
        <v>81</v>
      </c>
      <c r="AW14" s="27" t="s">
        <v>82</v>
      </c>
      <c r="AX14" s="28" t="s">
        <v>83</v>
      </c>
    </row>
    <row r="15" spans="1:50" x14ac:dyDescent="0.25">
      <c r="A15">
        <v>1</v>
      </c>
      <c r="B15">
        <v>1</v>
      </c>
      <c r="C15">
        <v>1984</v>
      </c>
      <c r="D15" s="30">
        <f t="shared" ref="D15:D78" si="0">2016-C15</f>
        <v>32</v>
      </c>
      <c r="E15" s="1">
        <v>42688.032835648148</v>
      </c>
      <c r="F15" s="31" t="s">
        <v>4</v>
      </c>
      <c r="G15" s="32">
        <v>2</v>
      </c>
      <c r="H15" s="2">
        <v>3</v>
      </c>
      <c r="I15">
        <v>3</v>
      </c>
      <c r="J15">
        <v>2</v>
      </c>
      <c r="K15">
        <f t="shared" ref="K15:K78" si="1">1+4-J15</f>
        <v>3</v>
      </c>
      <c r="L15">
        <v>3</v>
      </c>
      <c r="M15">
        <v>2</v>
      </c>
      <c r="N15">
        <f t="shared" ref="N15:N78" si="2">1+4-M15</f>
        <v>3</v>
      </c>
      <c r="O15">
        <v>1</v>
      </c>
      <c r="P15">
        <v>3</v>
      </c>
      <c r="Q15">
        <v>3</v>
      </c>
      <c r="R15">
        <v>4</v>
      </c>
      <c r="S15">
        <v>4</v>
      </c>
      <c r="T15" s="33">
        <v>2</v>
      </c>
      <c r="U15" s="4">
        <v>4</v>
      </c>
      <c r="V15" s="34">
        <v>34</v>
      </c>
      <c r="W15" s="35">
        <f t="shared" ref="W15:W78" si="3">(V15-32.1719298246)/4.91919813698</f>
        <v>0.37161954540060294</v>
      </c>
      <c r="X15" s="35">
        <f t="shared" ref="X15:X78" si="4">W15*10+50</f>
        <v>53.716195454006026</v>
      </c>
      <c r="Y15" s="2">
        <v>14</v>
      </c>
      <c r="Z15">
        <v>8</v>
      </c>
      <c r="AA15">
        <v>7</v>
      </c>
      <c r="AB15">
        <v>11</v>
      </c>
      <c r="AC15">
        <v>9</v>
      </c>
      <c r="AD15">
        <v>6</v>
      </c>
      <c r="AE15">
        <v>7</v>
      </c>
      <c r="AF15">
        <v>12</v>
      </c>
      <c r="AG15">
        <v>6</v>
      </c>
      <c r="AH15">
        <v>10</v>
      </c>
      <c r="AI15">
        <v>10</v>
      </c>
      <c r="AJ15" s="4">
        <v>8</v>
      </c>
      <c r="AK15" s="36">
        <f t="shared" ref="AK15:AK78" si="5">SUM(Y15:AJ15)</f>
        <v>108</v>
      </c>
      <c r="AL15">
        <v>2</v>
      </c>
      <c r="AM15">
        <v>1</v>
      </c>
      <c r="AN15">
        <v>11</v>
      </c>
      <c r="AO15">
        <v>9</v>
      </c>
      <c r="AP15">
        <v>10</v>
      </c>
      <c r="AQ15">
        <v>7</v>
      </c>
      <c r="AR15">
        <v>6</v>
      </c>
      <c r="AS15">
        <v>12</v>
      </c>
      <c r="AT15">
        <v>4</v>
      </c>
      <c r="AU15">
        <v>5</v>
      </c>
      <c r="AV15">
        <v>8</v>
      </c>
      <c r="AW15">
        <v>3</v>
      </c>
      <c r="AX15" s="37">
        <v>16</v>
      </c>
    </row>
    <row r="16" spans="1:50" x14ac:dyDescent="0.25">
      <c r="A16">
        <v>1278</v>
      </c>
      <c r="B16">
        <v>0</v>
      </c>
      <c r="C16">
        <v>1975</v>
      </c>
      <c r="D16" s="30">
        <f t="shared" si="0"/>
        <v>41</v>
      </c>
      <c r="E16" s="1">
        <v>42694.289421296293</v>
      </c>
      <c r="F16" s="31" t="s">
        <v>11</v>
      </c>
      <c r="G16" s="32">
        <v>1</v>
      </c>
      <c r="H16" s="2">
        <v>1</v>
      </c>
      <c r="I16">
        <v>4</v>
      </c>
      <c r="J16">
        <v>2</v>
      </c>
      <c r="K16">
        <f t="shared" si="1"/>
        <v>3</v>
      </c>
      <c r="L16">
        <v>1</v>
      </c>
      <c r="M16">
        <v>3</v>
      </c>
      <c r="N16">
        <f t="shared" si="2"/>
        <v>2</v>
      </c>
      <c r="O16">
        <v>1</v>
      </c>
      <c r="P16">
        <v>2</v>
      </c>
      <c r="Q16">
        <v>1</v>
      </c>
      <c r="R16">
        <v>3</v>
      </c>
      <c r="S16">
        <v>1</v>
      </c>
      <c r="T16" s="33">
        <v>1</v>
      </c>
      <c r="U16" s="4">
        <v>4</v>
      </c>
      <c r="V16" s="34">
        <v>23</v>
      </c>
      <c r="W16" s="35">
        <f t="shared" si="3"/>
        <v>-1.8645172585446701</v>
      </c>
      <c r="X16" s="35">
        <f t="shared" si="4"/>
        <v>31.354827414553299</v>
      </c>
      <c r="Y16" s="2">
        <v>3</v>
      </c>
      <c r="Z16">
        <v>3</v>
      </c>
      <c r="AA16">
        <v>11</v>
      </c>
      <c r="AB16">
        <v>11</v>
      </c>
      <c r="AC16">
        <v>15</v>
      </c>
      <c r="AD16">
        <v>5</v>
      </c>
      <c r="AE16">
        <v>17</v>
      </c>
      <c r="AF16">
        <v>6</v>
      </c>
      <c r="AG16">
        <v>4</v>
      </c>
      <c r="AH16">
        <v>7</v>
      </c>
      <c r="AI16">
        <v>9</v>
      </c>
      <c r="AJ16" s="4">
        <v>5</v>
      </c>
      <c r="AK16" s="31">
        <f t="shared" si="5"/>
        <v>96</v>
      </c>
      <c r="AL16">
        <v>10</v>
      </c>
      <c r="AM16">
        <v>6</v>
      </c>
      <c r="AN16">
        <v>5</v>
      </c>
      <c r="AO16">
        <v>11</v>
      </c>
      <c r="AP16">
        <v>8</v>
      </c>
      <c r="AQ16">
        <v>7</v>
      </c>
      <c r="AR16">
        <v>12</v>
      </c>
      <c r="AS16">
        <v>3</v>
      </c>
      <c r="AT16">
        <v>2</v>
      </c>
      <c r="AU16">
        <v>1</v>
      </c>
      <c r="AV16">
        <v>9</v>
      </c>
      <c r="AW16">
        <v>4</v>
      </c>
      <c r="AX16" s="37">
        <v>71</v>
      </c>
    </row>
    <row r="17" spans="1:50" x14ac:dyDescent="0.25">
      <c r="A17">
        <v>981</v>
      </c>
      <c r="B17">
        <v>0</v>
      </c>
      <c r="C17">
        <v>1976</v>
      </c>
      <c r="D17" s="30">
        <f t="shared" si="0"/>
        <v>40</v>
      </c>
      <c r="E17" s="1">
        <v>42692.282847222225</v>
      </c>
      <c r="F17" s="31" t="s">
        <v>6</v>
      </c>
      <c r="G17" s="32">
        <v>2</v>
      </c>
      <c r="H17" s="2">
        <v>1</v>
      </c>
      <c r="I17">
        <v>3</v>
      </c>
      <c r="J17">
        <v>2</v>
      </c>
      <c r="K17">
        <f t="shared" si="1"/>
        <v>3</v>
      </c>
      <c r="L17">
        <v>2</v>
      </c>
      <c r="M17">
        <v>2</v>
      </c>
      <c r="N17">
        <f t="shared" si="2"/>
        <v>3</v>
      </c>
      <c r="O17">
        <v>3</v>
      </c>
      <c r="P17">
        <v>1</v>
      </c>
      <c r="Q17">
        <v>1</v>
      </c>
      <c r="R17">
        <v>1</v>
      </c>
      <c r="S17">
        <v>2</v>
      </c>
      <c r="T17" s="33">
        <v>1</v>
      </c>
      <c r="U17" s="4">
        <v>4</v>
      </c>
      <c r="V17" s="34">
        <v>24</v>
      </c>
      <c r="W17" s="35">
        <f t="shared" si="3"/>
        <v>-1.6612320945496453</v>
      </c>
      <c r="X17" s="35">
        <f t="shared" si="4"/>
        <v>33.38767905450355</v>
      </c>
      <c r="Y17" s="2">
        <v>4</v>
      </c>
      <c r="Z17">
        <v>7</v>
      </c>
      <c r="AA17">
        <v>12</v>
      </c>
      <c r="AB17">
        <v>11</v>
      </c>
      <c r="AC17">
        <v>17</v>
      </c>
      <c r="AD17">
        <v>10</v>
      </c>
      <c r="AE17">
        <v>32</v>
      </c>
      <c r="AF17">
        <v>12</v>
      </c>
      <c r="AG17">
        <v>4</v>
      </c>
      <c r="AH17">
        <v>15</v>
      </c>
      <c r="AI17">
        <v>14</v>
      </c>
      <c r="AJ17" s="4">
        <v>7</v>
      </c>
      <c r="AK17" s="31">
        <f t="shared" si="5"/>
        <v>145</v>
      </c>
      <c r="AL17">
        <v>7</v>
      </c>
      <c r="AM17">
        <v>11</v>
      </c>
      <c r="AN17">
        <v>3</v>
      </c>
      <c r="AO17">
        <v>9</v>
      </c>
      <c r="AP17">
        <v>12</v>
      </c>
      <c r="AQ17">
        <v>5</v>
      </c>
      <c r="AR17">
        <v>4</v>
      </c>
      <c r="AS17">
        <v>2</v>
      </c>
      <c r="AT17">
        <v>6</v>
      </c>
      <c r="AU17">
        <v>1</v>
      </c>
      <c r="AV17">
        <v>8</v>
      </c>
      <c r="AW17">
        <v>10</v>
      </c>
      <c r="AX17" s="37">
        <v>47</v>
      </c>
    </row>
    <row r="18" spans="1:50" x14ac:dyDescent="0.25">
      <c r="A18">
        <v>52</v>
      </c>
      <c r="B18">
        <v>1</v>
      </c>
      <c r="C18">
        <v>1974</v>
      </c>
      <c r="D18" s="30">
        <f t="shared" si="0"/>
        <v>42</v>
      </c>
      <c r="E18" s="1">
        <v>42688.631284722222</v>
      </c>
      <c r="F18" s="31" t="s">
        <v>6</v>
      </c>
      <c r="G18" s="32">
        <v>2</v>
      </c>
      <c r="H18" s="2">
        <v>4</v>
      </c>
      <c r="I18">
        <v>4</v>
      </c>
      <c r="J18">
        <v>1</v>
      </c>
      <c r="K18">
        <f t="shared" si="1"/>
        <v>4</v>
      </c>
      <c r="L18">
        <v>3</v>
      </c>
      <c r="M18">
        <v>1</v>
      </c>
      <c r="N18">
        <f t="shared" si="2"/>
        <v>4</v>
      </c>
      <c r="O18">
        <v>2</v>
      </c>
      <c r="P18">
        <v>3</v>
      </c>
      <c r="Q18">
        <v>4</v>
      </c>
      <c r="R18">
        <v>3</v>
      </c>
      <c r="S18">
        <v>4</v>
      </c>
      <c r="T18" s="33">
        <v>2</v>
      </c>
      <c r="U18" s="4">
        <v>4</v>
      </c>
      <c r="V18" s="34">
        <v>39</v>
      </c>
      <c r="W18" s="35">
        <f t="shared" si="3"/>
        <v>1.388045365375727</v>
      </c>
      <c r="X18" s="35">
        <f t="shared" si="4"/>
        <v>63.880453653757272</v>
      </c>
      <c r="Y18" s="2">
        <v>6</v>
      </c>
      <c r="Z18">
        <v>5</v>
      </c>
      <c r="AA18">
        <v>6</v>
      </c>
      <c r="AB18">
        <v>22</v>
      </c>
      <c r="AC18">
        <v>6</v>
      </c>
      <c r="AD18" s="38">
        <v>8</v>
      </c>
      <c r="AE18">
        <v>10</v>
      </c>
      <c r="AF18">
        <v>7</v>
      </c>
      <c r="AG18">
        <v>4</v>
      </c>
      <c r="AH18">
        <v>8</v>
      </c>
      <c r="AI18">
        <v>12</v>
      </c>
      <c r="AJ18" s="4">
        <v>6</v>
      </c>
      <c r="AK18" s="31">
        <f t="shared" si="5"/>
        <v>100</v>
      </c>
      <c r="AL18">
        <v>3</v>
      </c>
      <c r="AM18">
        <v>7</v>
      </c>
      <c r="AN18">
        <v>8</v>
      </c>
      <c r="AO18">
        <v>2</v>
      </c>
      <c r="AP18">
        <v>6</v>
      </c>
      <c r="AQ18">
        <v>9</v>
      </c>
      <c r="AR18">
        <v>4</v>
      </c>
      <c r="AS18">
        <v>12</v>
      </c>
      <c r="AT18">
        <v>11</v>
      </c>
      <c r="AU18">
        <v>5</v>
      </c>
      <c r="AV18">
        <v>1</v>
      </c>
      <c r="AW18">
        <v>10</v>
      </c>
      <c r="AX18" s="37">
        <v>19</v>
      </c>
    </row>
    <row r="19" spans="1:50" x14ac:dyDescent="0.25">
      <c r="A19">
        <v>443</v>
      </c>
      <c r="B19">
        <v>0</v>
      </c>
      <c r="C19">
        <v>1971</v>
      </c>
      <c r="D19" s="30">
        <f t="shared" si="0"/>
        <v>45</v>
      </c>
      <c r="E19" s="1">
        <v>42689.66443287037</v>
      </c>
      <c r="F19" s="31" t="s">
        <v>6</v>
      </c>
      <c r="G19" s="32">
        <v>2</v>
      </c>
      <c r="H19" s="2">
        <v>1</v>
      </c>
      <c r="I19">
        <v>3</v>
      </c>
      <c r="J19">
        <v>1</v>
      </c>
      <c r="K19">
        <f t="shared" si="1"/>
        <v>4</v>
      </c>
      <c r="L19">
        <v>4</v>
      </c>
      <c r="M19">
        <v>3</v>
      </c>
      <c r="N19">
        <f t="shared" si="2"/>
        <v>2</v>
      </c>
      <c r="O19">
        <v>1</v>
      </c>
      <c r="P19">
        <v>3</v>
      </c>
      <c r="Q19">
        <v>1</v>
      </c>
      <c r="R19">
        <v>1</v>
      </c>
      <c r="S19">
        <v>4</v>
      </c>
      <c r="T19" s="33">
        <v>3</v>
      </c>
      <c r="U19" s="4">
        <v>1</v>
      </c>
      <c r="V19" s="34">
        <v>25</v>
      </c>
      <c r="W19" s="35">
        <f t="shared" si="3"/>
        <v>-1.4579469305546204</v>
      </c>
      <c r="X19" s="35">
        <f t="shared" si="4"/>
        <v>35.420530694453795</v>
      </c>
      <c r="Y19" s="2">
        <v>5</v>
      </c>
      <c r="Z19">
        <v>14</v>
      </c>
      <c r="AA19">
        <v>7</v>
      </c>
      <c r="AB19">
        <v>17</v>
      </c>
      <c r="AC19">
        <v>11</v>
      </c>
      <c r="AD19">
        <v>5</v>
      </c>
      <c r="AE19">
        <v>17</v>
      </c>
      <c r="AF19">
        <v>13</v>
      </c>
      <c r="AG19">
        <v>5</v>
      </c>
      <c r="AH19">
        <v>6</v>
      </c>
      <c r="AI19">
        <v>9</v>
      </c>
      <c r="AJ19" s="4">
        <v>14</v>
      </c>
      <c r="AK19" s="31">
        <f t="shared" si="5"/>
        <v>123</v>
      </c>
      <c r="AL19">
        <v>5</v>
      </c>
      <c r="AM19">
        <v>1</v>
      </c>
      <c r="AN19">
        <v>12</v>
      </c>
      <c r="AO19">
        <v>7</v>
      </c>
      <c r="AP19">
        <v>4</v>
      </c>
      <c r="AQ19">
        <v>11</v>
      </c>
      <c r="AR19">
        <v>3</v>
      </c>
      <c r="AS19">
        <v>9</v>
      </c>
      <c r="AT19">
        <v>10</v>
      </c>
      <c r="AU19">
        <v>8</v>
      </c>
      <c r="AV19">
        <v>2</v>
      </c>
      <c r="AW19">
        <v>6</v>
      </c>
      <c r="AX19" s="37">
        <v>67</v>
      </c>
    </row>
    <row r="20" spans="1:50" x14ac:dyDescent="0.25">
      <c r="A20">
        <v>1317</v>
      </c>
      <c r="B20">
        <v>0</v>
      </c>
      <c r="C20">
        <v>1985</v>
      </c>
      <c r="D20" s="30">
        <f t="shared" si="0"/>
        <v>31</v>
      </c>
      <c r="E20" s="1">
        <v>42694.77789351852</v>
      </c>
      <c r="F20" s="39" t="s">
        <v>10</v>
      </c>
      <c r="G20" s="32">
        <v>0</v>
      </c>
      <c r="H20" s="2">
        <v>3</v>
      </c>
      <c r="I20">
        <v>1</v>
      </c>
      <c r="J20">
        <v>1</v>
      </c>
      <c r="K20">
        <f t="shared" si="1"/>
        <v>4</v>
      </c>
      <c r="L20">
        <v>3</v>
      </c>
      <c r="M20">
        <v>3</v>
      </c>
      <c r="N20">
        <f t="shared" si="2"/>
        <v>2</v>
      </c>
      <c r="O20">
        <v>1</v>
      </c>
      <c r="P20">
        <v>2</v>
      </c>
      <c r="Q20">
        <v>1</v>
      </c>
      <c r="R20">
        <v>1</v>
      </c>
      <c r="S20">
        <v>3</v>
      </c>
      <c r="T20" s="33">
        <v>2</v>
      </c>
      <c r="U20" s="4">
        <v>4</v>
      </c>
      <c r="V20" s="34">
        <v>25</v>
      </c>
      <c r="W20" s="35">
        <f t="shared" si="3"/>
        <v>-1.4579469305546204</v>
      </c>
      <c r="X20" s="35">
        <f t="shared" si="4"/>
        <v>35.420530694453795</v>
      </c>
      <c r="Y20" s="2">
        <v>20</v>
      </c>
      <c r="Z20">
        <v>6</v>
      </c>
      <c r="AA20">
        <v>14</v>
      </c>
      <c r="AB20">
        <v>35</v>
      </c>
      <c r="AC20">
        <v>16</v>
      </c>
      <c r="AD20">
        <v>7</v>
      </c>
      <c r="AE20">
        <v>13</v>
      </c>
      <c r="AF20">
        <v>34</v>
      </c>
      <c r="AG20">
        <v>8</v>
      </c>
      <c r="AH20">
        <v>8</v>
      </c>
      <c r="AI20">
        <v>21</v>
      </c>
      <c r="AJ20" s="4">
        <v>6</v>
      </c>
      <c r="AK20" s="31">
        <f t="shared" si="5"/>
        <v>188</v>
      </c>
      <c r="AL20">
        <v>7</v>
      </c>
      <c r="AM20">
        <v>5</v>
      </c>
      <c r="AN20">
        <v>4</v>
      </c>
      <c r="AO20">
        <v>2</v>
      </c>
      <c r="AP20">
        <v>3</v>
      </c>
      <c r="AQ20">
        <v>8</v>
      </c>
      <c r="AR20">
        <v>12</v>
      </c>
      <c r="AS20">
        <v>6</v>
      </c>
      <c r="AT20">
        <v>1</v>
      </c>
      <c r="AU20">
        <v>11</v>
      </c>
      <c r="AV20">
        <v>9</v>
      </c>
      <c r="AW20">
        <v>10</v>
      </c>
      <c r="AX20" s="37">
        <v>54</v>
      </c>
    </row>
    <row r="21" spans="1:50" x14ac:dyDescent="0.25">
      <c r="A21">
        <v>56</v>
      </c>
      <c r="B21">
        <v>0</v>
      </c>
      <c r="C21">
        <v>1993</v>
      </c>
      <c r="D21" s="30">
        <f t="shared" si="0"/>
        <v>23</v>
      </c>
      <c r="E21" s="1">
        <v>42688.644884259258</v>
      </c>
      <c r="F21" s="31" t="s">
        <v>7</v>
      </c>
      <c r="G21" s="32">
        <v>2</v>
      </c>
      <c r="H21" s="2">
        <v>4</v>
      </c>
      <c r="I21">
        <v>4</v>
      </c>
      <c r="J21">
        <v>1</v>
      </c>
      <c r="K21">
        <f t="shared" si="1"/>
        <v>4</v>
      </c>
      <c r="L21">
        <v>4</v>
      </c>
      <c r="M21">
        <v>4</v>
      </c>
      <c r="N21">
        <f t="shared" si="2"/>
        <v>1</v>
      </c>
      <c r="O21">
        <v>4</v>
      </c>
      <c r="P21">
        <v>4</v>
      </c>
      <c r="Q21">
        <v>4</v>
      </c>
      <c r="R21">
        <v>4</v>
      </c>
      <c r="S21">
        <v>2</v>
      </c>
      <c r="T21" s="33">
        <v>4</v>
      </c>
      <c r="U21" s="4">
        <v>4</v>
      </c>
      <c r="V21" s="34">
        <v>39</v>
      </c>
      <c r="W21" s="35">
        <f t="shared" si="3"/>
        <v>1.388045365375727</v>
      </c>
      <c r="X21" s="35">
        <f t="shared" si="4"/>
        <v>63.880453653757272</v>
      </c>
      <c r="Y21" s="2">
        <v>3</v>
      </c>
      <c r="Z21">
        <v>4</v>
      </c>
      <c r="AA21">
        <v>4</v>
      </c>
      <c r="AB21">
        <v>6</v>
      </c>
      <c r="AC21">
        <v>4</v>
      </c>
      <c r="AD21">
        <v>4</v>
      </c>
      <c r="AE21">
        <v>4</v>
      </c>
      <c r="AF21">
        <v>2</v>
      </c>
      <c r="AG21">
        <v>3</v>
      </c>
      <c r="AH21">
        <v>14</v>
      </c>
      <c r="AI21">
        <v>3</v>
      </c>
      <c r="AJ21" s="4">
        <v>5</v>
      </c>
      <c r="AK21" s="31">
        <f t="shared" si="5"/>
        <v>56</v>
      </c>
      <c r="AL21">
        <v>11</v>
      </c>
      <c r="AM21">
        <v>2</v>
      </c>
      <c r="AN21">
        <v>10</v>
      </c>
      <c r="AO21">
        <v>12</v>
      </c>
      <c r="AP21">
        <v>9</v>
      </c>
      <c r="AQ21">
        <v>6</v>
      </c>
      <c r="AR21">
        <v>8</v>
      </c>
      <c r="AS21">
        <v>7</v>
      </c>
      <c r="AT21">
        <v>4</v>
      </c>
      <c r="AU21">
        <v>1</v>
      </c>
      <c r="AV21">
        <v>3</v>
      </c>
      <c r="AW21">
        <v>5</v>
      </c>
      <c r="AX21" s="37">
        <v>52</v>
      </c>
    </row>
    <row r="22" spans="1:50" x14ac:dyDescent="0.25">
      <c r="A22">
        <v>67</v>
      </c>
      <c r="B22">
        <v>0</v>
      </c>
      <c r="C22">
        <v>1995</v>
      </c>
      <c r="D22" s="30">
        <f t="shared" si="0"/>
        <v>21</v>
      </c>
      <c r="E22" s="1">
        <v>42688.65828703704</v>
      </c>
      <c r="F22" s="31" t="s">
        <v>4</v>
      </c>
      <c r="G22" s="32">
        <v>2</v>
      </c>
      <c r="H22" s="2">
        <v>3</v>
      </c>
      <c r="I22">
        <v>3</v>
      </c>
      <c r="J22">
        <v>2</v>
      </c>
      <c r="K22">
        <f t="shared" si="1"/>
        <v>3</v>
      </c>
      <c r="L22">
        <v>4</v>
      </c>
      <c r="M22">
        <v>3</v>
      </c>
      <c r="N22">
        <f t="shared" si="2"/>
        <v>2</v>
      </c>
      <c r="O22">
        <v>2</v>
      </c>
      <c r="P22">
        <v>4</v>
      </c>
      <c r="Q22">
        <v>3</v>
      </c>
      <c r="R22">
        <v>2</v>
      </c>
      <c r="S22">
        <v>2</v>
      </c>
      <c r="T22" s="33">
        <v>4</v>
      </c>
      <c r="U22" s="4">
        <v>4</v>
      </c>
      <c r="V22" s="34">
        <v>32</v>
      </c>
      <c r="W22" s="35">
        <f t="shared" si="3"/>
        <v>-3.4950782589446734E-2</v>
      </c>
      <c r="X22" s="35">
        <f t="shared" si="4"/>
        <v>49.65049217410553</v>
      </c>
      <c r="Y22" s="2">
        <v>10</v>
      </c>
      <c r="Z22">
        <v>3</v>
      </c>
      <c r="AA22">
        <v>4</v>
      </c>
      <c r="AB22">
        <v>6</v>
      </c>
      <c r="AC22">
        <v>4</v>
      </c>
      <c r="AD22">
        <v>4</v>
      </c>
      <c r="AE22">
        <v>6</v>
      </c>
      <c r="AF22">
        <v>3</v>
      </c>
      <c r="AG22">
        <v>3</v>
      </c>
      <c r="AH22">
        <v>6</v>
      </c>
      <c r="AI22">
        <v>3</v>
      </c>
      <c r="AJ22" s="4">
        <v>3</v>
      </c>
      <c r="AK22" s="31">
        <f t="shared" si="5"/>
        <v>55</v>
      </c>
      <c r="AL22">
        <v>1</v>
      </c>
      <c r="AM22">
        <v>3</v>
      </c>
      <c r="AN22">
        <v>6</v>
      </c>
      <c r="AO22">
        <v>10</v>
      </c>
      <c r="AP22">
        <v>4</v>
      </c>
      <c r="AQ22">
        <v>11</v>
      </c>
      <c r="AR22">
        <v>5</v>
      </c>
      <c r="AS22">
        <v>7</v>
      </c>
      <c r="AT22">
        <v>9</v>
      </c>
      <c r="AU22">
        <v>8</v>
      </c>
      <c r="AV22">
        <v>2</v>
      </c>
      <c r="AW22">
        <v>12</v>
      </c>
      <c r="AX22" s="37">
        <v>16</v>
      </c>
    </row>
    <row r="23" spans="1:50" x14ac:dyDescent="0.25">
      <c r="A23">
        <v>59</v>
      </c>
      <c r="B23">
        <v>0</v>
      </c>
      <c r="C23">
        <v>1995</v>
      </c>
      <c r="D23" s="30">
        <f t="shared" si="0"/>
        <v>21</v>
      </c>
      <c r="E23" s="1">
        <v>42688.659178240741</v>
      </c>
      <c r="F23" s="31" t="s">
        <v>6</v>
      </c>
      <c r="G23" s="32">
        <v>2</v>
      </c>
      <c r="H23" s="2">
        <v>4</v>
      </c>
      <c r="I23">
        <v>3</v>
      </c>
      <c r="J23">
        <v>1</v>
      </c>
      <c r="K23">
        <f t="shared" si="1"/>
        <v>4</v>
      </c>
      <c r="L23">
        <v>4</v>
      </c>
      <c r="M23">
        <v>2</v>
      </c>
      <c r="N23">
        <f t="shared" si="2"/>
        <v>3</v>
      </c>
      <c r="O23">
        <v>3</v>
      </c>
      <c r="P23">
        <v>3</v>
      </c>
      <c r="Q23">
        <v>3</v>
      </c>
      <c r="R23">
        <v>4</v>
      </c>
      <c r="S23">
        <v>1</v>
      </c>
      <c r="T23" s="33">
        <v>3</v>
      </c>
      <c r="U23" s="4">
        <v>4</v>
      </c>
      <c r="V23" s="34">
        <v>36</v>
      </c>
      <c r="W23" s="35">
        <f t="shared" si="3"/>
        <v>0.7781898733906526</v>
      </c>
      <c r="X23" s="35">
        <f t="shared" si="4"/>
        <v>57.781898733906523</v>
      </c>
      <c r="Y23" s="2">
        <v>3</v>
      </c>
      <c r="Z23">
        <v>2</v>
      </c>
      <c r="AA23">
        <v>5</v>
      </c>
      <c r="AB23">
        <v>20</v>
      </c>
      <c r="AC23">
        <v>6</v>
      </c>
      <c r="AD23">
        <v>5</v>
      </c>
      <c r="AE23">
        <v>10</v>
      </c>
      <c r="AF23">
        <v>7</v>
      </c>
      <c r="AG23">
        <v>4</v>
      </c>
      <c r="AH23">
        <v>11</v>
      </c>
      <c r="AI23">
        <v>10</v>
      </c>
      <c r="AJ23" s="4">
        <v>8</v>
      </c>
      <c r="AK23" s="31">
        <f t="shared" si="5"/>
        <v>91</v>
      </c>
      <c r="AL23">
        <v>2</v>
      </c>
      <c r="AM23">
        <v>5</v>
      </c>
      <c r="AN23">
        <v>6</v>
      </c>
      <c r="AO23">
        <v>12</v>
      </c>
      <c r="AP23">
        <v>9</v>
      </c>
      <c r="AQ23">
        <v>11</v>
      </c>
      <c r="AR23">
        <v>7</v>
      </c>
      <c r="AS23">
        <v>4</v>
      </c>
      <c r="AT23">
        <v>1</v>
      </c>
      <c r="AU23">
        <v>8</v>
      </c>
      <c r="AV23">
        <v>3</v>
      </c>
      <c r="AW23">
        <v>10</v>
      </c>
      <c r="AX23" s="37">
        <v>40</v>
      </c>
    </row>
    <row r="24" spans="1:50" x14ac:dyDescent="0.25">
      <c r="A24">
        <v>61</v>
      </c>
      <c r="B24">
        <v>0</v>
      </c>
      <c r="C24">
        <v>1994</v>
      </c>
      <c r="D24" s="30">
        <f t="shared" si="0"/>
        <v>22</v>
      </c>
      <c r="E24" s="1">
        <v>42688.668437499997</v>
      </c>
      <c r="F24" s="31" t="s">
        <v>11</v>
      </c>
      <c r="G24" s="32">
        <v>1</v>
      </c>
      <c r="H24" s="2">
        <v>2</v>
      </c>
      <c r="I24">
        <v>2</v>
      </c>
      <c r="J24">
        <v>3</v>
      </c>
      <c r="K24">
        <f t="shared" si="1"/>
        <v>2</v>
      </c>
      <c r="L24">
        <v>2</v>
      </c>
      <c r="M24">
        <v>4</v>
      </c>
      <c r="N24">
        <f t="shared" si="2"/>
        <v>1</v>
      </c>
      <c r="O24">
        <v>2</v>
      </c>
      <c r="P24">
        <v>4</v>
      </c>
      <c r="Q24">
        <v>1</v>
      </c>
      <c r="R24">
        <v>1</v>
      </c>
      <c r="S24">
        <v>3</v>
      </c>
      <c r="T24" s="33">
        <v>4</v>
      </c>
      <c r="U24" s="4">
        <v>2</v>
      </c>
      <c r="V24" s="34">
        <v>22</v>
      </c>
      <c r="W24" s="35">
        <f t="shared" si="3"/>
        <v>-2.0678024225396952</v>
      </c>
      <c r="X24" s="35">
        <f t="shared" si="4"/>
        <v>29.321975774603047</v>
      </c>
      <c r="Y24" s="2">
        <v>3</v>
      </c>
      <c r="Z24">
        <v>3</v>
      </c>
      <c r="AA24">
        <v>3</v>
      </c>
      <c r="AB24">
        <v>6</v>
      </c>
      <c r="AC24">
        <v>5</v>
      </c>
      <c r="AD24">
        <v>4</v>
      </c>
      <c r="AE24">
        <v>3</v>
      </c>
      <c r="AF24">
        <v>4</v>
      </c>
      <c r="AG24">
        <v>3</v>
      </c>
      <c r="AH24">
        <v>4</v>
      </c>
      <c r="AI24">
        <v>3</v>
      </c>
      <c r="AJ24" s="4">
        <v>2</v>
      </c>
      <c r="AK24" s="40">
        <f t="shared" si="5"/>
        <v>43</v>
      </c>
      <c r="AL24">
        <v>1</v>
      </c>
      <c r="AM24">
        <v>12</v>
      </c>
      <c r="AN24">
        <v>8</v>
      </c>
      <c r="AO24">
        <v>4</v>
      </c>
      <c r="AP24">
        <v>6</v>
      </c>
      <c r="AQ24">
        <v>9</v>
      </c>
      <c r="AR24">
        <v>11</v>
      </c>
      <c r="AS24">
        <v>7</v>
      </c>
      <c r="AT24">
        <v>10</v>
      </c>
      <c r="AU24">
        <v>2</v>
      </c>
      <c r="AV24">
        <v>3</v>
      </c>
      <c r="AW24">
        <v>5</v>
      </c>
      <c r="AX24" s="37">
        <v>45</v>
      </c>
    </row>
    <row r="25" spans="1:50" x14ac:dyDescent="0.25">
      <c r="A25">
        <v>69</v>
      </c>
      <c r="B25">
        <v>0</v>
      </c>
      <c r="C25">
        <v>1998</v>
      </c>
      <c r="D25" s="30">
        <f t="shared" si="0"/>
        <v>18</v>
      </c>
      <c r="E25" s="1">
        <v>42688.674780092595</v>
      </c>
      <c r="F25" s="31" t="s">
        <v>7</v>
      </c>
      <c r="G25" s="32">
        <v>2</v>
      </c>
      <c r="H25" s="2">
        <v>3</v>
      </c>
      <c r="I25">
        <v>3</v>
      </c>
      <c r="J25">
        <v>2</v>
      </c>
      <c r="K25">
        <f t="shared" si="1"/>
        <v>3</v>
      </c>
      <c r="L25">
        <v>2</v>
      </c>
      <c r="M25">
        <v>2</v>
      </c>
      <c r="N25">
        <f t="shared" si="2"/>
        <v>3</v>
      </c>
      <c r="O25">
        <v>3</v>
      </c>
      <c r="P25">
        <v>4</v>
      </c>
      <c r="Q25">
        <v>3</v>
      </c>
      <c r="R25">
        <v>4</v>
      </c>
      <c r="S25">
        <v>3</v>
      </c>
      <c r="T25" s="33">
        <v>3</v>
      </c>
      <c r="U25" s="4">
        <v>4</v>
      </c>
      <c r="V25" s="34">
        <v>35</v>
      </c>
      <c r="W25" s="35">
        <f t="shared" si="3"/>
        <v>0.57490470939562777</v>
      </c>
      <c r="X25" s="35">
        <f t="shared" si="4"/>
        <v>55.749047093956278</v>
      </c>
      <c r="Y25" s="2">
        <v>7</v>
      </c>
      <c r="Z25">
        <v>4</v>
      </c>
      <c r="AA25">
        <v>12</v>
      </c>
      <c r="AB25">
        <v>50</v>
      </c>
      <c r="AC25">
        <v>34</v>
      </c>
      <c r="AD25">
        <v>13</v>
      </c>
      <c r="AE25">
        <v>6</v>
      </c>
      <c r="AF25">
        <v>17</v>
      </c>
      <c r="AG25">
        <v>5</v>
      </c>
      <c r="AH25">
        <v>10</v>
      </c>
      <c r="AI25">
        <v>9</v>
      </c>
      <c r="AJ25" s="4">
        <v>5</v>
      </c>
      <c r="AK25" s="31">
        <f t="shared" si="5"/>
        <v>172</v>
      </c>
      <c r="AL25">
        <v>10</v>
      </c>
      <c r="AM25">
        <v>9</v>
      </c>
      <c r="AN25">
        <v>4</v>
      </c>
      <c r="AO25">
        <v>5</v>
      </c>
      <c r="AP25">
        <v>8</v>
      </c>
      <c r="AQ25">
        <v>6</v>
      </c>
      <c r="AR25">
        <v>12</v>
      </c>
      <c r="AS25">
        <v>1</v>
      </c>
      <c r="AT25">
        <v>2</v>
      </c>
      <c r="AU25">
        <v>3</v>
      </c>
      <c r="AV25">
        <v>11</v>
      </c>
      <c r="AW25">
        <v>7</v>
      </c>
      <c r="AX25" s="37">
        <v>13</v>
      </c>
    </row>
    <row r="26" spans="1:50" x14ac:dyDescent="0.25">
      <c r="A26">
        <v>1721</v>
      </c>
      <c r="B26">
        <v>0</v>
      </c>
      <c r="C26">
        <v>1974</v>
      </c>
      <c r="D26" s="30">
        <f t="shared" si="0"/>
        <v>42</v>
      </c>
      <c r="E26" s="1">
        <v>42696.258576388886</v>
      </c>
      <c r="F26" s="39" t="s">
        <v>10</v>
      </c>
      <c r="G26" s="32">
        <v>0</v>
      </c>
      <c r="H26" s="2">
        <v>1</v>
      </c>
      <c r="I26">
        <v>1</v>
      </c>
      <c r="J26">
        <v>3</v>
      </c>
      <c r="K26">
        <f t="shared" si="1"/>
        <v>2</v>
      </c>
      <c r="L26">
        <v>3</v>
      </c>
      <c r="M26">
        <v>1</v>
      </c>
      <c r="N26">
        <f t="shared" si="2"/>
        <v>4</v>
      </c>
      <c r="O26">
        <v>3</v>
      </c>
      <c r="P26">
        <v>1</v>
      </c>
      <c r="Q26">
        <v>2</v>
      </c>
      <c r="R26">
        <v>2</v>
      </c>
      <c r="S26">
        <v>3</v>
      </c>
      <c r="T26" s="33">
        <v>1</v>
      </c>
      <c r="U26" s="4">
        <v>3</v>
      </c>
      <c r="V26" s="34">
        <v>25</v>
      </c>
      <c r="W26" s="35">
        <f t="shared" si="3"/>
        <v>-1.4579469305546204</v>
      </c>
      <c r="X26" s="35">
        <f t="shared" si="4"/>
        <v>35.420530694453795</v>
      </c>
      <c r="Y26" s="2">
        <v>6</v>
      </c>
      <c r="Z26">
        <v>13</v>
      </c>
      <c r="AA26">
        <v>8</v>
      </c>
      <c r="AB26">
        <v>15</v>
      </c>
      <c r="AC26">
        <v>12</v>
      </c>
      <c r="AD26">
        <v>7</v>
      </c>
      <c r="AE26">
        <v>22</v>
      </c>
      <c r="AF26">
        <v>9</v>
      </c>
      <c r="AG26">
        <v>10</v>
      </c>
      <c r="AH26">
        <v>27</v>
      </c>
      <c r="AI26">
        <v>5</v>
      </c>
      <c r="AJ26" s="4">
        <v>11</v>
      </c>
      <c r="AK26" s="31">
        <f t="shared" si="5"/>
        <v>145</v>
      </c>
      <c r="AL26">
        <v>5</v>
      </c>
      <c r="AM26">
        <v>1</v>
      </c>
      <c r="AN26">
        <v>12</v>
      </c>
      <c r="AO26">
        <v>7</v>
      </c>
      <c r="AP26">
        <v>10</v>
      </c>
      <c r="AQ26">
        <v>9</v>
      </c>
      <c r="AR26">
        <v>3</v>
      </c>
      <c r="AS26">
        <v>8</v>
      </c>
      <c r="AT26">
        <v>2</v>
      </c>
      <c r="AU26">
        <v>6</v>
      </c>
      <c r="AV26">
        <v>4</v>
      </c>
      <c r="AW26">
        <v>11</v>
      </c>
      <c r="AX26" s="37">
        <v>64</v>
      </c>
    </row>
    <row r="27" spans="1:50" x14ac:dyDescent="0.25">
      <c r="A27">
        <v>160</v>
      </c>
      <c r="B27">
        <v>0</v>
      </c>
      <c r="C27">
        <v>1993</v>
      </c>
      <c r="D27" s="30">
        <f t="shared" si="0"/>
        <v>23</v>
      </c>
      <c r="E27" s="1">
        <v>42688.709085648145</v>
      </c>
      <c r="F27" s="31" t="s">
        <v>6</v>
      </c>
      <c r="G27" s="32">
        <v>2</v>
      </c>
      <c r="H27" s="2">
        <v>3</v>
      </c>
      <c r="I27">
        <v>3</v>
      </c>
      <c r="J27">
        <v>1</v>
      </c>
      <c r="K27">
        <f t="shared" si="1"/>
        <v>4</v>
      </c>
      <c r="L27">
        <v>3</v>
      </c>
      <c r="M27">
        <v>1</v>
      </c>
      <c r="N27">
        <f t="shared" si="2"/>
        <v>4</v>
      </c>
      <c r="O27">
        <v>2</v>
      </c>
      <c r="P27">
        <v>4</v>
      </c>
      <c r="Q27">
        <v>3</v>
      </c>
      <c r="R27">
        <v>3</v>
      </c>
      <c r="S27">
        <v>3</v>
      </c>
      <c r="T27" s="33">
        <v>1</v>
      </c>
      <c r="U27" s="4">
        <v>1</v>
      </c>
      <c r="V27" s="34">
        <v>33</v>
      </c>
      <c r="W27" s="35">
        <f t="shared" si="3"/>
        <v>0.1683343814055781</v>
      </c>
      <c r="X27" s="35">
        <f t="shared" si="4"/>
        <v>51.683343814055782</v>
      </c>
      <c r="Y27" s="2">
        <v>3</v>
      </c>
      <c r="Z27">
        <v>5</v>
      </c>
      <c r="AA27">
        <v>7</v>
      </c>
      <c r="AB27">
        <v>10</v>
      </c>
      <c r="AC27">
        <v>48</v>
      </c>
      <c r="AD27">
        <v>4</v>
      </c>
      <c r="AE27">
        <v>5</v>
      </c>
      <c r="AF27">
        <v>10</v>
      </c>
      <c r="AG27">
        <v>1</v>
      </c>
      <c r="AH27" s="38">
        <v>9</v>
      </c>
      <c r="AI27">
        <v>4</v>
      </c>
      <c r="AJ27" s="4">
        <v>4</v>
      </c>
      <c r="AK27" s="31">
        <f t="shared" si="5"/>
        <v>110</v>
      </c>
      <c r="AL27">
        <v>2</v>
      </c>
      <c r="AM27">
        <v>9</v>
      </c>
      <c r="AN27">
        <v>6</v>
      </c>
      <c r="AO27">
        <v>1</v>
      </c>
      <c r="AP27">
        <v>10</v>
      </c>
      <c r="AQ27">
        <v>5</v>
      </c>
      <c r="AR27">
        <v>8</v>
      </c>
      <c r="AS27">
        <v>12</v>
      </c>
      <c r="AT27">
        <v>3</v>
      </c>
      <c r="AU27">
        <v>4</v>
      </c>
      <c r="AV27">
        <v>7</v>
      </c>
      <c r="AW27">
        <v>11</v>
      </c>
      <c r="AX27" s="37">
        <v>63</v>
      </c>
    </row>
    <row r="28" spans="1:50" x14ac:dyDescent="0.25">
      <c r="A28">
        <v>154</v>
      </c>
      <c r="B28">
        <v>0</v>
      </c>
      <c r="C28">
        <v>1991</v>
      </c>
      <c r="D28" s="30">
        <f t="shared" si="0"/>
        <v>25</v>
      </c>
      <c r="E28" s="1">
        <v>42688.712418981479</v>
      </c>
      <c r="F28" s="39" t="s">
        <v>10</v>
      </c>
      <c r="G28" s="32">
        <v>0</v>
      </c>
      <c r="H28" s="2">
        <v>4</v>
      </c>
      <c r="I28">
        <v>2</v>
      </c>
      <c r="J28">
        <v>2</v>
      </c>
      <c r="K28">
        <f t="shared" si="1"/>
        <v>3</v>
      </c>
      <c r="L28">
        <v>4</v>
      </c>
      <c r="M28">
        <v>3</v>
      </c>
      <c r="N28">
        <f t="shared" si="2"/>
        <v>2</v>
      </c>
      <c r="O28">
        <v>2</v>
      </c>
      <c r="P28">
        <v>3</v>
      </c>
      <c r="Q28">
        <v>1</v>
      </c>
      <c r="R28">
        <v>3</v>
      </c>
      <c r="S28">
        <v>3</v>
      </c>
      <c r="T28" s="33">
        <v>4</v>
      </c>
      <c r="U28" s="4">
        <v>2</v>
      </c>
      <c r="V28" s="34">
        <v>29</v>
      </c>
      <c r="W28" s="35">
        <f t="shared" si="3"/>
        <v>-0.64480627457452122</v>
      </c>
      <c r="X28" s="35">
        <f t="shared" si="4"/>
        <v>43.551937254254788</v>
      </c>
      <c r="Y28" s="2">
        <v>5</v>
      </c>
      <c r="Z28">
        <v>4</v>
      </c>
      <c r="AA28">
        <v>7</v>
      </c>
      <c r="AB28">
        <v>14</v>
      </c>
      <c r="AC28">
        <v>8</v>
      </c>
      <c r="AD28">
        <v>4</v>
      </c>
      <c r="AE28">
        <v>9</v>
      </c>
      <c r="AF28">
        <v>11</v>
      </c>
      <c r="AG28">
        <v>3</v>
      </c>
      <c r="AH28">
        <v>6</v>
      </c>
      <c r="AI28">
        <v>6</v>
      </c>
      <c r="AJ28" s="4">
        <v>4</v>
      </c>
      <c r="AK28" s="31">
        <f t="shared" si="5"/>
        <v>81</v>
      </c>
      <c r="AL28">
        <v>12</v>
      </c>
      <c r="AM28">
        <v>2</v>
      </c>
      <c r="AN28">
        <v>5</v>
      </c>
      <c r="AO28">
        <v>4</v>
      </c>
      <c r="AP28">
        <v>8</v>
      </c>
      <c r="AQ28">
        <v>10</v>
      </c>
      <c r="AR28">
        <v>11</v>
      </c>
      <c r="AS28">
        <v>1</v>
      </c>
      <c r="AT28">
        <v>3</v>
      </c>
      <c r="AU28">
        <v>6</v>
      </c>
      <c r="AV28">
        <v>9</v>
      </c>
      <c r="AW28">
        <v>7</v>
      </c>
      <c r="AX28" s="37">
        <v>33</v>
      </c>
    </row>
    <row r="29" spans="1:50" x14ac:dyDescent="0.25">
      <c r="A29">
        <v>145</v>
      </c>
      <c r="B29">
        <v>0</v>
      </c>
      <c r="C29">
        <v>1994</v>
      </c>
      <c r="D29" s="30">
        <f t="shared" si="0"/>
        <v>22</v>
      </c>
      <c r="E29" s="1">
        <v>42688.720983796295</v>
      </c>
      <c r="F29" s="31" t="s">
        <v>4</v>
      </c>
      <c r="G29" s="32">
        <v>2</v>
      </c>
      <c r="H29" s="2">
        <v>1</v>
      </c>
      <c r="I29">
        <v>3</v>
      </c>
      <c r="J29">
        <v>2</v>
      </c>
      <c r="K29">
        <f t="shared" si="1"/>
        <v>3</v>
      </c>
      <c r="L29">
        <v>3</v>
      </c>
      <c r="M29">
        <v>3</v>
      </c>
      <c r="N29">
        <f t="shared" si="2"/>
        <v>2</v>
      </c>
      <c r="O29">
        <v>1</v>
      </c>
      <c r="P29">
        <v>3</v>
      </c>
      <c r="Q29">
        <v>1</v>
      </c>
      <c r="R29">
        <v>3</v>
      </c>
      <c r="S29">
        <v>1</v>
      </c>
      <c r="T29" s="33">
        <v>3</v>
      </c>
      <c r="U29" s="4">
        <v>4</v>
      </c>
      <c r="V29" s="34">
        <v>25</v>
      </c>
      <c r="W29" s="35">
        <f t="shared" si="3"/>
        <v>-1.4579469305546204</v>
      </c>
      <c r="X29" s="35">
        <f t="shared" si="4"/>
        <v>35.420530694453795</v>
      </c>
      <c r="Y29" s="2">
        <v>4</v>
      </c>
      <c r="Z29">
        <v>8</v>
      </c>
      <c r="AA29">
        <v>16</v>
      </c>
      <c r="AB29">
        <v>17</v>
      </c>
      <c r="AC29">
        <v>8</v>
      </c>
      <c r="AD29">
        <v>6</v>
      </c>
      <c r="AE29">
        <v>17</v>
      </c>
      <c r="AF29">
        <v>9</v>
      </c>
      <c r="AG29">
        <v>5</v>
      </c>
      <c r="AH29">
        <v>9</v>
      </c>
      <c r="AI29">
        <v>6</v>
      </c>
      <c r="AJ29" s="4">
        <v>17</v>
      </c>
      <c r="AK29" s="31">
        <f t="shared" si="5"/>
        <v>122</v>
      </c>
      <c r="AL29">
        <v>12</v>
      </c>
      <c r="AM29">
        <v>3</v>
      </c>
      <c r="AN29">
        <v>8</v>
      </c>
      <c r="AO29">
        <v>4</v>
      </c>
      <c r="AP29">
        <v>9</v>
      </c>
      <c r="AQ29">
        <v>5</v>
      </c>
      <c r="AR29">
        <v>6</v>
      </c>
      <c r="AS29">
        <v>1</v>
      </c>
      <c r="AT29">
        <v>2</v>
      </c>
      <c r="AU29">
        <v>10</v>
      </c>
      <c r="AV29">
        <v>11</v>
      </c>
      <c r="AW29">
        <v>7</v>
      </c>
      <c r="AX29" s="37">
        <v>46</v>
      </c>
    </row>
    <row r="30" spans="1:50" x14ac:dyDescent="0.25">
      <c r="A30">
        <v>165</v>
      </c>
      <c r="B30">
        <v>0</v>
      </c>
      <c r="C30">
        <v>1994</v>
      </c>
      <c r="D30" s="30">
        <f t="shared" si="0"/>
        <v>22</v>
      </c>
      <c r="E30" s="1">
        <v>42688.738391203704</v>
      </c>
      <c r="F30" s="31" t="s">
        <v>6</v>
      </c>
      <c r="G30" s="32">
        <v>2</v>
      </c>
      <c r="H30" s="2">
        <v>3</v>
      </c>
      <c r="I30">
        <v>3</v>
      </c>
      <c r="J30">
        <v>2</v>
      </c>
      <c r="K30">
        <f t="shared" si="1"/>
        <v>3</v>
      </c>
      <c r="L30">
        <v>4</v>
      </c>
      <c r="M30">
        <v>2</v>
      </c>
      <c r="N30">
        <f t="shared" si="2"/>
        <v>3</v>
      </c>
      <c r="O30">
        <v>3</v>
      </c>
      <c r="P30">
        <v>4</v>
      </c>
      <c r="Q30">
        <v>4</v>
      </c>
      <c r="R30">
        <v>3</v>
      </c>
      <c r="S30">
        <v>4</v>
      </c>
      <c r="T30" s="33">
        <v>3</v>
      </c>
      <c r="U30" s="4">
        <v>4</v>
      </c>
      <c r="V30" s="34">
        <v>38</v>
      </c>
      <c r="W30" s="35">
        <f t="shared" si="3"/>
        <v>1.1847602013807021</v>
      </c>
      <c r="X30" s="35">
        <f t="shared" si="4"/>
        <v>61.84760201380702</v>
      </c>
      <c r="Y30" s="2">
        <v>6</v>
      </c>
      <c r="Z30">
        <v>3</v>
      </c>
      <c r="AA30">
        <v>7</v>
      </c>
      <c r="AB30">
        <v>11</v>
      </c>
      <c r="AC30">
        <v>19</v>
      </c>
      <c r="AD30">
        <v>8</v>
      </c>
      <c r="AE30">
        <v>8</v>
      </c>
      <c r="AF30">
        <v>7</v>
      </c>
      <c r="AG30">
        <v>6</v>
      </c>
      <c r="AH30">
        <v>5</v>
      </c>
      <c r="AI30">
        <v>5</v>
      </c>
      <c r="AJ30" s="4">
        <v>3</v>
      </c>
      <c r="AK30" s="31">
        <f t="shared" si="5"/>
        <v>88</v>
      </c>
      <c r="AL30">
        <v>9</v>
      </c>
      <c r="AM30">
        <v>2</v>
      </c>
      <c r="AN30">
        <v>8</v>
      </c>
      <c r="AO30">
        <v>7</v>
      </c>
      <c r="AP30">
        <v>1</v>
      </c>
      <c r="AQ30">
        <v>12</v>
      </c>
      <c r="AR30">
        <v>10</v>
      </c>
      <c r="AS30">
        <v>3</v>
      </c>
      <c r="AT30">
        <v>5</v>
      </c>
      <c r="AU30">
        <v>11</v>
      </c>
      <c r="AV30">
        <v>6</v>
      </c>
      <c r="AW30">
        <v>4</v>
      </c>
      <c r="AX30" s="37">
        <v>6</v>
      </c>
    </row>
    <row r="31" spans="1:50" x14ac:dyDescent="0.25">
      <c r="A31">
        <v>186</v>
      </c>
      <c r="B31">
        <v>0</v>
      </c>
      <c r="C31">
        <v>1986</v>
      </c>
      <c r="D31" s="30">
        <f t="shared" si="0"/>
        <v>30</v>
      </c>
      <c r="E31" s="1">
        <v>42688.755046296297</v>
      </c>
      <c r="F31" s="31" t="s">
        <v>6</v>
      </c>
      <c r="G31" s="32">
        <v>2</v>
      </c>
      <c r="H31" s="2">
        <v>3</v>
      </c>
      <c r="I31">
        <v>2</v>
      </c>
      <c r="J31">
        <v>4</v>
      </c>
      <c r="K31">
        <f t="shared" si="1"/>
        <v>1</v>
      </c>
      <c r="L31">
        <v>4</v>
      </c>
      <c r="M31">
        <v>2</v>
      </c>
      <c r="N31">
        <f t="shared" si="2"/>
        <v>3</v>
      </c>
      <c r="O31">
        <v>1</v>
      </c>
      <c r="P31">
        <v>4</v>
      </c>
      <c r="Q31">
        <v>4</v>
      </c>
      <c r="R31">
        <v>4</v>
      </c>
      <c r="S31">
        <v>4</v>
      </c>
      <c r="T31" s="33">
        <v>4</v>
      </c>
      <c r="U31" s="4">
        <v>4</v>
      </c>
      <c r="V31" s="34">
        <v>34</v>
      </c>
      <c r="W31" s="35">
        <f t="shared" si="3"/>
        <v>0.37161954540060294</v>
      </c>
      <c r="X31" s="35">
        <f t="shared" si="4"/>
        <v>53.716195454006026</v>
      </c>
      <c r="Y31" s="2">
        <v>9</v>
      </c>
      <c r="Z31">
        <v>6</v>
      </c>
      <c r="AA31">
        <v>7</v>
      </c>
      <c r="AB31">
        <v>14</v>
      </c>
      <c r="AC31">
        <v>10</v>
      </c>
      <c r="AD31">
        <v>6</v>
      </c>
      <c r="AE31">
        <v>6</v>
      </c>
      <c r="AF31">
        <v>6</v>
      </c>
      <c r="AG31">
        <v>4</v>
      </c>
      <c r="AH31">
        <v>13</v>
      </c>
      <c r="AI31">
        <v>11</v>
      </c>
      <c r="AJ31" s="4">
        <v>5</v>
      </c>
      <c r="AK31" s="31">
        <f t="shared" si="5"/>
        <v>97</v>
      </c>
      <c r="AL31">
        <v>4</v>
      </c>
      <c r="AM31">
        <v>5</v>
      </c>
      <c r="AN31">
        <v>10</v>
      </c>
      <c r="AO31">
        <v>6</v>
      </c>
      <c r="AP31">
        <v>2</v>
      </c>
      <c r="AQ31">
        <v>8</v>
      </c>
      <c r="AR31">
        <v>3</v>
      </c>
      <c r="AS31">
        <v>11</v>
      </c>
      <c r="AT31">
        <v>12</v>
      </c>
      <c r="AU31">
        <v>1</v>
      </c>
      <c r="AV31">
        <v>9</v>
      </c>
      <c r="AW31">
        <v>7</v>
      </c>
      <c r="AX31" s="37">
        <v>66</v>
      </c>
    </row>
    <row r="32" spans="1:50" x14ac:dyDescent="0.25">
      <c r="A32">
        <v>633</v>
      </c>
      <c r="B32">
        <v>0</v>
      </c>
      <c r="C32">
        <v>1979</v>
      </c>
      <c r="D32" s="30">
        <f t="shared" si="0"/>
        <v>37</v>
      </c>
      <c r="E32" s="1">
        <v>42689.888773148145</v>
      </c>
      <c r="F32" s="31" t="s">
        <v>4</v>
      </c>
      <c r="G32" s="32">
        <v>2</v>
      </c>
      <c r="H32" s="2">
        <v>1</v>
      </c>
      <c r="I32">
        <v>4</v>
      </c>
      <c r="J32">
        <v>2</v>
      </c>
      <c r="K32">
        <f t="shared" si="1"/>
        <v>3</v>
      </c>
      <c r="L32">
        <v>4</v>
      </c>
      <c r="M32">
        <v>2</v>
      </c>
      <c r="N32">
        <f t="shared" si="2"/>
        <v>3</v>
      </c>
      <c r="O32">
        <v>1</v>
      </c>
      <c r="P32">
        <v>3</v>
      </c>
      <c r="Q32">
        <v>1</v>
      </c>
      <c r="R32">
        <v>1</v>
      </c>
      <c r="S32">
        <v>4</v>
      </c>
      <c r="T32" s="33">
        <v>4</v>
      </c>
      <c r="U32" s="4">
        <v>1</v>
      </c>
      <c r="V32" s="34">
        <v>26</v>
      </c>
      <c r="W32" s="35">
        <f t="shared" si="3"/>
        <v>-1.2546617665595956</v>
      </c>
      <c r="X32" s="35">
        <f t="shared" si="4"/>
        <v>37.45338233440404</v>
      </c>
      <c r="Y32" s="2">
        <v>3</v>
      </c>
      <c r="Z32">
        <v>3</v>
      </c>
      <c r="AA32">
        <v>6</v>
      </c>
      <c r="AB32">
        <v>7</v>
      </c>
      <c r="AC32">
        <v>7</v>
      </c>
      <c r="AD32">
        <v>7</v>
      </c>
      <c r="AE32">
        <v>6</v>
      </c>
      <c r="AF32">
        <v>3</v>
      </c>
      <c r="AG32">
        <v>3</v>
      </c>
      <c r="AH32">
        <v>5</v>
      </c>
      <c r="AI32">
        <v>3</v>
      </c>
      <c r="AJ32" s="4">
        <v>3</v>
      </c>
      <c r="AK32" s="31">
        <f t="shared" si="5"/>
        <v>56</v>
      </c>
      <c r="AL32">
        <v>3</v>
      </c>
      <c r="AM32">
        <v>12</v>
      </c>
      <c r="AN32">
        <v>9</v>
      </c>
      <c r="AO32">
        <v>5</v>
      </c>
      <c r="AP32">
        <v>10</v>
      </c>
      <c r="AQ32">
        <v>11</v>
      </c>
      <c r="AR32">
        <v>4</v>
      </c>
      <c r="AS32">
        <v>2</v>
      </c>
      <c r="AT32">
        <v>1</v>
      </c>
      <c r="AU32">
        <v>7</v>
      </c>
      <c r="AV32">
        <v>8</v>
      </c>
      <c r="AW32">
        <v>6</v>
      </c>
      <c r="AX32" s="37">
        <v>77</v>
      </c>
    </row>
    <row r="33" spans="1:50" x14ac:dyDescent="0.25">
      <c r="A33">
        <v>159</v>
      </c>
      <c r="B33">
        <v>0</v>
      </c>
      <c r="C33">
        <v>1994</v>
      </c>
      <c r="D33" s="30">
        <f t="shared" si="0"/>
        <v>22</v>
      </c>
      <c r="E33" s="1">
        <v>42688.784745370373</v>
      </c>
      <c r="F33" s="31" t="s">
        <v>4</v>
      </c>
      <c r="G33" s="32">
        <v>2</v>
      </c>
      <c r="H33" s="2">
        <v>2</v>
      </c>
      <c r="I33">
        <v>3</v>
      </c>
      <c r="J33">
        <v>2</v>
      </c>
      <c r="K33">
        <f t="shared" si="1"/>
        <v>3</v>
      </c>
      <c r="L33">
        <v>3</v>
      </c>
      <c r="M33">
        <v>2</v>
      </c>
      <c r="N33">
        <f t="shared" si="2"/>
        <v>3</v>
      </c>
      <c r="O33">
        <v>2</v>
      </c>
      <c r="P33">
        <v>4</v>
      </c>
      <c r="Q33">
        <v>3</v>
      </c>
      <c r="R33">
        <v>4</v>
      </c>
      <c r="S33">
        <v>2</v>
      </c>
      <c r="T33" s="33">
        <v>1</v>
      </c>
      <c r="U33" s="4">
        <v>4</v>
      </c>
      <c r="V33" s="34">
        <v>33</v>
      </c>
      <c r="W33" s="35">
        <f t="shared" si="3"/>
        <v>0.1683343814055781</v>
      </c>
      <c r="X33" s="35">
        <f t="shared" si="4"/>
        <v>51.683343814055782</v>
      </c>
      <c r="Y33" s="2">
        <v>5</v>
      </c>
      <c r="Z33">
        <v>5</v>
      </c>
      <c r="AA33">
        <v>11</v>
      </c>
      <c r="AB33">
        <v>19</v>
      </c>
      <c r="AC33">
        <v>14</v>
      </c>
      <c r="AD33">
        <v>10</v>
      </c>
      <c r="AE33">
        <v>13</v>
      </c>
      <c r="AF33">
        <v>18</v>
      </c>
      <c r="AG33">
        <v>18</v>
      </c>
      <c r="AH33">
        <v>16</v>
      </c>
      <c r="AI33">
        <v>15</v>
      </c>
      <c r="AJ33" s="4">
        <v>24</v>
      </c>
      <c r="AK33" s="31">
        <f t="shared" si="5"/>
        <v>168</v>
      </c>
      <c r="AL33">
        <v>12</v>
      </c>
      <c r="AM33">
        <v>4</v>
      </c>
      <c r="AN33">
        <v>3</v>
      </c>
      <c r="AO33">
        <v>9</v>
      </c>
      <c r="AP33">
        <v>5</v>
      </c>
      <c r="AQ33">
        <v>1</v>
      </c>
      <c r="AR33">
        <v>8</v>
      </c>
      <c r="AS33">
        <v>7</v>
      </c>
      <c r="AT33">
        <v>10</v>
      </c>
      <c r="AU33">
        <v>6</v>
      </c>
      <c r="AV33">
        <v>11</v>
      </c>
      <c r="AW33">
        <v>2</v>
      </c>
      <c r="AX33" s="37">
        <v>25</v>
      </c>
    </row>
    <row r="34" spans="1:50" x14ac:dyDescent="0.25">
      <c r="A34">
        <v>235</v>
      </c>
      <c r="B34">
        <v>0</v>
      </c>
      <c r="C34">
        <v>1996</v>
      </c>
      <c r="D34" s="30">
        <f t="shared" si="0"/>
        <v>20</v>
      </c>
      <c r="E34" s="1">
        <v>42688.813252314816</v>
      </c>
      <c r="F34" s="31" t="s">
        <v>5</v>
      </c>
      <c r="G34" s="32">
        <v>2</v>
      </c>
      <c r="H34" s="2">
        <v>2</v>
      </c>
      <c r="I34">
        <v>4</v>
      </c>
      <c r="J34">
        <v>1</v>
      </c>
      <c r="K34">
        <f t="shared" si="1"/>
        <v>4</v>
      </c>
      <c r="L34">
        <v>4</v>
      </c>
      <c r="M34">
        <v>1</v>
      </c>
      <c r="N34">
        <f t="shared" si="2"/>
        <v>4</v>
      </c>
      <c r="O34">
        <v>1</v>
      </c>
      <c r="P34">
        <v>4</v>
      </c>
      <c r="Q34">
        <v>4</v>
      </c>
      <c r="R34">
        <v>3</v>
      </c>
      <c r="S34">
        <v>4</v>
      </c>
      <c r="T34" s="33">
        <v>3</v>
      </c>
      <c r="U34" s="4">
        <v>4</v>
      </c>
      <c r="V34" s="34">
        <v>38</v>
      </c>
      <c r="W34" s="35">
        <f t="shared" si="3"/>
        <v>1.1847602013807021</v>
      </c>
      <c r="X34" s="35">
        <f t="shared" si="4"/>
        <v>61.84760201380702</v>
      </c>
      <c r="Y34" s="2">
        <v>8</v>
      </c>
      <c r="Z34">
        <v>5</v>
      </c>
      <c r="AA34">
        <v>6</v>
      </c>
      <c r="AB34">
        <v>13</v>
      </c>
      <c r="AC34">
        <v>5</v>
      </c>
      <c r="AD34">
        <v>13</v>
      </c>
      <c r="AE34">
        <v>8</v>
      </c>
      <c r="AF34">
        <v>6</v>
      </c>
      <c r="AG34">
        <v>7</v>
      </c>
      <c r="AH34">
        <v>11</v>
      </c>
      <c r="AI34">
        <v>7</v>
      </c>
      <c r="AJ34" s="4">
        <v>9</v>
      </c>
      <c r="AK34" s="31">
        <f t="shared" si="5"/>
        <v>98</v>
      </c>
      <c r="AL34">
        <v>11</v>
      </c>
      <c r="AM34">
        <v>7</v>
      </c>
      <c r="AN34">
        <v>4</v>
      </c>
      <c r="AO34">
        <v>8</v>
      </c>
      <c r="AP34">
        <v>5</v>
      </c>
      <c r="AQ34">
        <v>6</v>
      </c>
      <c r="AR34">
        <v>3</v>
      </c>
      <c r="AS34">
        <v>2</v>
      </c>
      <c r="AT34">
        <v>10</v>
      </c>
      <c r="AU34">
        <v>9</v>
      </c>
      <c r="AV34">
        <v>12</v>
      </c>
      <c r="AW34">
        <v>1</v>
      </c>
      <c r="AX34" s="37">
        <v>23</v>
      </c>
    </row>
    <row r="35" spans="1:50" x14ac:dyDescent="0.25">
      <c r="A35">
        <v>828</v>
      </c>
      <c r="B35">
        <v>0</v>
      </c>
      <c r="C35">
        <v>1971</v>
      </c>
      <c r="D35" s="30">
        <f t="shared" si="0"/>
        <v>45</v>
      </c>
      <c r="E35" s="1">
        <v>42690.596712962964</v>
      </c>
      <c r="F35" s="31" t="s">
        <v>6</v>
      </c>
      <c r="G35" s="32">
        <v>2</v>
      </c>
      <c r="H35" s="2">
        <v>1</v>
      </c>
      <c r="I35">
        <v>3</v>
      </c>
      <c r="J35">
        <v>2</v>
      </c>
      <c r="K35">
        <f t="shared" si="1"/>
        <v>3</v>
      </c>
      <c r="L35">
        <v>4</v>
      </c>
      <c r="M35">
        <v>3</v>
      </c>
      <c r="N35">
        <f t="shared" si="2"/>
        <v>2</v>
      </c>
      <c r="O35">
        <v>1</v>
      </c>
      <c r="P35">
        <v>2</v>
      </c>
      <c r="Q35">
        <v>1</v>
      </c>
      <c r="R35">
        <v>1</v>
      </c>
      <c r="S35">
        <v>4</v>
      </c>
      <c r="T35" s="33">
        <v>4</v>
      </c>
      <c r="U35" s="4">
        <v>4</v>
      </c>
      <c r="V35" s="34">
        <v>26</v>
      </c>
      <c r="W35" s="35">
        <f t="shared" si="3"/>
        <v>-1.2546617665595956</v>
      </c>
      <c r="X35" s="35">
        <f t="shared" si="4"/>
        <v>37.45338233440404</v>
      </c>
      <c r="Y35" s="2">
        <v>4</v>
      </c>
      <c r="Z35">
        <v>2</v>
      </c>
      <c r="AA35">
        <v>2</v>
      </c>
      <c r="AB35">
        <v>4</v>
      </c>
      <c r="AC35">
        <v>2</v>
      </c>
      <c r="AD35">
        <v>11</v>
      </c>
      <c r="AE35">
        <v>9</v>
      </c>
      <c r="AF35">
        <v>4</v>
      </c>
      <c r="AG35">
        <v>4</v>
      </c>
      <c r="AH35">
        <v>10</v>
      </c>
      <c r="AI35">
        <v>3</v>
      </c>
      <c r="AJ35" s="4">
        <v>2</v>
      </c>
      <c r="AK35" s="31">
        <f t="shared" si="5"/>
        <v>57</v>
      </c>
      <c r="AL35">
        <v>3</v>
      </c>
      <c r="AM35">
        <v>10</v>
      </c>
      <c r="AN35">
        <v>12</v>
      </c>
      <c r="AO35">
        <v>6</v>
      </c>
      <c r="AP35">
        <v>7</v>
      </c>
      <c r="AQ35">
        <v>2</v>
      </c>
      <c r="AR35">
        <v>5</v>
      </c>
      <c r="AS35">
        <v>9</v>
      </c>
      <c r="AT35">
        <v>4</v>
      </c>
      <c r="AU35">
        <v>1</v>
      </c>
      <c r="AV35">
        <v>8</v>
      </c>
      <c r="AW35">
        <v>11</v>
      </c>
      <c r="AX35" s="37">
        <v>58</v>
      </c>
    </row>
    <row r="36" spans="1:50" x14ac:dyDescent="0.25">
      <c r="A36">
        <v>289</v>
      </c>
      <c r="B36">
        <v>0</v>
      </c>
      <c r="C36">
        <v>1989</v>
      </c>
      <c r="D36" s="30">
        <f t="shared" si="0"/>
        <v>27</v>
      </c>
      <c r="E36" s="1">
        <v>42688.874166666668</v>
      </c>
      <c r="F36" s="31" t="s">
        <v>6</v>
      </c>
      <c r="G36" s="32">
        <v>2</v>
      </c>
      <c r="H36" s="2">
        <v>2</v>
      </c>
      <c r="I36">
        <v>3</v>
      </c>
      <c r="J36">
        <v>1</v>
      </c>
      <c r="K36">
        <f t="shared" si="1"/>
        <v>4</v>
      </c>
      <c r="L36">
        <v>3</v>
      </c>
      <c r="M36">
        <v>2</v>
      </c>
      <c r="N36">
        <f t="shared" si="2"/>
        <v>3</v>
      </c>
      <c r="O36">
        <v>3</v>
      </c>
      <c r="P36">
        <v>4</v>
      </c>
      <c r="Q36">
        <v>4</v>
      </c>
      <c r="R36">
        <v>4</v>
      </c>
      <c r="S36">
        <v>3</v>
      </c>
      <c r="T36" s="33">
        <v>3</v>
      </c>
      <c r="U36" s="4">
        <v>4</v>
      </c>
      <c r="V36" s="34">
        <v>37</v>
      </c>
      <c r="W36" s="35">
        <f t="shared" si="3"/>
        <v>0.98147503738567743</v>
      </c>
      <c r="X36" s="35">
        <f t="shared" si="4"/>
        <v>59.814750373856775</v>
      </c>
      <c r="Y36" s="2">
        <v>2</v>
      </c>
      <c r="Z36">
        <v>3</v>
      </c>
      <c r="AA36">
        <v>11</v>
      </c>
      <c r="AB36">
        <v>7</v>
      </c>
      <c r="AC36">
        <v>6</v>
      </c>
      <c r="AD36">
        <v>6</v>
      </c>
      <c r="AE36">
        <v>4</v>
      </c>
      <c r="AF36">
        <v>4</v>
      </c>
      <c r="AG36">
        <v>2</v>
      </c>
      <c r="AH36">
        <v>3</v>
      </c>
      <c r="AI36">
        <v>6</v>
      </c>
      <c r="AJ36" s="4">
        <v>3</v>
      </c>
      <c r="AK36" s="31">
        <f t="shared" si="5"/>
        <v>57</v>
      </c>
      <c r="AL36">
        <v>6</v>
      </c>
      <c r="AM36">
        <v>11</v>
      </c>
      <c r="AN36">
        <v>10</v>
      </c>
      <c r="AO36">
        <v>9</v>
      </c>
      <c r="AP36">
        <v>1</v>
      </c>
      <c r="AQ36">
        <v>5</v>
      </c>
      <c r="AR36">
        <v>4</v>
      </c>
      <c r="AS36">
        <v>2</v>
      </c>
      <c r="AT36">
        <v>12</v>
      </c>
      <c r="AU36">
        <v>7</v>
      </c>
      <c r="AV36">
        <v>3</v>
      </c>
      <c r="AW36">
        <v>8</v>
      </c>
      <c r="AX36" s="37">
        <v>8</v>
      </c>
    </row>
    <row r="37" spans="1:50" x14ac:dyDescent="0.25">
      <c r="A37">
        <v>355</v>
      </c>
      <c r="B37">
        <v>0</v>
      </c>
      <c r="C37">
        <v>1993</v>
      </c>
      <c r="D37" s="30">
        <f t="shared" si="0"/>
        <v>23</v>
      </c>
      <c r="E37" s="1">
        <v>42688.932280092595</v>
      </c>
      <c r="F37" s="31" t="s">
        <v>6</v>
      </c>
      <c r="G37" s="32">
        <v>2</v>
      </c>
      <c r="H37" s="2">
        <v>4</v>
      </c>
      <c r="I37">
        <v>4</v>
      </c>
      <c r="J37">
        <v>1</v>
      </c>
      <c r="K37">
        <f t="shared" si="1"/>
        <v>4</v>
      </c>
      <c r="L37">
        <v>3</v>
      </c>
      <c r="M37">
        <v>2</v>
      </c>
      <c r="N37">
        <f t="shared" si="2"/>
        <v>3</v>
      </c>
      <c r="O37">
        <v>1</v>
      </c>
      <c r="P37">
        <v>4</v>
      </c>
      <c r="Q37">
        <v>2</v>
      </c>
      <c r="R37">
        <v>3</v>
      </c>
      <c r="S37">
        <v>3</v>
      </c>
      <c r="T37" s="33">
        <v>4</v>
      </c>
      <c r="U37" s="4">
        <v>4</v>
      </c>
      <c r="V37" s="34">
        <v>35</v>
      </c>
      <c r="W37" s="35">
        <f t="shared" si="3"/>
        <v>0.57490470939562777</v>
      </c>
      <c r="X37" s="35">
        <f t="shared" si="4"/>
        <v>55.749047093956278</v>
      </c>
      <c r="Y37" s="2">
        <v>7</v>
      </c>
      <c r="Z37">
        <v>7</v>
      </c>
      <c r="AA37">
        <v>7</v>
      </c>
      <c r="AB37">
        <v>33</v>
      </c>
      <c r="AC37">
        <v>14</v>
      </c>
      <c r="AD37">
        <v>6</v>
      </c>
      <c r="AE37">
        <v>6</v>
      </c>
      <c r="AF37">
        <v>6</v>
      </c>
      <c r="AG37">
        <v>6</v>
      </c>
      <c r="AH37">
        <v>6</v>
      </c>
      <c r="AI37">
        <v>6</v>
      </c>
      <c r="AJ37" s="4">
        <v>5</v>
      </c>
      <c r="AK37" s="31">
        <f t="shared" si="5"/>
        <v>109</v>
      </c>
      <c r="AL37">
        <v>4</v>
      </c>
      <c r="AM37">
        <v>5</v>
      </c>
      <c r="AN37">
        <v>9</v>
      </c>
      <c r="AO37">
        <v>8</v>
      </c>
      <c r="AP37">
        <v>7</v>
      </c>
      <c r="AQ37">
        <v>10</v>
      </c>
      <c r="AR37">
        <v>12</v>
      </c>
      <c r="AS37">
        <v>2</v>
      </c>
      <c r="AT37">
        <v>3</v>
      </c>
      <c r="AU37">
        <v>1</v>
      </c>
      <c r="AV37">
        <v>6</v>
      </c>
      <c r="AW37">
        <v>11</v>
      </c>
      <c r="AX37" s="37">
        <v>20</v>
      </c>
    </row>
    <row r="38" spans="1:50" x14ac:dyDescent="0.25">
      <c r="A38">
        <v>349</v>
      </c>
      <c r="B38">
        <v>0</v>
      </c>
      <c r="C38">
        <v>1995</v>
      </c>
      <c r="D38" s="30">
        <f t="shared" si="0"/>
        <v>21</v>
      </c>
      <c r="E38" s="1">
        <v>42688.936469907407</v>
      </c>
      <c r="F38" s="31" t="s">
        <v>5</v>
      </c>
      <c r="G38" s="32">
        <v>2</v>
      </c>
      <c r="H38" s="2">
        <v>2</v>
      </c>
      <c r="I38">
        <v>3</v>
      </c>
      <c r="J38">
        <v>2</v>
      </c>
      <c r="K38">
        <f t="shared" si="1"/>
        <v>3</v>
      </c>
      <c r="L38">
        <v>4</v>
      </c>
      <c r="M38">
        <v>2</v>
      </c>
      <c r="N38">
        <f t="shared" si="2"/>
        <v>3</v>
      </c>
      <c r="O38">
        <v>1</v>
      </c>
      <c r="P38">
        <v>3</v>
      </c>
      <c r="Q38">
        <v>4</v>
      </c>
      <c r="R38">
        <v>4</v>
      </c>
      <c r="S38">
        <v>3</v>
      </c>
      <c r="T38" s="33">
        <v>3</v>
      </c>
      <c r="U38" s="4">
        <v>4</v>
      </c>
      <c r="V38" s="34">
        <v>34</v>
      </c>
      <c r="W38" s="35">
        <f t="shared" si="3"/>
        <v>0.37161954540060294</v>
      </c>
      <c r="X38" s="35">
        <f t="shared" si="4"/>
        <v>53.716195454006026</v>
      </c>
      <c r="Y38" s="2">
        <v>3</v>
      </c>
      <c r="Z38">
        <v>3</v>
      </c>
      <c r="AA38">
        <v>13</v>
      </c>
      <c r="AB38">
        <v>15</v>
      </c>
      <c r="AC38">
        <v>10</v>
      </c>
      <c r="AD38">
        <v>4</v>
      </c>
      <c r="AE38">
        <v>7</v>
      </c>
      <c r="AF38">
        <v>8</v>
      </c>
      <c r="AG38">
        <v>5</v>
      </c>
      <c r="AH38">
        <v>9</v>
      </c>
      <c r="AI38">
        <v>10</v>
      </c>
      <c r="AJ38" s="4">
        <v>7</v>
      </c>
      <c r="AK38" s="31">
        <f t="shared" si="5"/>
        <v>94</v>
      </c>
      <c r="AL38">
        <v>11</v>
      </c>
      <c r="AM38">
        <v>12</v>
      </c>
      <c r="AN38">
        <v>5</v>
      </c>
      <c r="AO38">
        <v>2</v>
      </c>
      <c r="AP38">
        <v>9</v>
      </c>
      <c r="AQ38">
        <v>7</v>
      </c>
      <c r="AR38">
        <v>4</v>
      </c>
      <c r="AS38">
        <v>6</v>
      </c>
      <c r="AT38">
        <v>3</v>
      </c>
      <c r="AU38">
        <v>8</v>
      </c>
      <c r="AV38">
        <v>10</v>
      </c>
      <c r="AW38">
        <v>1</v>
      </c>
      <c r="AX38" s="37">
        <v>17</v>
      </c>
    </row>
    <row r="39" spans="1:50" x14ac:dyDescent="0.25">
      <c r="A39">
        <v>363</v>
      </c>
      <c r="B39">
        <v>1</v>
      </c>
      <c r="C39">
        <v>1981</v>
      </c>
      <c r="D39" s="30">
        <f t="shared" si="0"/>
        <v>35</v>
      </c>
      <c r="E39" s="1">
        <v>42688.938217592593</v>
      </c>
      <c r="F39" s="31" t="s">
        <v>6</v>
      </c>
      <c r="G39" s="32">
        <v>2</v>
      </c>
      <c r="H39" s="2">
        <v>2</v>
      </c>
      <c r="I39">
        <v>4</v>
      </c>
      <c r="J39">
        <v>2</v>
      </c>
      <c r="K39">
        <f t="shared" si="1"/>
        <v>3</v>
      </c>
      <c r="L39">
        <v>2</v>
      </c>
      <c r="M39">
        <v>2</v>
      </c>
      <c r="N39">
        <f t="shared" si="2"/>
        <v>3</v>
      </c>
      <c r="O39">
        <v>2</v>
      </c>
      <c r="P39">
        <v>4</v>
      </c>
      <c r="Q39">
        <v>3</v>
      </c>
      <c r="R39">
        <v>3</v>
      </c>
      <c r="S39">
        <v>3</v>
      </c>
      <c r="T39" s="33">
        <v>4</v>
      </c>
      <c r="U39" s="4">
        <v>4</v>
      </c>
      <c r="V39" s="34">
        <v>33</v>
      </c>
      <c r="W39" s="35">
        <f t="shared" si="3"/>
        <v>0.1683343814055781</v>
      </c>
      <c r="X39" s="35">
        <f t="shared" si="4"/>
        <v>51.683343814055782</v>
      </c>
      <c r="Y39" s="2">
        <v>9</v>
      </c>
      <c r="Z39">
        <v>3</v>
      </c>
      <c r="AA39">
        <v>11</v>
      </c>
      <c r="AB39">
        <v>13</v>
      </c>
      <c r="AC39">
        <v>20</v>
      </c>
      <c r="AD39">
        <v>7</v>
      </c>
      <c r="AE39">
        <v>30</v>
      </c>
      <c r="AF39">
        <v>15</v>
      </c>
      <c r="AG39">
        <v>7</v>
      </c>
      <c r="AH39">
        <v>9</v>
      </c>
      <c r="AI39">
        <v>8</v>
      </c>
      <c r="AJ39" s="4">
        <v>6</v>
      </c>
      <c r="AK39" s="31">
        <f t="shared" si="5"/>
        <v>138</v>
      </c>
      <c r="AL39">
        <v>3</v>
      </c>
      <c r="AM39">
        <v>2</v>
      </c>
      <c r="AN39">
        <v>10</v>
      </c>
      <c r="AO39">
        <v>12</v>
      </c>
      <c r="AP39">
        <v>7</v>
      </c>
      <c r="AQ39">
        <v>11</v>
      </c>
      <c r="AR39">
        <v>8</v>
      </c>
      <c r="AS39">
        <v>5</v>
      </c>
      <c r="AT39">
        <v>4</v>
      </c>
      <c r="AU39">
        <v>9</v>
      </c>
      <c r="AV39">
        <v>1</v>
      </c>
      <c r="AW39">
        <v>6</v>
      </c>
      <c r="AX39" s="37">
        <v>15</v>
      </c>
    </row>
    <row r="40" spans="1:50" x14ac:dyDescent="0.25">
      <c r="A40">
        <v>366</v>
      </c>
      <c r="B40">
        <v>0</v>
      </c>
      <c r="C40">
        <v>1988</v>
      </c>
      <c r="D40" s="30">
        <f t="shared" si="0"/>
        <v>28</v>
      </c>
      <c r="E40" s="1">
        <v>42688.943888888891</v>
      </c>
      <c r="F40" s="31" t="s">
        <v>4</v>
      </c>
      <c r="G40" s="32">
        <v>2</v>
      </c>
      <c r="H40" s="2">
        <v>2</v>
      </c>
      <c r="I40">
        <v>3</v>
      </c>
      <c r="J40">
        <v>1</v>
      </c>
      <c r="K40">
        <f t="shared" si="1"/>
        <v>4</v>
      </c>
      <c r="L40">
        <v>3</v>
      </c>
      <c r="M40">
        <v>2</v>
      </c>
      <c r="N40">
        <f t="shared" si="2"/>
        <v>3</v>
      </c>
      <c r="O40">
        <v>2</v>
      </c>
      <c r="P40">
        <v>2</v>
      </c>
      <c r="Q40">
        <v>2</v>
      </c>
      <c r="R40">
        <v>3</v>
      </c>
      <c r="S40">
        <v>2</v>
      </c>
      <c r="T40" s="33">
        <v>2</v>
      </c>
      <c r="U40" s="4">
        <v>4</v>
      </c>
      <c r="V40" s="34">
        <v>30</v>
      </c>
      <c r="W40" s="35">
        <f t="shared" si="3"/>
        <v>-0.44152111057949639</v>
      </c>
      <c r="X40" s="35">
        <f t="shared" si="4"/>
        <v>45.584788894205033</v>
      </c>
      <c r="Y40" s="2">
        <v>14</v>
      </c>
      <c r="Z40">
        <v>3</v>
      </c>
      <c r="AA40">
        <v>7</v>
      </c>
      <c r="AB40">
        <v>13</v>
      </c>
      <c r="AC40">
        <v>8</v>
      </c>
      <c r="AD40">
        <v>5</v>
      </c>
      <c r="AE40">
        <v>6</v>
      </c>
      <c r="AF40">
        <v>20</v>
      </c>
      <c r="AG40">
        <v>9</v>
      </c>
      <c r="AH40">
        <v>13</v>
      </c>
      <c r="AI40">
        <v>9</v>
      </c>
      <c r="AJ40" s="4">
        <v>5</v>
      </c>
      <c r="AK40" s="31">
        <f t="shared" si="5"/>
        <v>112</v>
      </c>
      <c r="AL40">
        <v>2</v>
      </c>
      <c r="AM40">
        <v>3</v>
      </c>
      <c r="AN40">
        <v>6</v>
      </c>
      <c r="AO40">
        <v>11</v>
      </c>
      <c r="AP40">
        <v>8</v>
      </c>
      <c r="AQ40">
        <v>12</v>
      </c>
      <c r="AR40">
        <v>9</v>
      </c>
      <c r="AS40">
        <v>10</v>
      </c>
      <c r="AT40">
        <v>7</v>
      </c>
      <c r="AU40">
        <v>4</v>
      </c>
      <c r="AV40">
        <v>1</v>
      </c>
      <c r="AW40">
        <v>5</v>
      </c>
      <c r="AX40" s="37">
        <v>12</v>
      </c>
    </row>
    <row r="41" spans="1:50" x14ac:dyDescent="0.25">
      <c r="A41">
        <v>378</v>
      </c>
      <c r="B41">
        <v>1</v>
      </c>
      <c r="C41">
        <v>1975</v>
      </c>
      <c r="D41" s="30">
        <f t="shared" si="0"/>
        <v>41</v>
      </c>
      <c r="E41" s="1">
        <v>42688.997060185182</v>
      </c>
      <c r="F41" s="31" t="s">
        <v>5</v>
      </c>
      <c r="G41" s="32">
        <v>2</v>
      </c>
      <c r="H41" s="2">
        <v>3</v>
      </c>
      <c r="I41">
        <v>4</v>
      </c>
      <c r="J41">
        <v>2</v>
      </c>
      <c r="K41">
        <f t="shared" si="1"/>
        <v>3</v>
      </c>
      <c r="L41">
        <v>2</v>
      </c>
      <c r="M41">
        <v>2</v>
      </c>
      <c r="N41">
        <f t="shared" si="2"/>
        <v>3</v>
      </c>
      <c r="O41">
        <v>2</v>
      </c>
      <c r="P41">
        <v>4</v>
      </c>
      <c r="Q41">
        <v>3</v>
      </c>
      <c r="R41">
        <v>4</v>
      </c>
      <c r="S41">
        <v>4</v>
      </c>
      <c r="T41" s="33">
        <v>2</v>
      </c>
      <c r="U41" s="4">
        <v>4</v>
      </c>
      <c r="V41" s="34">
        <v>36</v>
      </c>
      <c r="W41" s="35">
        <f t="shared" si="3"/>
        <v>0.7781898733906526</v>
      </c>
      <c r="X41" s="35">
        <f t="shared" si="4"/>
        <v>57.781898733906523</v>
      </c>
      <c r="Y41" s="2">
        <v>3</v>
      </c>
      <c r="Z41">
        <v>4</v>
      </c>
      <c r="AA41">
        <v>4</v>
      </c>
      <c r="AB41">
        <v>12</v>
      </c>
      <c r="AC41" s="38">
        <v>7</v>
      </c>
      <c r="AD41">
        <v>4</v>
      </c>
      <c r="AE41">
        <v>3</v>
      </c>
      <c r="AF41">
        <v>4</v>
      </c>
      <c r="AG41">
        <v>5</v>
      </c>
      <c r="AH41">
        <v>16</v>
      </c>
      <c r="AI41">
        <v>6</v>
      </c>
      <c r="AJ41" s="4">
        <v>12</v>
      </c>
      <c r="AK41" s="31">
        <f t="shared" si="5"/>
        <v>80</v>
      </c>
      <c r="AL41">
        <v>8</v>
      </c>
      <c r="AM41">
        <v>2</v>
      </c>
      <c r="AN41">
        <v>10</v>
      </c>
      <c r="AO41">
        <v>4</v>
      </c>
      <c r="AP41">
        <v>12</v>
      </c>
      <c r="AQ41">
        <v>11</v>
      </c>
      <c r="AR41">
        <v>5</v>
      </c>
      <c r="AS41">
        <v>9</v>
      </c>
      <c r="AT41">
        <v>6</v>
      </c>
      <c r="AU41">
        <v>3</v>
      </c>
      <c r="AV41">
        <v>7</v>
      </c>
      <c r="AW41">
        <v>1</v>
      </c>
      <c r="AX41" s="37">
        <v>21</v>
      </c>
    </row>
    <row r="42" spans="1:50" x14ac:dyDescent="0.25">
      <c r="A42">
        <v>397</v>
      </c>
      <c r="B42">
        <v>0</v>
      </c>
      <c r="C42">
        <v>1993</v>
      </c>
      <c r="D42" s="30">
        <f t="shared" si="0"/>
        <v>23</v>
      </c>
      <c r="E42" s="1">
        <v>42689.301585648151</v>
      </c>
      <c r="F42" s="31" t="s">
        <v>4</v>
      </c>
      <c r="G42" s="32">
        <v>2</v>
      </c>
      <c r="H42" s="2">
        <v>2</v>
      </c>
      <c r="I42">
        <v>3</v>
      </c>
      <c r="J42">
        <v>2</v>
      </c>
      <c r="K42">
        <f t="shared" si="1"/>
        <v>3</v>
      </c>
      <c r="L42">
        <v>2</v>
      </c>
      <c r="M42">
        <v>2</v>
      </c>
      <c r="N42">
        <f t="shared" si="2"/>
        <v>3</v>
      </c>
      <c r="O42">
        <v>2</v>
      </c>
      <c r="P42">
        <v>3</v>
      </c>
      <c r="Q42">
        <v>4</v>
      </c>
      <c r="R42">
        <v>1</v>
      </c>
      <c r="S42">
        <v>3</v>
      </c>
      <c r="T42" s="33">
        <v>2</v>
      </c>
      <c r="U42" s="4">
        <v>4</v>
      </c>
      <c r="V42" s="34">
        <v>30</v>
      </c>
      <c r="W42" s="35">
        <f t="shared" si="3"/>
        <v>-0.44152111057949639</v>
      </c>
      <c r="X42" s="35">
        <f t="shared" si="4"/>
        <v>45.584788894205033</v>
      </c>
      <c r="Y42" s="2">
        <v>4</v>
      </c>
      <c r="Z42">
        <v>4</v>
      </c>
      <c r="AA42">
        <v>7</v>
      </c>
      <c r="AB42">
        <v>10</v>
      </c>
      <c r="AC42">
        <v>7</v>
      </c>
      <c r="AD42">
        <v>5</v>
      </c>
      <c r="AE42">
        <v>6</v>
      </c>
      <c r="AF42">
        <v>7</v>
      </c>
      <c r="AG42">
        <v>4</v>
      </c>
      <c r="AH42">
        <v>9</v>
      </c>
      <c r="AI42">
        <v>6</v>
      </c>
      <c r="AJ42" s="4">
        <v>4</v>
      </c>
      <c r="AK42" s="31">
        <f t="shared" si="5"/>
        <v>73</v>
      </c>
      <c r="AL42">
        <v>6</v>
      </c>
      <c r="AM42">
        <v>5</v>
      </c>
      <c r="AN42">
        <v>10</v>
      </c>
      <c r="AO42">
        <v>2</v>
      </c>
      <c r="AP42">
        <v>8</v>
      </c>
      <c r="AQ42">
        <v>12</v>
      </c>
      <c r="AR42">
        <v>3</v>
      </c>
      <c r="AS42">
        <v>1</v>
      </c>
      <c r="AT42">
        <v>11</v>
      </c>
      <c r="AU42">
        <v>4</v>
      </c>
      <c r="AV42">
        <v>7</v>
      </c>
      <c r="AW42">
        <v>9</v>
      </c>
      <c r="AX42" s="37">
        <v>20</v>
      </c>
    </row>
    <row r="43" spans="1:50" x14ac:dyDescent="0.25">
      <c r="A43">
        <v>398</v>
      </c>
      <c r="B43">
        <v>1</v>
      </c>
      <c r="C43">
        <v>1986</v>
      </c>
      <c r="D43" s="30">
        <f t="shared" si="0"/>
        <v>30</v>
      </c>
      <c r="E43" s="1">
        <v>42689.351423611108</v>
      </c>
      <c r="F43" s="31" t="s">
        <v>11</v>
      </c>
      <c r="G43" s="32">
        <v>1</v>
      </c>
      <c r="H43" s="2">
        <v>2</v>
      </c>
      <c r="I43">
        <v>3</v>
      </c>
      <c r="J43">
        <v>2</v>
      </c>
      <c r="K43">
        <f t="shared" si="1"/>
        <v>3</v>
      </c>
      <c r="L43">
        <v>2</v>
      </c>
      <c r="M43">
        <v>1</v>
      </c>
      <c r="N43">
        <f t="shared" si="2"/>
        <v>4</v>
      </c>
      <c r="O43">
        <v>1</v>
      </c>
      <c r="P43">
        <v>1</v>
      </c>
      <c r="Q43">
        <v>2</v>
      </c>
      <c r="R43">
        <v>1</v>
      </c>
      <c r="S43">
        <v>3</v>
      </c>
      <c r="T43" s="33">
        <v>3</v>
      </c>
      <c r="U43" s="4">
        <v>2</v>
      </c>
      <c r="V43" s="34">
        <v>24</v>
      </c>
      <c r="W43" s="35">
        <f t="shared" si="3"/>
        <v>-1.6612320945496453</v>
      </c>
      <c r="X43" s="35">
        <f t="shared" si="4"/>
        <v>33.38767905450355</v>
      </c>
      <c r="Y43" s="2">
        <v>10</v>
      </c>
      <c r="Z43">
        <v>4</v>
      </c>
      <c r="AA43">
        <v>6</v>
      </c>
      <c r="AB43">
        <v>12</v>
      </c>
      <c r="AC43">
        <v>11</v>
      </c>
      <c r="AD43">
        <v>6</v>
      </c>
      <c r="AE43">
        <v>6</v>
      </c>
      <c r="AF43">
        <v>6</v>
      </c>
      <c r="AG43">
        <v>3</v>
      </c>
      <c r="AH43">
        <v>9</v>
      </c>
      <c r="AI43">
        <v>7</v>
      </c>
      <c r="AJ43" s="4">
        <v>3</v>
      </c>
      <c r="AK43" s="31">
        <f t="shared" si="5"/>
        <v>83</v>
      </c>
      <c r="AL43">
        <v>1</v>
      </c>
      <c r="AM43">
        <v>12</v>
      </c>
      <c r="AN43">
        <v>4</v>
      </c>
      <c r="AO43">
        <v>5</v>
      </c>
      <c r="AP43">
        <v>9</v>
      </c>
      <c r="AQ43">
        <v>10</v>
      </c>
      <c r="AR43">
        <v>8</v>
      </c>
      <c r="AS43">
        <v>2</v>
      </c>
      <c r="AT43">
        <v>7</v>
      </c>
      <c r="AU43">
        <v>11</v>
      </c>
      <c r="AV43">
        <v>3</v>
      </c>
      <c r="AW43">
        <v>6</v>
      </c>
      <c r="AX43" s="37">
        <v>28</v>
      </c>
    </row>
    <row r="44" spans="1:50" x14ac:dyDescent="0.25">
      <c r="A44">
        <v>434</v>
      </c>
      <c r="B44">
        <v>0</v>
      </c>
      <c r="C44">
        <v>1997</v>
      </c>
      <c r="D44" s="30">
        <f t="shared" si="0"/>
        <v>19</v>
      </c>
      <c r="E44" s="1">
        <v>42689.525497685187</v>
      </c>
      <c r="F44" s="31" t="s">
        <v>11</v>
      </c>
      <c r="G44" s="32">
        <v>1</v>
      </c>
      <c r="H44" s="2">
        <v>3</v>
      </c>
      <c r="I44">
        <v>2</v>
      </c>
      <c r="J44">
        <v>2</v>
      </c>
      <c r="K44">
        <f t="shared" si="1"/>
        <v>3</v>
      </c>
      <c r="L44">
        <v>3</v>
      </c>
      <c r="M44">
        <v>3</v>
      </c>
      <c r="N44">
        <f t="shared" si="2"/>
        <v>2</v>
      </c>
      <c r="O44">
        <v>2</v>
      </c>
      <c r="P44">
        <v>4</v>
      </c>
      <c r="Q44">
        <v>4</v>
      </c>
      <c r="R44">
        <v>1</v>
      </c>
      <c r="S44">
        <v>1</v>
      </c>
      <c r="T44" s="33">
        <v>3</v>
      </c>
      <c r="U44" s="4">
        <v>4</v>
      </c>
      <c r="V44" s="34">
        <v>29</v>
      </c>
      <c r="W44" s="35">
        <f t="shared" si="3"/>
        <v>-0.64480627457452122</v>
      </c>
      <c r="X44" s="35">
        <f t="shared" si="4"/>
        <v>43.551937254254788</v>
      </c>
      <c r="Y44" s="2">
        <v>4</v>
      </c>
      <c r="Z44">
        <v>3</v>
      </c>
      <c r="AA44">
        <v>5</v>
      </c>
      <c r="AB44">
        <v>9</v>
      </c>
      <c r="AC44">
        <v>5</v>
      </c>
      <c r="AD44">
        <v>5</v>
      </c>
      <c r="AE44">
        <v>4</v>
      </c>
      <c r="AF44">
        <v>6</v>
      </c>
      <c r="AG44">
        <v>3</v>
      </c>
      <c r="AH44">
        <v>6</v>
      </c>
      <c r="AI44">
        <v>6</v>
      </c>
      <c r="AJ44" s="4">
        <v>2</v>
      </c>
      <c r="AK44" s="31">
        <f t="shared" si="5"/>
        <v>58</v>
      </c>
      <c r="AL44">
        <v>9</v>
      </c>
      <c r="AM44">
        <v>10</v>
      </c>
      <c r="AN44">
        <v>5</v>
      </c>
      <c r="AO44">
        <v>1</v>
      </c>
      <c r="AP44">
        <v>7</v>
      </c>
      <c r="AQ44">
        <v>6</v>
      </c>
      <c r="AR44">
        <v>2</v>
      </c>
      <c r="AS44">
        <v>3</v>
      </c>
      <c r="AT44">
        <v>11</v>
      </c>
      <c r="AU44">
        <v>4</v>
      </c>
      <c r="AV44">
        <v>8</v>
      </c>
      <c r="AW44">
        <v>12</v>
      </c>
      <c r="AX44" s="37">
        <v>44</v>
      </c>
    </row>
    <row r="45" spans="1:50" x14ac:dyDescent="0.25">
      <c r="A45">
        <v>204</v>
      </c>
      <c r="B45">
        <v>0</v>
      </c>
      <c r="C45">
        <v>1995</v>
      </c>
      <c r="D45" s="30">
        <f t="shared" si="0"/>
        <v>21</v>
      </c>
      <c r="E45" s="1">
        <v>42689.528541666667</v>
      </c>
      <c r="F45" s="31" t="s">
        <v>4</v>
      </c>
      <c r="G45" s="32">
        <v>2</v>
      </c>
      <c r="H45" s="2">
        <v>2</v>
      </c>
      <c r="I45">
        <v>3</v>
      </c>
      <c r="J45">
        <v>2</v>
      </c>
      <c r="K45">
        <f t="shared" si="1"/>
        <v>3</v>
      </c>
      <c r="L45">
        <v>3</v>
      </c>
      <c r="M45">
        <v>3</v>
      </c>
      <c r="N45">
        <f t="shared" si="2"/>
        <v>2</v>
      </c>
      <c r="O45">
        <v>2</v>
      </c>
      <c r="P45">
        <v>3</v>
      </c>
      <c r="Q45">
        <v>4</v>
      </c>
      <c r="R45">
        <v>4</v>
      </c>
      <c r="S45">
        <v>2</v>
      </c>
      <c r="T45" s="33">
        <v>2</v>
      </c>
      <c r="U45" s="4">
        <v>4</v>
      </c>
      <c r="V45" s="34">
        <v>32</v>
      </c>
      <c r="W45" s="35">
        <f t="shared" si="3"/>
        <v>-3.4950782589446734E-2</v>
      </c>
      <c r="X45" s="35">
        <f t="shared" si="4"/>
        <v>49.65049217410553</v>
      </c>
      <c r="Y45" s="2">
        <v>5</v>
      </c>
      <c r="Z45">
        <v>3</v>
      </c>
      <c r="AA45">
        <v>9</v>
      </c>
      <c r="AB45">
        <v>15</v>
      </c>
      <c r="AC45">
        <v>5</v>
      </c>
      <c r="AD45">
        <v>7</v>
      </c>
      <c r="AE45">
        <v>4</v>
      </c>
      <c r="AF45">
        <v>6</v>
      </c>
      <c r="AG45">
        <v>4</v>
      </c>
      <c r="AH45">
        <v>18</v>
      </c>
      <c r="AI45">
        <v>4</v>
      </c>
      <c r="AJ45" s="4">
        <v>4</v>
      </c>
      <c r="AK45" s="31">
        <f t="shared" si="5"/>
        <v>84</v>
      </c>
      <c r="AL45">
        <v>12</v>
      </c>
      <c r="AM45">
        <v>4</v>
      </c>
      <c r="AN45">
        <v>3</v>
      </c>
      <c r="AO45">
        <v>11</v>
      </c>
      <c r="AP45">
        <v>8</v>
      </c>
      <c r="AQ45">
        <v>10</v>
      </c>
      <c r="AR45">
        <v>9</v>
      </c>
      <c r="AS45">
        <v>2</v>
      </c>
      <c r="AT45">
        <v>1</v>
      </c>
      <c r="AU45">
        <v>5</v>
      </c>
      <c r="AV45">
        <v>7</v>
      </c>
      <c r="AW45">
        <v>6</v>
      </c>
      <c r="AX45" s="37">
        <v>20</v>
      </c>
    </row>
    <row r="46" spans="1:50" x14ac:dyDescent="0.25">
      <c r="A46">
        <v>441</v>
      </c>
      <c r="B46">
        <v>0</v>
      </c>
      <c r="C46">
        <v>1996</v>
      </c>
      <c r="D46" s="30">
        <f t="shared" si="0"/>
        <v>20</v>
      </c>
      <c r="E46" s="1">
        <v>42689.530023148145</v>
      </c>
      <c r="F46" s="31" t="s">
        <v>84</v>
      </c>
      <c r="G46" s="32">
        <v>2</v>
      </c>
      <c r="H46" s="2">
        <v>4</v>
      </c>
      <c r="I46">
        <v>3</v>
      </c>
      <c r="J46">
        <v>1</v>
      </c>
      <c r="K46">
        <f t="shared" si="1"/>
        <v>4</v>
      </c>
      <c r="L46">
        <v>4</v>
      </c>
      <c r="M46">
        <v>2</v>
      </c>
      <c r="N46">
        <f t="shared" si="2"/>
        <v>3</v>
      </c>
      <c r="O46">
        <v>1</v>
      </c>
      <c r="P46">
        <v>4</v>
      </c>
      <c r="Q46">
        <v>2</v>
      </c>
      <c r="R46">
        <v>2</v>
      </c>
      <c r="S46">
        <v>4</v>
      </c>
      <c r="T46" s="33">
        <v>4</v>
      </c>
      <c r="U46" s="4">
        <v>2</v>
      </c>
      <c r="V46" s="34">
        <v>33</v>
      </c>
      <c r="W46" s="35">
        <f t="shared" si="3"/>
        <v>0.1683343814055781</v>
      </c>
      <c r="X46" s="35">
        <f t="shared" si="4"/>
        <v>51.683343814055782</v>
      </c>
      <c r="Y46" s="2">
        <v>6</v>
      </c>
      <c r="Z46">
        <v>6</v>
      </c>
      <c r="AA46">
        <v>8</v>
      </c>
      <c r="AB46">
        <v>13</v>
      </c>
      <c r="AC46">
        <v>9</v>
      </c>
      <c r="AD46">
        <v>6</v>
      </c>
      <c r="AE46">
        <v>10</v>
      </c>
      <c r="AF46">
        <v>8</v>
      </c>
      <c r="AG46">
        <v>5</v>
      </c>
      <c r="AH46">
        <v>6</v>
      </c>
      <c r="AI46">
        <v>5</v>
      </c>
      <c r="AJ46" s="4">
        <v>6</v>
      </c>
      <c r="AK46" s="31">
        <f t="shared" si="5"/>
        <v>88</v>
      </c>
      <c r="AL46">
        <v>6</v>
      </c>
      <c r="AM46">
        <v>8</v>
      </c>
      <c r="AN46">
        <v>3</v>
      </c>
      <c r="AO46">
        <v>9</v>
      </c>
      <c r="AP46">
        <v>1</v>
      </c>
      <c r="AQ46">
        <v>2</v>
      </c>
      <c r="AR46">
        <v>5</v>
      </c>
      <c r="AS46">
        <v>7</v>
      </c>
      <c r="AT46">
        <v>10</v>
      </c>
      <c r="AU46">
        <v>11</v>
      </c>
      <c r="AV46">
        <v>12</v>
      </c>
      <c r="AW46">
        <v>4</v>
      </c>
      <c r="AX46" s="37">
        <v>36</v>
      </c>
    </row>
    <row r="47" spans="1:50" x14ac:dyDescent="0.25">
      <c r="A47">
        <v>876</v>
      </c>
      <c r="B47">
        <v>0</v>
      </c>
      <c r="C47">
        <v>1976</v>
      </c>
      <c r="D47" s="30">
        <f t="shared" si="0"/>
        <v>40</v>
      </c>
      <c r="E47" s="1">
        <v>42690.776597222219</v>
      </c>
      <c r="F47" s="31" t="s">
        <v>6</v>
      </c>
      <c r="G47" s="32">
        <v>2</v>
      </c>
      <c r="H47" s="2">
        <v>4</v>
      </c>
      <c r="I47">
        <v>4</v>
      </c>
      <c r="J47">
        <v>2</v>
      </c>
      <c r="K47">
        <f t="shared" si="1"/>
        <v>3</v>
      </c>
      <c r="L47">
        <v>3</v>
      </c>
      <c r="M47">
        <v>4</v>
      </c>
      <c r="N47">
        <f t="shared" si="2"/>
        <v>1</v>
      </c>
      <c r="O47">
        <v>1</v>
      </c>
      <c r="P47">
        <v>2</v>
      </c>
      <c r="Q47">
        <v>1</v>
      </c>
      <c r="R47">
        <v>1</v>
      </c>
      <c r="S47">
        <v>4</v>
      </c>
      <c r="T47" s="33">
        <v>3</v>
      </c>
      <c r="U47" s="4">
        <v>2</v>
      </c>
      <c r="V47" s="34">
        <v>26</v>
      </c>
      <c r="W47" s="35">
        <f t="shared" si="3"/>
        <v>-1.2546617665595956</v>
      </c>
      <c r="X47" s="35">
        <f t="shared" si="4"/>
        <v>37.45338233440404</v>
      </c>
      <c r="Y47" s="2">
        <v>4</v>
      </c>
      <c r="Z47">
        <v>5</v>
      </c>
      <c r="AA47">
        <v>6</v>
      </c>
      <c r="AB47">
        <v>9</v>
      </c>
      <c r="AC47">
        <v>8</v>
      </c>
      <c r="AD47">
        <v>4</v>
      </c>
      <c r="AE47">
        <v>5</v>
      </c>
      <c r="AF47">
        <v>6</v>
      </c>
      <c r="AG47">
        <v>3</v>
      </c>
      <c r="AH47">
        <v>6</v>
      </c>
      <c r="AI47">
        <v>7</v>
      </c>
      <c r="AJ47" s="4">
        <v>6</v>
      </c>
      <c r="AK47" s="31">
        <f t="shared" si="5"/>
        <v>69</v>
      </c>
      <c r="AL47">
        <v>2</v>
      </c>
      <c r="AM47">
        <v>11</v>
      </c>
      <c r="AN47">
        <v>4</v>
      </c>
      <c r="AO47">
        <v>8</v>
      </c>
      <c r="AP47">
        <v>12</v>
      </c>
      <c r="AQ47">
        <v>5</v>
      </c>
      <c r="AR47">
        <v>1</v>
      </c>
      <c r="AS47">
        <v>6</v>
      </c>
      <c r="AT47">
        <v>7</v>
      </c>
      <c r="AU47">
        <v>10</v>
      </c>
      <c r="AV47">
        <v>9</v>
      </c>
      <c r="AW47">
        <v>3</v>
      </c>
      <c r="AX47" s="37">
        <v>52</v>
      </c>
    </row>
    <row r="48" spans="1:50" x14ac:dyDescent="0.25">
      <c r="A48">
        <v>465</v>
      </c>
      <c r="B48">
        <v>1</v>
      </c>
      <c r="C48">
        <v>1995</v>
      </c>
      <c r="D48" s="30">
        <f t="shared" si="0"/>
        <v>21</v>
      </c>
      <c r="E48" s="1">
        <v>42689.566469907404</v>
      </c>
      <c r="F48" s="31" t="s">
        <v>11</v>
      </c>
      <c r="G48" s="32">
        <v>1</v>
      </c>
      <c r="H48" s="2">
        <v>3</v>
      </c>
      <c r="I48">
        <v>3</v>
      </c>
      <c r="J48">
        <v>2</v>
      </c>
      <c r="K48">
        <f t="shared" si="1"/>
        <v>3</v>
      </c>
      <c r="L48">
        <v>3</v>
      </c>
      <c r="M48">
        <v>3</v>
      </c>
      <c r="N48">
        <f t="shared" si="2"/>
        <v>2</v>
      </c>
      <c r="O48">
        <v>3</v>
      </c>
      <c r="P48">
        <v>2</v>
      </c>
      <c r="Q48">
        <v>2</v>
      </c>
      <c r="R48">
        <v>1</v>
      </c>
      <c r="S48">
        <v>3</v>
      </c>
      <c r="T48" s="33">
        <v>3</v>
      </c>
      <c r="U48" s="4">
        <v>4</v>
      </c>
      <c r="V48" s="34">
        <v>29</v>
      </c>
      <c r="W48" s="35">
        <f t="shared" si="3"/>
        <v>-0.64480627457452122</v>
      </c>
      <c r="X48" s="35">
        <f t="shared" si="4"/>
        <v>43.551937254254788</v>
      </c>
      <c r="Y48" s="2">
        <v>4</v>
      </c>
      <c r="Z48">
        <v>3</v>
      </c>
      <c r="AA48">
        <v>5</v>
      </c>
      <c r="AB48">
        <v>9</v>
      </c>
      <c r="AC48">
        <v>10</v>
      </c>
      <c r="AD48">
        <v>7</v>
      </c>
      <c r="AE48">
        <v>5</v>
      </c>
      <c r="AF48">
        <v>5</v>
      </c>
      <c r="AG48">
        <v>4</v>
      </c>
      <c r="AH48">
        <v>4</v>
      </c>
      <c r="AI48">
        <v>5</v>
      </c>
      <c r="AJ48" s="4">
        <v>3</v>
      </c>
      <c r="AK48" s="31">
        <f t="shared" si="5"/>
        <v>64</v>
      </c>
      <c r="AL48">
        <v>12</v>
      </c>
      <c r="AM48">
        <v>10</v>
      </c>
      <c r="AN48">
        <v>6</v>
      </c>
      <c r="AO48">
        <v>9</v>
      </c>
      <c r="AP48">
        <v>1</v>
      </c>
      <c r="AQ48">
        <v>4</v>
      </c>
      <c r="AR48">
        <v>2</v>
      </c>
      <c r="AS48">
        <v>8</v>
      </c>
      <c r="AT48">
        <v>3</v>
      </c>
      <c r="AU48">
        <v>7</v>
      </c>
      <c r="AV48">
        <v>5</v>
      </c>
      <c r="AW48">
        <v>11</v>
      </c>
      <c r="AX48" s="37">
        <v>17</v>
      </c>
    </row>
    <row r="49" spans="1:50" x14ac:dyDescent="0.25">
      <c r="A49">
        <v>937</v>
      </c>
      <c r="B49">
        <v>0</v>
      </c>
      <c r="C49">
        <v>1976</v>
      </c>
      <c r="D49" s="30">
        <f t="shared" si="0"/>
        <v>40</v>
      </c>
      <c r="E49" s="1">
        <v>42691.571168981478</v>
      </c>
      <c r="F49" s="39" t="s">
        <v>10</v>
      </c>
      <c r="G49" s="32">
        <v>0</v>
      </c>
      <c r="H49" s="2">
        <v>2</v>
      </c>
      <c r="I49">
        <v>2</v>
      </c>
      <c r="J49">
        <v>1</v>
      </c>
      <c r="K49">
        <f t="shared" si="1"/>
        <v>4</v>
      </c>
      <c r="L49">
        <v>4</v>
      </c>
      <c r="M49">
        <v>4</v>
      </c>
      <c r="N49">
        <f t="shared" si="2"/>
        <v>1</v>
      </c>
      <c r="O49">
        <v>3</v>
      </c>
      <c r="P49">
        <v>2</v>
      </c>
      <c r="Q49">
        <v>2</v>
      </c>
      <c r="R49">
        <v>1</v>
      </c>
      <c r="S49">
        <v>2</v>
      </c>
      <c r="T49" s="33">
        <v>1</v>
      </c>
      <c r="U49" s="4">
        <v>3</v>
      </c>
      <c r="V49" s="34">
        <v>26</v>
      </c>
      <c r="W49" s="35">
        <f t="shared" si="3"/>
        <v>-1.2546617665595956</v>
      </c>
      <c r="X49" s="35">
        <f t="shared" si="4"/>
        <v>37.45338233440404</v>
      </c>
      <c r="Y49" s="2">
        <v>3</v>
      </c>
      <c r="Z49">
        <v>4</v>
      </c>
      <c r="AA49">
        <v>8</v>
      </c>
      <c r="AB49">
        <v>24</v>
      </c>
      <c r="AC49">
        <v>45</v>
      </c>
      <c r="AD49">
        <v>6</v>
      </c>
      <c r="AE49">
        <v>21</v>
      </c>
      <c r="AF49">
        <v>9</v>
      </c>
      <c r="AG49">
        <v>5</v>
      </c>
      <c r="AH49">
        <v>10</v>
      </c>
      <c r="AI49">
        <v>7</v>
      </c>
      <c r="AJ49" s="4">
        <v>8</v>
      </c>
      <c r="AK49" s="31">
        <f t="shared" si="5"/>
        <v>150</v>
      </c>
      <c r="AL49">
        <v>8</v>
      </c>
      <c r="AM49">
        <v>11</v>
      </c>
      <c r="AN49">
        <v>4</v>
      </c>
      <c r="AO49">
        <v>3</v>
      </c>
      <c r="AP49">
        <v>1</v>
      </c>
      <c r="AQ49">
        <v>10</v>
      </c>
      <c r="AR49">
        <v>5</v>
      </c>
      <c r="AS49">
        <v>6</v>
      </c>
      <c r="AT49">
        <v>12</v>
      </c>
      <c r="AU49">
        <v>7</v>
      </c>
      <c r="AV49">
        <v>2</v>
      </c>
      <c r="AW49">
        <v>9</v>
      </c>
      <c r="AX49" s="37">
        <v>48</v>
      </c>
    </row>
    <row r="50" spans="1:50" x14ac:dyDescent="0.25">
      <c r="A50">
        <v>227</v>
      </c>
      <c r="B50">
        <v>0</v>
      </c>
      <c r="C50">
        <v>1994</v>
      </c>
      <c r="D50" s="30">
        <f t="shared" si="0"/>
        <v>22</v>
      </c>
      <c r="E50" s="1">
        <v>42689.620335648149</v>
      </c>
      <c r="F50" s="31" t="s">
        <v>6</v>
      </c>
      <c r="G50" s="32">
        <v>2</v>
      </c>
      <c r="H50" s="2">
        <v>4</v>
      </c>
      <c r="I50">
        <v>3</v>
      </c>
      <c r="J50">
        <v>2</v>
      </c>
      <c r="K50">
        <f t="shared" si="1"/>
        <v>3</v>
      </c>
      <c r="L50">
        <v>2</v>
      </c>
      <c r="M50">
        <v>2</v>
      </c>
      <c r="N50">
        <f t="shared" si="2"/>
        <v>3</v>
      </c>
      <c r="O50">
        <v>3</v>
      </c>
      <c r="P50">
        <v>3</v>
      </c>
      <c r="Q50">
        <v>2</v>
      </c>
      <c r="R50">
        <v>4</v>
      </c>
      <c r="S50">
        <v>4</v>
      </c>
      <c r="T50" s="33">
        <v>4</v>
      </c>
      <c r="U50" s="4">
        <v>4</v>
      </c>
      <c r="V50" s="34">
        <v>35</v>
      </c>
      <c r="W50" s="35">
        <f t="shared" si="3"/>
        <v>0.57490470939562777</v>
      </c>
      <c r="X50" s="35">
        <f t="shared" si="4"/>
        <v>55.749047093956278</v>
      </c>
      <c r="Y50" s="2">
        <v>4</v>
      </c>
      <c r="Z50">
        <v>3</v>
      </c>
      <c r="AA50">
        <v>10</v>
      </c>
      <c r="AB50">
        <v>14</v>
      </c>
      <c r="AC50">
        <v>7</v>
      </c>
      <c r="AD50">
        <v>6</v>
      </c>
      <c r="AE50">
        <v>19</v>
      </c>
      <c r="AF50">
        <v>8</v>
      </c>
      <c r="AG50">
        <v>6</v>
      </c>
      <c r="AH50">
        <v>5</v>
      </c>
      <c r="AI50">
        <v>6</v>
      </c>
      <c r="AJ50" s="4">
        <v>5</v>
      </c>
      <c r="AK50" s="31">
        <f t="shared" si="5"/>
        <v>93</v>
      </c>
      <c r="AL50">
        <v>7</v>
      </c>
      <c r="AM50">
        <v>1</v>
      </c>
      <c r="AN50">
        <v>12</v>
      </c>
      <c r="AO50">
        <v>8</v>
      </c>
      <c r="AP50">
        <v>9</v>
      </c>
      <c r="AQ50">
        <v>5</v>
      </c>
      <c r="AR50">
        <v>6</v>
      </c>
      <c r="AS50">
        <v>11</v>
      </c>
      <c r="AT50">
        <v>4</v>
      </c>
      <c r="AU50">
        <v>2</v>
      </c>
      <c r="AV50">
        <v>10</v>
      </c>
      <c r="AW50">
        <v>3</v>
      </c>
      <c r="AX50" s="37">
        <v>30</v>
      </c>
    </row>
    <row r="51" spans="1:50" x14ac:dyDescent="0.25">
      <c r="A51">
        <v>492</v>
      </c>
      <c r="B51">
        <v>1</v>
      </c>
      <c r="C51">
        <v>1990</v>
      </c>
      <c r="D51" s="30">
        <f t="shared" si="0"/>
        <v>26</v>
      </c>
      <c r="E51" s="1">
        <v>42689.630324074074</v>
      </c>
      <c r="F51" s="31" t="s">
        <v>6</v>
      </c>
      <c r="G51" s="32">
        <v>2</v>
      </c>
      <c r="H51" s="2">
        <v>4</v>
      </c>
      <c r="I51">
        <v>4</v>
      </c>
      <c r="J51">
        <v>1</v>
      </c>
      <c r="K51">
        <f t="shared" si="1"/>
        <v>4</v>
      </c>
      <c r="L51">
        <v>4</v>
      </c>
      <c r="M51">
        <v>4</v>
      </c>
      <c r="N51">
        <f t="shared" si="2"/>
        <v>1</v>
      </c>
      <c r="O51">
        <v>4</v>
      </c>
      <c r="P51">
        <v>4</v>
      </c>
      <c r="Q51">
        <v>4</v>
      </c>
      <c r="R51">
        <v>4</v>
      </c>
      <c r="S51">
        <v>4</v>
      </c>
      <c r="T51" s="33">
        <v>3</v>
      </c>
      <c r="U51" s="4">
        <v>4</v>
      </c>
      <c r="V51" s="34">
        <v>41</v>
      </c>
      <c r="W51" s="35">
        <f t="shared" si="3"/>
        <v>1.7946156933657766</v>
      </c>
      <c r="X51" s="35">
        <f t="shared" si="4"/>
        <v>67.946156933657761</v>
      </c>
      <c r="Y51" s="2">
        <v>3</v>
      </c>
      <c r="Z51">
        <v>5</v>
      </c>
      <c r="AA51">
        <v>6</v>
      </c>
      <c r="AB51">
        <v>9</v>
      </c>
      <c r="AC51">
        <v>5</v>
      </c>
      <c r="AD51">
        <v>7</v>
      </c>
      <c r="AE51">
        <v>9</v>
      </c>
      <c r="AF51">
        <v>4</v>
      </c>
      <c r="AG51">
        <v>6</v>
      </c>
      <c r="AH51">
        <v>6</v>
      </c>
      <c r="AI51">
        <v>22</v>
      </c>
      <c r="AJ51" s="4">
        <v>5</v>
      </c>
      <c r="AK51" s="31">
        <f t="shared" si="5"/>
        <v>87</v>
      </c>
      <c r="AL51">
        <v>6</v>
      </c>
      <c r="AM51">
        <v>4</v>
      </c>
      <c r="AN51">
        <v>1</v>
      </c>
      <c r="AO51">
        <v>11</v>
      </c>
      <c r="AP51">
        <v>8</v>
      </c>
      <c r="AQ51">
        <v>7</v>
      </c>
      <c r="AR51">
        <v>12</v>
      </c>
      <c r="AS51">
        <v>10</v>
      </c>
      <c r="AT51">
        <v>2</v>
      </c>
      <c r="AU51">
        <v>5</v>
      </c>
      <c r="AV51">
        <v>3</v>
      </c>
      <c r="AW51">
        <v>9</v>
      </c>
      <c r="AX51" s="37">
        <v>41</v>
      </c>
    </row>
    <row r="52" spans="1:50" x14ac:dyDescent="0.25">
      <c r="A52">
        <v>1083</v>
      </c>
      <c r="B52">
        <v>0</v>
      </c>
      <c r="C52">
        <v>1972</v>
      </c>
      <c r="D52" s="30">
        <f t="shared" si="0"/>
        <v>44</v>
      </c>
      <c r="E52" s="1">
        <v>42692.842465277776</v>
      </c>
      <c r="F52" s="31" t="s">
        <v>11</v>
      </c>
      <c r="G52" s="32">
        <v>1</v>
      </c>
      <c r="H52" s="2">
        <v>1</v>
      </c>
      <c r="I52">
        <v>2</v>
      </c>
      <c r="J52">
        <v>3</v>
      </c>
      <c r="K52">
        <f t="shared" si="1"/>
        <v>2</v>
      </c>
      <c r="L52">
        <v>3</v>
      </c>
      <c r="M52">
        <v>2</v>
      </c>
      <c r="N52">
        <f t="shared" si="2"/>
        <v>3</v>
      </c>
      <c r="O52">
        <v>2</v>
      </c>
      <c r="P52">
        <v>3</v>
      </c>
      <c r="Q52">
        <v>3</v>
      </c>
      <c r="R52">
        <v>2</v>
      </c>
      <c r="S52">
        <v>2</v>
      </c>
      <c r="T52" s="33">
        <v>2</v>
      </c>
      <c r="U52" s="4">
        <v>3</v>
      </c>
      <c r="V52" s="34">
        <v>26</v>
      </c>
      <c r="W52" s="35">
        <f t="shared" si="3"/>
        <v>-1.2546617665595956</v>
      </c>
      <c r="X52" s="35">
        <f t="shared" si="4"/>
        <v>37.45338233440404</v>
      </c>
      <c r="Y52" s="2">
        <v>5</v>
      </c>
      <c r="Z52">
        <v>4</v>
      </c>
      <c r="AA52">
        <v>9</v>
      </c>
      <c r="AB52">
        <v>12</v>
      </c>
      <c r="AC52">
        <v>9</v>
      </c>
      <c r="AD52">
        <v>4</v>
      </c>
      <c r="AE52">
        <v>6</v>
      </c>
      <c r="AF52">
        <v>6</v>
      </c>
      <c r="AG52">
        <v>5</v>
      </c>
      <c r="AH52">
        <v>8</v>
      </c>
      <c r="AI52">
        <v>5</v>
      </c>
      <c r="AJ52" s="4">
        <v>4</v>
      </c>
      <c r="AK52" s="31">
        <f t="shared" si="5"/>
        <v>77</v>
      </c>
      <c r="AL52">
        <v>1</v>
      </c>
      <c r="AM52">
        <v>12</v>
      </c>
      <c r="AN52">
        <v>6</v>
      </c>
      <c r="AO52">
        <v>7</v>
      </c>
      <c r="AP52">
        <v>3</v>
      </c>
      <c r="AQ52">
        <v>9</v>
      </c>
      <c r="AR52">
        <v>5</v>
      </c>
      <c r="AS52">
        <v>2</v>
      </c>
      <c r="AT52">
        <v>4</v>
      </c>
      <c r="AU52">
        <v>8</v>
      </c>
      <c r="AV52">
        <v>10</v>
      </c>
      <c r="AW52">
        <v>11</v>
      </c>
      <c r="AX52" s="37">
        <v>24</v>
      </c>
    </row>
    <row r="53" spans="1:50" x14ac:dyDescent="0.25">
      <c r="A53">
        <v>1293</v>
      </c>
      <c r="B53">
        <v>0</v>
      </c>
      <c r="C53">
        <v>1982</v>
      </c>
      <c r="D53" s="30">
        <f t="shared" si="0"/>
        <v>34</v>
      </c>
      <c r="E53" s="1">
        <v>42694.673541666663</v>
      </c>
      <c r="F53" s="31" t="s">
        <v>6</v>
      </c>
      <c r="G53" s="32">
        <v>2</v>
      </c>
      <c r="H53" s="2">
        <v>1</v>
      </c>
      <c r="I53">
        <v>3</v>
      </c>
      <c r="J53">
        <v>2</v>
      </c>
      <c r="K53">
        <f t="shared" si="1"/>
        <v>3</v>
      </c>
      <c r="L53">
        <v>2</v>
      </c>
      <c r="M53">
        <v>3</v>
      </c>
      <c r="N53">
        <f t="shared" si="2"/>
        <v>2</v>
      </c>
      <c r="O53">
        <v>2</v>
      </c>
      <c r="P53">
        <v>1</v>
      </c>
      <c r="Q53">
        <v>4</v>
      </c>
      <c r="R53">
        <v>4</v>
      </c>
      <c r="S53">
        <v>2</v>
      </c>
      <c r="T53" s="33">
        <v>1</v>
      </c>
      <c r="U53" s="4">
        <v>2</v>
      </c>
      <c r="V53" s="34">
        <v>26</v>
      </c>
      <c r="W53" s="35">
        <f t="shared" si="3"/>
        <v>-1.2546617665595956</v>
      </c>
      <c r="X53" s="35">
        <f t="shared" si="4"/>
        <v>37.45338233440404</v>
      </c>
      <c r="Y53" s="2">
        <v>3</v>
      </c>
      <c r="Z53">
        <v>5</v>
      </c>
      <c r="AA53">
        <v>5</v>
      </c>
      <c r="AB53">
        <v>7</v>
      </c>
      <c r="AC53">
        <v>22</v>
      </c>
      <c r="AD53">
        <v>6</v>
      </c>
      <c r="AE53">
        <v>31</v>
      </c>
      <c r="AF53">
        <v>8</v>
      </c>
      <c r="AG53">
        <v>9</v>
      </c>
      <c r="AH53">
        <v>9</v>
      </c>
      <c r="AI53">
        <v>5</v>
      </c>
      <c r="AJ53" s="4">
        <v>4</v>
      </c>
      <c r="AK53" s="31">
        <f t="shared" si="5"/>
        <v>114</v>
      </c>
      <c r="AL53">
        <v>12</v>
      </c>
      <c r="AM53">
        <v>8</v>
      </c>
      <c r="AN53">
        <v>9</v>
      </c>
      <c r="AO53">
        <v>7</v>
      </c>
      <c r="AP53">
        <v>2</v>
      </c>
      <c r="AQ53">
        <v>3</v>
      </c>
      <c r="AR53">
        <v>5</v>
      </c>
      <c r="AS53">
        <v>6</v>
      </c>
      <c r="AT53">
        <v>1</v>
      </c>
      <c r="AU53">
        <v>4</v>
      </c>
      <c r="AV53">
        <v>11</v>
      </c>
      <c r="AW53">
        <v>10</v>
      </c>
      <c r="AX53" s="37">
        <v>75</v>
      </c>
    </row>
    <row r="54" spans="1:50" x14ac:dyDescent="0.25">
      <c r="A54">
        <v>1393</v>
      </c>
      <c r="B54">
        <v>0</v>
      </c>
      <c r="C54">
        <v>1984</v>
      </c>
      <c r="D54" s="30">
        <f t="shared" si="0"/>
        <v>32</v>
      </c>
      <c r="E54" s="1">
        <v>42695.435057870367</v>
      </c>
      <c r="F54" s="31" t="s">
        <v>6</v>
      </c>
      <c r="G54" s="32">
        <v>2</v>
      </c>
      <c r="H54" s="2">
        <v>1</v>
      </c>
      <c r="I54">
        <v>3</v>
      </c>
      <c r="J54">
        <v>2</v>
      </c>
      <c r="K54">
        <f t="shared" si="1"/>
        <v>3</v>
      </c>
      <c r="L54">
        <v>2</v>
      </c>
      <c r="M54">
        <v>2</v>
      </c>
      <c r="N54">
        <f t="shared" si="2"/>
        <v>3</v>
      </c>
      <c r="O54">
        <v>2</v>
      </c>
      <c r="P54">
        <v>1</v>
      </c>
      <c r="Q54">
        <v>2</v>
      </c>
      <c r="R54">
        <v>1</v>
      </c>
      <c r="S54">
        <v>4</v>
      </c>
      <c r="T54" s="33">
        <v>3</v>
      </c>
      <c r="U54" s="4">
        <v>4</v>
      </c>
      <c r="V54" s="34">
        <v>26</v>
      </c>
      <c r="W54" s="35">
        <f t="shared" si="3"/>
        <v>-1.2546617665595956</v>
      </c>
      <c r="X54" s="35">
        <f t="shared" si="4"/>
        <v>37.45338233440404</v>
      </c>
      <c r="Y54" s="2">
        <v>4</v>
      </c>
      <c r="Z54">
        <v>4</v>
      </c>
      <c r="AA54" s="38">
        <v>7</v>
      </c>
      <c r="AB54">
        <v>16</v>
      </c>
      <c r="AC54">
        <v>6</v>
      </c>
      <c r="AD54">
        <v>5</v>
      </c>
      <c r="AE54">
        <v>8</v>
      </c>
      <c r="AF54">
        <v>7</v>
      </c>
      <c r="AG54">
        <v>5</v>
      </c>
      <c r="AH54">
        <v>14</v>
      </c>
      <c r="AI54">
        <v>6</v>
      </c>
      <c r="AJ54" s="4">
        <v>4</v>
      </c>
      <c r="AK54" s="41">
        <f t="shared" si="5"/>
        <v>86</v>
      </c>
      <c r="AL54">
        <v>11</v>
      </c>
      <c r="AM54">
        <v>5</v>
      </c>
      <c r="AN54">
        <v>2</v>
      </c>
      <c r="AO54">
        <v>1</v>
      </c>
      <c r="AP54">
        <v>3</v>
      </c>
      <c r="AQ54">
        <v>7</v>
      </c>
      <c r="AR54">
        <v>8</v>
      </c>
      <c r="AS54">
        <v>6</v>
      </c>
      <c r="AT54">
        <v>10</v>
      </c>
      <c r="AU54">
        <v>4</v>
      </c>
      <c r="AV54">
        <v>12</v>
      </c>
      <c r="AW54">
        <v>9</v>
      </c>
      <c r="AX54" s="37">
        <v>33</v>
      </c>
    </row>
    <row r="55" spans="1:50" x14ac:dyDescent="0.25">
      <c r="A55">
        <v>461</v>
      </c>
      <c r="B55">
        <v>0</v>
      </c>
      <c r="C55">
        <v>1963</v>
      </c>
      <c r="D55" s="30">
        <f t="shared" si="0"/>
        <v>53</v>
      </c>
      <c r="E55" s="1">
        <v>42689.54241898148</v>
      </c>
      <c r="F55" s="31" t="s">
        <v>6</v>
      </c>
      <c r="G55" s="32">
        <v>2</v>
      </c>
      <c r="H55" s="2">
        <v>1</v>
      </c>
      <c r="I55">
        <v>4</v>
      </c>
      <c r="J55">
        <v>1</v>
      </c>
      <c r="K55">
        <f t="shared" si="1"/>
        <v>4</v>
      </c>
      <c r="L55">
        <v>2</v>
      </c>
      <c r="M55">
        <v>1</v>
      </c>
      <c r="N55">
        <f t="shared" si="2"/>
        <v>4</v>
      </c>
      <c r="O55">
        <v>1</v>
      </c>
      <c r="P55">
        <v>1</v>
      </c>
      <c r="Q55">
        <v>1</v>
      </c>
      <c r="R55">
        <v>4</v>
      </c>
      <c r="S55">
        <v>4</v>
      </c>
      <c r="T55" s="33">
        <v>4</v>
      </c>
      <c r="U55" s="4">
        <v>1</v>
      </c>
      <c r="V55" s="34">
        <v>27</v>
      </c>
      <c r="W55" s="35">
        <f t="shared" si="3"/>
        <v>-1.0513766025645708</v>
      </c>
      <c r="X55" s="35">
        <f t="shared" si="4"/>
        <v>39.486233974354292</v>
      </c>
      <c r="Y55" s="2">
        <v>2</v>
      </c>
      <c r="Z55">
        <v>3</v>
      </c>
      <c r="AA55">
        <v>4</v>
      </c>
      <c r="AB55">
        <v>11</v>
      </c>
      <c r="AC55">
        <v>5</v>
      </c>
      <c r="AD55">
        <v>4</v>
      </c>
      <c r="AE55">
        <v>7</v>
      </c>
      <c r="AF55">
        <v>5</v>
      </c>
      <c r="AG55">
        <v>4</v>
      </c>
      <c r="AH55">
        <v>6</v>
      </c>
      <c r="AI55">
        <v>5</v>
      </c>
      <c r="AJ55" s="4">
        <v>10</v>
      </c>
      <c r="AK55" s="31">
        <f t="shared" si="5"/>
        <v>66</v>
      </c>
      <c r="AL55">
        <v>4</v>
      </c>
      <c r="AM55">
        <v>8</v>
      </c>
      <c r="AN55">
        <v>12</v>
      </c>
      <c r="AO55">
        <v>1</v>
      </c>
      <c r="AP55">
        <v>9</v>
      </c>
      <c r="AQ55">
        <v>7</v>
      </c>
      <c r="AR55">
        <v>3</v>
      </c>
      <c r="AS55">
        <v>5</v>
      </c>
      <c r="AT55">
        <v>11</v>
      </c>
      <c r="AU55">
        <v>2</v>
      </c>
      <c r="AV55">
        <v>6</v>
      </c>
      <c r="AW55">
        <v>10</v>
      </c>
      <c r="AX55" s="37">
        <v>89</v>
      </c>
    </row>
    <row r="56" spans="1:50" x14ac:dyDescent="0.25">
      <c r="A56">
        <v>527</v>
      </c>
      <c r="B56">
        <v>0</v>
      </c>
      <c r="C56">
        <v>1990</v>
      </c>
      <c r="D56" s="30">
        <f t="shared" si="0"/>
        <v>26</v>
      </c>
      <c r="E56" s="1">
        <v>42689.726134259261</v>
      </c>
      <c r="F56" s="31" t="s">
        <v>85</v>
      </c>
      <c r="G56" s="32">
        <v>1</v>
      </c>
      <c r="H56" s="2">
        <v>3</v>
      </c>
      <c r="I56">
        <v>3</v>
      </c>
      <c r="J56">
        <v>1</v>
      </c>
      <c r="K56">
        <f t="shared" si="1"/>
        <v>4</v>
      </c>
      <c r="L56">
        <v>3</v>
      </c>
      <c r="M56">
        <v>2</v>
      </c>
      <c r="N56">
        <f t="shared" si="2"/>
        <v>3</v>
      </c>
      <c r="O56">
        <v>2</v>
      </c>
      <c r="P56">
        <v>4</v>
      </c>
      <c r="Q56">
        <v>2</v>
      </c>
      <c r="R56">
        <v>2</v>
      </c>
      <c r="S56">
        <v>4</v>
      </c>
      <c r="T56" s="33">
        <v>3</v>
      </c>
      <c r="U56" s="4">
        <v>4</v>
      </c>
      <c r="V56" s="34">
        <v>34</v>
      </c>
      <c r="W56" s="35">
        <f t="shared" si="3"/>
        <v>0.37161954540060294</v>
      </c>
      <c r="X56" s="35">
        <f t="shared" si="4"/>
        <v>53.716195454006026</v>
      </c>
      <c r="Y56" s="2">
        <v>3</v>
      </c>
      <c r="Z56">
        <v>3</v>
      </c>
      <c r="AA56">
        <v>6</v>
      </c>
      <c r="AB56">
        <v>13</v>
      </c>
      <c r="AC56">
        <v>7</v>
      </c>
      <c r="AD56">
        <v>8</v>
      </c>
      <c r="AE56">
        <v>6</v>
      </c>
      <c r="AF56">
        <v>13</v>
      </c>
      <c r="AG56">
        <v>8</v>
      </c>
      <c r="AH56">
        <v>6</v>
      </c>
      <c r="AI56">
        <v>6</v>
      </c>
      <c r="AJ56" s="4">
        <v>3</v>
      </c>
      <c r="AK56" s="31">
        <f t="shared" si="5"/>
        <v>82</v>
      </c>
      <c r="AL56">
        <v>11</v>
      </c>
      <c r="AM56">
        <v>4</v>
      </c>
      <c r="AN56">
        <v>2</v>
      </c>
      <c r="AO56">
        <v>12</v>
      </c>
      <c r="AP56">
        <v>7</v>
      </c>
      <c r="AQ56">
        <v>1</v>
      </c>
      <c r="AR56">
        <v>6</v>
      </c>
      <c r="AS56">
        <v>5</v>
      </c>
      <c r="AT56">
        <v>9</v>
      </c>
      <c r="AU56">
        <v>3</v>
      </c>
      <c r="AV56">
        <v>10</v>
      </c>
      <c r="AW56">
        <v>8</v>
      </c>
      <c r="AX56" s="37">
        <v>8</v>
      </c>
    </row>
    <row r="57" spans="1:50" x14ac:dyDescent="0.25">
      <c r="A57">
        <v>2977</v>
      </c>
      <c r="B57">
        <v>0</v>
      </c>
      <c r="C57">
        <v>1959</v>
      </c>
      <c r="D57" s="30">
        <f t="shared" si="0"/>
        <v>57</v>
      </c>
      <c r="E57" s="1">
        <v>42706.55201388889</v>
      </c>
      <c r="F57" s="31" t="s">
        <v>6</v>
      </c>
      <c r="G57" s="32">
        <v>2</v>
      </c>
      <c r="H57" s="2">
        <v>2</v>
      </c>
      <c r="I57">
        <v>3</v>
      </c>
      <c r="J57">
        <v>2</v>
      </c>
      <c r="K57">
        <f t="shared" si="1"/>
        <v>3</v>
      </c>
      <c r="L57">
        <v>3</v>
      </c>
      <c r="M57">
        <v>2</v>
      </c>
      <c r="N57">
        <f t="shared" si="2"/>
        <v>3</v>
      </c>
      <c r="O57">
        <v>2</v>
      </c>
      <c r="P57">
        <v>2</v>
      </c>
      <c r="Q57">
        <v>2</v>
      </c>
      <c r="R57">
        <v>2</v>
      </c>
      <c r="S57">
        <v>3</v>
      </c>
      <c r="T57" s="33">
        <v>3</v>
      </c>
      <c r="U57" s="4">
        <v>2</v>
      </c>
      <c r="V57" s="34">
        <v>27</v>
      </c>
      <c r="W57" s="35">
        <f t="shared" si="3"/>
        <v>-1.0513766025645708</v>
      </c>
      <c r="X57" s="35">
        <f t="shared" si="4"/>
        <v>39.486233974354292</v>
      </c>
      <c r="Y57" s="2">
        <v>4</v>
      </c>
      <c r="Z57">
        <v>2</v>
      </c>
      <c r="AA57">
        <v>5</v>
      </c>
      <c r="AB57">
        <v>10</v>
      </c>
      <c r="AC57">
        <v>7</v>
      </c>
      <c r="AD57">
        <v>4</v>
      </c>
      <c r="AE57">
        <v>6</v>
      </c>
      <c r="AF57">
        <v>7</v>
      </c>
      <c r="AG57">
        <v>3</v>
      </c>
      <c r="AH57">
        <v>7</v>
      </c>
      <c r="AI57">
        <v>5</v>
      </c>
      <c r="AJ57" s="4">
        <v>30</v>
      </c>
      <c r="AK57" s="31">
        <f t="shared" si="5"/>
        <v>90</v>
      </c>
      <c r="AL57">
        <v>3</v>
      </c>
      <c r="AM57">
        <v>8</v>
      </c>
      <c r="AN57">
        <v>5</v>
      </c>
      <c r="AO57">
        <v>10</v>
      </c>
      <c r="AP57">
        <v>9</v>
      </c>
      <c r="AQ57">
        <v>4</v>
      </c>
      <c r="AR57">
        <v>7</v>
      </c>
      <c r="AS57">
        <v>1</v>
      </c>
      <c r="AT57">
        <v>12</v>
      </c>
      <c r="AU57">
        <v>11</v>
      </c>
      <c r="AV57">
        <v>6</v>
      </c>
      <c r="AW57">
        <v>2</v>
      </c>
      <c r="AX57" s="37">
        <v>4</v>
      </c>
    </row>
    <row r="58" spans="1:50" x14ac:dyDescent="0.25">
      <c r="A58">
        <v>547</v>
      </c>
      <c r="B58">
        <v>0</v>
      </c>
      <c r="C58">
        <v>1996</v>
      </c>
      <c r="D58" s="30">
        <f t="shared" si="0"/>
        <v>20</v>
      </c>
      <c r="E58" s="1">
        <v>42689.776446759257</v>
      </c>
      <c r="F58" s="39" t="s">
        <v>86</v>
      </c>
      <c r="G58" s="32">
        <v>0</v>
      </c>
      <c r="H58" s="2">
        <v>3</v>
      </c>
      <c r="I58">
        <v>3</v>
      </c>
      <c r="J58">
        <v>2</v>
      </c>
      <c r="K58">
        <f t="shared" si="1"/>
        <v>3</v>
      </c>
      <c r="L58">
        <v>2</v>
      </c>
      <c r="M58">
        <v>3</v>
      </c>
      <c r="N58">
        <f t="shared" si="2"/>
        <v>2</v>
      </c>
      <c r="O58">
        <v>1</v>
      </c>
      <c r="P58">
        <v>2</v>
      </c>
      <c r="Q58">
        <v>1</v>
      </c>
      <c r="R58">
        <v>3</v>
      </c>
      <c r="S58">
        <v>4</v>
      </c>
      <c r="T58" s="33">
        <v>4</v>
      </c>
      <c r="U58" s="4">
        <v>4</v>
      </c>
      <c r="V58" s="34">
        <v>28</v>
      </c>
      <c r="W58" s="35">
        <f t="shared" si="3"/>
        <v>-0.84809143856954605</v>
      </c>
      <c r="X58" s="35">
        <f t="shared" si="4"/>
        <v>41.519085614304544</v>
      </c>
      <c r="Y58" s="2">
        <v>4</v>
      </c>
      <c r="Z58">
        <v>5</v>
      </c>
      <c r="AA58">
        <v>6</v>
      </c>
      <c r="AB58">
        <v>10</v>
      </c>
      <c r="AC58">
        <v>35</v>
      </c>
      <c r="AD58">
        <v>7</v>
      </c>
      <c r="AE58">
        <v>6</v>
      </c>
      <c r="AF58">
        <v>8</v>
      </c>
      <c r="AG58">
        <v>4</v>
      </c>
      <c r="AH58">
        <v>4</v>
      </c>
      <c r="AI58">
        <v>7</v>
      </c>
      <c r="AJ58" s="4">
        <v>8</v>
      </c>
      <c r="AK58" s="31">
        <f t="shared" si="5"/>
        <v>104</v>
      </c>
      <c r="AL58">
        <v>11</v>
      </c>
      <c r="AM58">
        <v>1</v>
      </c>
      <c r="AN58">
        <v>4</v>
      </c>
      <c r="AO58">
        <v>6</v>
      </c>
      <c r="AP58">
        <v>3</v>
      </c>
      <c r="AQ58">
        <v>9</v>
      </c>
      <c r="AR58">
        <v>7</v>
      </c>
      <c r="AS58">
        <v>12</v>
      </c>
      <c r="AT58">
        <v>5</v>
      </c>
      <c r="AU58">
        <v>10</v>
      </c>
      <c r="AV58">
        <v>2</v>
      </c>
      <c r="AW58">
        <v>8</v>
      </c>
      <c r="AX58" s="37">
        <v>35</v>
      </c>
    </row>
    <row r="59" spans="1:50" x14ac:dyDescent="0.25">
      <c r="A59">
        <v>557</v>
      </c>
      <c r="B59">
        <v>0</v>
      </c>
      <c r="C59">
        <v>1992</v>
      </c>
      <c r="D59" s="30">
        <f t="shared" si="0"/>
        <v>24</v>
      </c>
      <c r="E59" s="1">
        <v>42689.789259259262</v>
      </c>
      <c r="F59" s="31" t="s">
        <v>7</v>
      </c>
      <c r="G59" s="32">
        <v>2</v>
      </c>
      <c r="H59" s="2">
        <v>2</v>
      </c>
      <c r="I59">
        <v>4</v>
      </c>
      <c r="J59">
        <v>1</v>
      </c>
      <c r="K59">
        <f t="shared" si="1"/>
        <v>4</v>
      </c>
      <c r="L59">
        <v>2</v>
      </c>
      <c r="M59">
        <v>2</v>
      </c>
      <c r="N59">
        <f t="shared" si="2"/>
        <v>3</v>
      </c>
      <c r="O59">
        <v>2</v>
      </c>
      <c r="P59">
        <v>4</v>
      </c>
      <c r="Q59">
        <v>4</v>
      </c>
      <c r="R59">
        <v>4</v>
      </c>
      <c r="S59">
        <v>4</v>
      </c>
      <c r="T59" s="33">
        <v>4</v>
      </c>
      <c r="U59" s="4">
        <v>4</v>
      </c>
      <c r="V59" s="34">
        <v>37</v>
      </c>
      <c r="W59" s="35">
        <f t="shared" si="3"/>
        <v>0.98147503738567743</v>
      </c>
      <c r="X59" s="35">
        <f t="shared" si="4"/>
        <v>59.814750373856775</v>
      </c>
      <c r="Y59" s="2">
        <v>3</v>
      </c>
      <c r="Z59">
        <v>4</v>
      </c>
      <c r="AA59">
        <v>4</v>
      </c>
      <c r="AB59" s="38">
        <v>6</v>
      </c>
      <c r="AC59">
        <v>4</v>
      </c>
      <c r="AD59">
        <v>14</v>
      </c>
      <c r="AE59">
        <v>18</v>
      </c>
      <c r="AF59">
        <v>12</v>
      </c>
      <c r="AG59">
        <v>2</v>
      </c>
      <c r="AH59">
        <v>3</v>
      </c>
      <c r="AI59">
        <v>2</v>
      </c>
      <c r="AJ59" s="4">
        <v>3</v>
      </c>
      <c r="AK59" s="31">
        <f t="shared" si="5"/>
        <v>75</v>
      </c>
      <c r="AL59">
        <v>6</v>
      </c>
      <c r="AM59">
        <v>4</v>
      </c>
      <c r="AN59">
        <v>12</v>
      </c>
      <c r="AO59">
        <v>1</v>
      </c>
      <c r="AP59">
        <v>11</v>
      </c>
      <c r="AQ59">
        <v>9</v>
      </c>
      <c r="AR59">
        <v>7</v>
      </c>
      <c r="AS59">
        <v>8</v>
      </c>
      <c r="AT59">
        <v>3</v>
      </c>
      <c r="AU59">
        <v>2</v>
      </c>
      <c r="AV59">
        <v>5</v>
      </c>
      <c r="AW59">
        <v>10</v>
      </c>
      <c r="AX59" s="37">
        <v>28</v>
      </c>
    </row>
    <row r="60" spans="1:50" x14ac:dyDescent="0.25">
      <c r="A60">
        <v>60</v>
      </c>
      <c r="B60">
        <v>0</v>
      </c>
      <c r="C60">
        <v>1979</v>
      </c>
      <c r="D60" s="30">
        <f t="shared" si="0"/>
        <v>37</v>
      </c>
      <c r="E60" s="1">
        <v>42688.640555555554</v>
      </c>
      <c r="F60" s="31" t="s">
        <v>5</v>
      </c>
      <c r="G60" s="32">
        <v>2</v>
      </c>
      <c r="H60" s="2">
        <v>2</v>
      </c>
      <c r="I60">
        <v>3</v>
      </c>
      <c r="J60">
        <v>4</v>
      </c>
      <c r="K60">
        <f t="shared" si="1"/>
        <v>1</v>
      </c>
      <c r="L60">
        <v>2</v>
      </c>
      <c r="M60">
        <v>2</v>
      </c>
      <c r="N60">
        <f t="shared" si="2"/>
        <v>3</v>
      </c>
      <c r="O60">
        <v>1</v>
      </c>
      <c r="P60">
        <v>4</v>
      </c>
      <c r="Q60">
        <v>3</v>
      </c>
      <c r="R60">
        <v>3</v>
      </c>
      <c r="S60">
        <v>2</v>
      </c>
      <c r="T60" s="33">
        <v>4</v>
      </c>
      <c r="U60" s="4">
        <v>4</v>
      </c>
      <c r="V60" s="34">
        <v>28</v>
      </c>
      <c r="W60" s="35">
        <f t="shared" si="3"/>
        <v>-0.84809143856954605</v>
      </c>
      <c r="X60" s="35">
        <f t="shared" si="4"/>
        <v>41.519085614304544</v>
      </c>
      <c r="Y60" s="2">
        <v>3</v>
      </c>
      <c r="Z60">
        <v>4</v>
      </c>
      <c r="AA60">
        <v>9</v>
      </c>
      <c r="AB60">
        <v>7</v>
      </c>
      <c r="AC60">
        <v>6</v>
      </c>
      <c r="AD60">
        <v>6</v>
      </c>
      <c r="AE60">
        <v>5</v>
      </c>
      <c r="AF60">
        <v>6</v>
      </c>
      <c r="AG60">
        <v>5</v>
      </c>
      <c r="AH60">
        <v>8</v>
      </c>
      <c r="AI60">
        <v>4</v>
      </c>
      <c r="AJ60" s="4">
        <v>4</v>
      </c>
      <c r="AK60" s="31">
        <f t="shared" si="5"/>
        <v>67</v>
      </c>
      <c r="AL60">
        <v>11</v>
      </c>
      <c r="AM60">
        <v>12</v>
      </c>
      <c r="AN60">
        <v>1</v>
      </c>
      <c r="AO60">
        <v>5</v>
      </c>
      <c r="AP60">
        <v>8</v>
      </c>
      <c r="AQ60">
        <v>7</v>
      </c>
      <c r="AR60">
        <v>10</v>
      </c>
      <c r="AS60">
        <v>3</v>
      </c>
      <c r="AT60">
        <v>4</v>
      </c>
      <c r="AU60">
        <v>9</v>
      </c>
      <c r="AV60">
        <v>2</v>
      </c>
      <c r="AW60">
        <v>6</v>
      </c>
      <c r="AX60" s="37">
        <v>52</v>
      </c>
    </row>
    <row r="61" spans="1:50" x14ac:dyDescent="0.25">
      <c r="A61">
        <v>585</v>
      </c>
      <c r="B61">
        <v>0</v>
      </c>
      <c r="C61">
        <v>1997</v>
      </c>
      <c r="D61" s="30">
        <f t="shared" si="0"/>
        <v>19</v>
      </c>
      <c r="E61" s="1">
        <v>42689.832604166666</v>
      </c>
      <c r="F61" s="39" t="s">
        <v>10</v>
      </c>
      <c r="G61" s="32">
        <v>0</v>
      </c>
      <c r="H61" s="2">
        <v>2</v>
      </c>
      <c r="I61">
        <v>2</v>
      </c>
      <c r="J61">
        <v>3</v>
      </c>
      <c r="K61">
        <f t="shared" si="1"/>
        <v>2</v>
      </c>
      <c r="L61">
        <v>3</v>
      </c>
      <c r="M61">
        <v>3</v>
      </c>
      <c r="N61">
        <f t="shared" si="2"/>
        <v>2</v>
      </c>
      <c r="O61">
        <v>3</v>
      </c>
      <c r="P61">
        <v>2</v>
      </c>
      <c r="Q61">
        <v>2</v>
      </c>
      <c r="R61">
        <v>1</v>
      </c>
      <c r="S61">
        <v>1</v>
      </c>
      <c r="T61" s="33">
        <v>4</v>
      </c>
      <c r="U61" s="4">
        <v>2</v>
      </c>
      <c r="V61" s="34">
        <v>22</v>
      </c>
      <c r="W61" s="35">
        <f t="shared" si="3"/>
        <v>-2.0678024225396952</v>
      </c>
      <c r="X61" s="35">
        <f t="shared" si="4"/>
        <v>29.321975774603047</v>
      </c>
      <c r="Y61" s="2">
        <v>7</v>
      </c>
      <c r="Z61">
        <v>3</v>
      </c>
      <c r="AA61">
        <v>9</v>
      </c>
      <c r="AB61">
        <v>10</v>
      </c>
      <c r="AC61">
        <v>13</v>
      </c>
      <c r="AD61">
        <v>5</v>
      </c>
      <c r="AE61">
        <v>6</v>
      </c>
      <c r="AF61">
        <v>6</v>
      </c>
      <c r="AG61">
        <v>3</v>
      </c>
      <c r="AH61">
        <v>6</v>
      </c>
      <c r="AI61">
        <v>6</v>
      </c>
      <c r="AJ61" s="4">
        <v>3</v>
      </c>
      <c r="AK61" s="31">
        <f t="shared" si="5"/>
        <v>77</v>
      </c>
      <c r="AL61">
        <v>12</v>
      </c>
      <c r="AM61">
        <v>9</v>
      </c>
      <c r="AN61">
        <v>2</v>
      </c>
      <c r="AO61">
        <v>4</v>
      </c>
      <c r="AP61">
        <v>8</v>
      </c>
      <c r="AQ61">
        <v>5</v>
      </c>
      <c r="AR61">
        <v>10</v>
      </c>
      <c r="AS61">
        <v>1</v>
      </c>
      <c r="AT61">
        <v>3</v>
      </c>
      <c r="AU61">
        <v>6</v>
      </c>
      <c r="AV61">
        <v>7</v>
      </c>
      <c r="AW61">
        <v>11</v>
      </c>
      <c r="AX61" s="37">
        <v>50</v>
      </c>
    </row>
    <row r="62" spans="1:50" x14ac:dyDescent="0.25">
      <c r="A62">
        <v>595</v>
      </c>
      <c r="B62">
        <v>1</v>
      </c>
      <c r="C62">
        <v>1996</v>
      </c>
      <c r="D62" s="30">
        <f t="shared" si="0"/>
        <v>20</v>
      </c>
      <c r="E62" s="1">
        <v>42689.845011574071</v>
      </c>
      <c r="F62" s="31" t="s">
        <v>85</v>
      </c>
      <c r="G62" s="32">
        <v>1</v>
      </c>
      <c r="H62" s="2">
        <v>4</v>
      </c>
      <c r="I62">
        <v>3</v>
      </c>
      <c r="J62">
        <v>3</v>
      </c>
      <c r="K62">
        <f t="shared" si="1"/>
        <v>2</v>
      </c>
      <c r="L62">
        <v>4</v>
      </c>
      <c r="M62">
        <v>2</v>
      </c>
      <c r="N62">
        <f t="shared" si="2"/>
        <v>3</v>
      </c>
      <c r="O62">
        <v>1</v>
      </c>
      <c r="P62">
        <v>3</v>
      </c>
      <c r="Q62">
        <v>1</v>
      </c>
      <c r="R62">
        <v>1</v>
      </c>
      <c r="S62">
        <v>4</v>
      </c>
      <c r="T62" s="33">
        <v>3</v>
      </c>
      <c r="U62" s="4">
        <v>4</v>
      </c>
      <c r="V62" s="34">
        <v>30</v>
      </c>
      <c r="W62" s="35">
        <f t="shared" si="3"/>
        <v>-0.44152111057949639</v>
      </c>
      <c r="X62" s="35">
        <f t="shared" si="4"/>
        <v>45.584788894205033</v>
      </c>
      <c r="Y62" s="2">
        <v>5</v>
      </c>
      <c r="Z62">
        <v>6</v>
      </c>
      <c r="AA62">
        <v>8</v>
      </c>
      <c r="AB62">
        <v>14</v>
      </c>
      <c r="AC62">
        <v>26</v>
      </c>
      <c r="AD62">
        <v>5</v>
      </c>
      <c r="AE62">
        <v>11</v>
      </c>
      <c r="AF62">
        <v>14</v>
      </c>
      <c r="AG62">
        <v>5</v>
      </c>
      <c r="AH62">
        <v>10</v>
      </c>
      <c r="AI62">
        <v>17</v>
      </c>
      <c r="AJ62" s="4">
        <v>7</v>
      </c>
      <c r="AK62" s="31">
        <f t="shared" si="5"/>
        <v>128</v>
      </c>
      <c r="AL62">
        <v>3</v>
      </c>
      <c r="AM62">
        <v>9</v>
      </c>
      <c r="AN62">
        <v>1</v>
      </c>
      <c r="AO62">
        <v>6</v>
      </c>
      <c r="AP62">
        <v>4</v>
      </c>
      <c r="AQ62">
        <v>12</v>
      </c>
      <c r="AR62">
        <v>11</v>
      </c>
      <c r="AS62">
        <v>8</v>
      </c>
      <c r="AT62">
        <v>7</v>
      </c>
      <c r="AU62">
        <v>5</v>
      </c>
      <c r="AV62">
        <v>2</v>
      </c>
      <c r="AW62">
        <v>10</v>
      </c>
      <c r="AX62" s="37">
        <v>56</v>
      </c>
    </row>
    <row r="63" spans="1:50" x14ac:dyDescent="0.25">
      <c r="A63">
        <v>607</v>
      </c>
      <c r="B63">
        <v>1</v>
      </c>
      <c r="C63">
        <v>1998</v>
      </c>
      <c r="D63" s="30">
        <f t="shared" si="0"/>
        <v>18</v>
      </c>
      <c r="E63" s="1">
        <v>42689.846250000002</v>
      </c>
      <c r="F63" s="31" t="s">
        <v>6</v>
      </c>
      <c r="G63" s="32">
        <v>2</v>
      </c>
      <c r="H63" s="2">
        <v>1</v>
      </c>
      <c r="I63">
        <v>4</v>
      </c>
      <c r="J63">
        <v>2</v>
      </c>
      <c r="K63">
        <f t="shared" si="1"/>
        <v>3</v>
      </c>
      <c r="L63">
        <v>2</v>
      </c>
      <c r="M63">
        <v>4</v>
      </c>
      <c r="N63">
        <f t="shared" si="2"/>
        <v>1</v>
      </c>
      <c r="O63">
        <v>2</v>
      </c>
      <c r="P63">
        <v>2</v>
      </c>
      <c r="Q63">
        <v>2</v>
      </c>
      <c r="R63">
        <v>1</v>
      </c>
      <c r="S63">
        <v>4</v>
      </c>
      <c r="T63" s="33">
        <v>2</v>
      </c>
      <c r="U63" s="4">
        <v>2</v>
      </c>
      <c r="V63" s="34">
        <v>24</v>
      </c>
      <c r="W63" s="35">
        <f t="shared" si="3"/>
        <v>-1.6612320945496453</v>
      </c>
      <c r="X63" s="35">
        <f t="shared" si="4"/>
        <v>33.38767905450355</v>
      </c>
      <c r="Y63" s="2">
        <v>5</v>
      </c>
      <c r="Z63">
        <v>4</v>
      </c>
      <c r="AA63">
        <v>8</v>
      </c>
      <c r="AB63">
        <v>6</v>
      </c>
      <c r="AC63">
        <v>4</v>
      </c>
      <c r="AD63">
        <v>3</v>
      </c>
      <c r="AE63">
        <v>18</v>
      </c>
      <c r="AF63">
        <v>5</v>
      </c>
      <c r="AG63">
        <v>6</v>
      </c>
      <c r="AH63">
        <v>5</v>
      </c>
      <c r="AI63">
        <v>7</v>
      </c>
      <c r="AJ63" s="4">
        <v>4</v>
      </c>
      <c r="AK63" s="31">
        <f t="shared" si="5"/>
        <v>75</v>
      </c>
      <c r="AL63">
        <v>11</v>
      </c>
      <c r="AM63">
        <v>6</v>
      </c>
      <c r="AN63">
        <v>2</v>
      </c>
      <c r="AO63">
        <v>10</v>
      </c>
      <c r="AP63">
        <v>9</v>
      </c>
      <c r="AQ63">
        <v>5</v>
      </c>
      <c r="AR63">
        <v>1</v>
      </c>
      <c r="AS63">
        <v>7</v>
      </c>
      <c r="AT63">
        <v>12</v>
      </c>
      <c r="AU63">
        <v>8</v>
      </c>
      <c r="AV63">
        <v>3</v>
      </c>
      <c r="AW63">
        <v>4</v>
      </c>
      <c r="AX63" s="37">
        <v>49</v>
      </c>
    </row>
    <row r="64" spans="1:50" x14ac:dyDescent="0.25">
      <c r="A64">
        <v>600</v>
      </c>
      <c r="B64">
        <v>1</v>
      </c>
      <c r="C64">
        <v>1991</v>
      </c>
      <c r="D64" s="30">
        <f t="shared" si="0"/>
        <v>25</v>
      </c>
      <c r="E64" s="1">
        <v>42689.851585648146</v>
      </c>
      <c r="F64" s="39" t="s">
        <v>10</v>
      </c>
      <c r="G64" s="32">
        <v>0</v>
      </c>
      <c r="H64" s="2">
        <v>2</v>
      </c>
      <c r="I64">
        <v>4</v>
      </c>
      <c r="J64">
        <v>2</v>
      </c>
      <c r="K64">
        <f t="shared" si="1"/>
        <v>3</v>
      </c>
      <c r="L64">
        <v>4</v>
      </c>
      <c r="M64">
        <v>2</v>
      </c>
      <c r="N64">
        <f t="shared" si="2"/>
        <v>3</v>
      </c>
      <c r="O64">
        <v>2</v>
      </c>
      <c r="P64">
        <v>4</v>
      </c>
      <c r="Q64">
        <v>2</v>
      </c>
      <c r="R64">
        <v>4</v>
      </c>
      <c r="S64">
        <v>2</v>
      </c>
      <c r="T64" s="33">
        <v>4</v>
      </c>
      <c r="U64" s="4">
        <v>4</v>
      </c>
      <c r="V64" s="34">
        <v>34</v>
      </c>
      <c r="W64" s="35">
        <f t="shared" si="3"/>
        <v>0.37161954540060294</v>
      </c>
      <c r="X64" s="35">
        <f t="shared" si="4"/>
        <v>53.716195454006026</v>
      </c>
      <c r="Y64" s="2">
        <v>4</v>
      </c>
      <c r="Z64">
        <v>6</v>
      </c>
      <c r="AA64">
        <v>6</v>
      </c>
      <c r="AB64">
        <v>7</v>
      </c>
      <c r="AC64">
        <v>5</v>
      </c>
      <c r="AD64">
        <v>5</v>
      </c>
      <c r="AE64">
        <v>8</v>
      </c>
      <c r="AF64">
        <v>5</v>
      </c>
      <c r="AG64">
        <v>4</v>
      </c>
      <c r="AH64">
        <v>50</v>
      </c>
      <c r="AI64">
        <v>7</v>
      </c>
      <c r="AJ64" s="4">
        <v>5</v>
      </c>
      <c r="AK64" s="31">
        <f t="shared" si="5"/>
        <v>112</v>
      </c>
      <c r="AL64">
        <v>4</v>
      </c>
      <c r="AM64">
        <v>2</v>
      </c>
      <c r="AN64">
        <v>11</v>
      </c>
      <c r="AO64">
        <v>8</v>
      </c>
      <c r="AP64">
        <v>5</v>
      </c>
      <c r="AQ64">
        <v>3</v>
      </c>
      <c r="AR64">
        <v>6</v>
      </c>
      <c r="AS64">
        <v>9</v>
      </c>
      <c r="AT64">
        <v>7</v>
      </c>
      <c r="AU64">
        <v>12</v>
      </c>
      <c r="AV64">
        <v>10</v>
      </c>
      <c r="AW64">
        <v>1</v>
      </c>
      <c r="AX64" s="37">
        <v>31</v>
      </c>
    </row>
    <row r="65" spans="1:50" x14ac:dyDescent="0.25">
      <c r="A65">
        <v>622</v>
      </c>
      <c r="B65">
        <v>1</v>
      </c>
      <c r="C65">
        <v>1999</v>
      </c>
      <c r="D65" s="30">
        <f t="shared" si="0"/>
        <v>17</v>
      </c>
      <c r="E65" s="1">
        <v>42689.858437499999</v>
      </c>
      <c r="F65" s="31" t="s">
        <v>11</v>
      </c>
      <c r="G65" s="32">
        <v>1</v>
      </c>
      <c r="H65" s="2">
        <v>2</v>
      </c>
      <c r="I65">
        <v>2</v>
      </c>
      <c r="J65">
        <v>2</v>
      </c>
      <c r="K65">
        <f t="shared" si="1"/>
        <v>3</v>
      </c>
      <c r="L65">
        <v>3</v>
      </c>
      <c r="M65">
        <v>3</v>
      </c>
      <c r="N65">
        <f t="shared" si="2"/>
        <v>2</v>
      </c>
      <c r="O65">
        <v>3</v>
      </c>
      <c r="P65">
        <v>2</v>
      </c>
      <c r="Q65">
        <v>2</v>
      </c>
      <c r="R65">
        <v>2</v>
      </c>
      <c r="S65">
        <v>3</v>
      </c>
      <c r="T65" s="33">
        <v>2</v>
      </c>
      <c r="U65" s="4">
        <v>2</v>
      </c>
      <c r="V65" s="34">
        <v>26</v>
      </c>
      <c r="W65" s="35">
        <f t="shared" si="3"/>
        <v>-1.2546617665595956</v>
      </c>
      <c r="X65" s="35">
        <f t="shared" si="4"/>
        <v>37.45338233440404</v>
      </c>
      <c r="Y65" s="2">
        <v>4</v>
      </c>
      <c r="Z65">
        <v>4</v>
      </c>
      <c r="AA65">
        <v>9</v>
      </c>
      <c r="AB65">
        <v>21</v>
      </c>
      <c r="AC65">
        <v>15</v>
      </c>
      <c r="AD65">
        <v>22</v>
      </c>
      <c r="AE65">
        <v>11</v>
      </c>
      <c r="AF65">
        <v>12</v>
      </c>
      <c r="AG65">
        <v>10</v>
      </c>
      <c r="AH65">
        <v>10</v>
      </c>
      <c r="AI65">
        <v>10</v>
      </c>
      <c r="AJ65" s="4">
        <v>12</v>
      </c>
      <c r="AK65" s="31">
        <f t="shared" si="5"/>
        <v>140</v>
      </c>
      <c r="AL65">
        <v>7</v>
      </c>
      <c r="AM65">
        <v>11</v>
      </c>
      <c r="AN65">
        <v>10</v>
      </c>
      <c r="AO65">
        <v>3</v>
      </c>
      <c r="AP65">
        <v>12</v>
      </c>
      <c r="AQ65">
        <v>2</v>
      </c>
      <c r="AR65">
        <v>6</v>
      </c>
      <c r="AS65">
        <v>9</v>
      </c>
      <c r="AT65">
        <v>1</v>
      </c>
      <c r="AU65">
        <v>5</v>
      </c>
      <c r="AV65">
        <v>4</v>
      </c>
      <c r="AW65">
        <v>8</v>
      </c>
      <c r="AX65" s="37">
        <v>13</v>
      </c>
    </row>
    <row r="66" spans="1:50" x14ac:dyDescent="0.25">
      <c r="A66">
        <v>617</v>
      </c>
      <c r="B66">
        <v>1</v>
      </c>
      <c r="C66">
        <v>1979</v>
      </c>
      <c r="D66" s="30">
        <f t="shared" si="0"/>
        <v>37</v>
      </c>
      <c r="E66" s="1">
        <v>42689.872546296298</v>
      </c>
      <c r="F66" s="39" t="s">
        <v>10</v>
      </c>
      <c r="G66" s="32">
        <v>0</v>
      </c>
      <c r="H66" s="2">
        <v>1</v>
      </c>
      <c r="I66">
        <v>3</v>
      </c>
      <c r="J66">
        <v>4</v>
      </c>
      <c r="K66">
        <f t="shared" si="1"/>
        <v>1</v>
      </c>
      <c r="L66">
        <v>3</v>
      </c>
      <c r="M66">
        <v>1</v>
      </c>
      <c r="N66">
        <f t="shared" si="2"/>
        <v>4</v>
      </c>
      <c r="O66">
        <v>1</v>
      </c>
      <c r="P66">
        <v>1</v>
      </c>
      <c r="Q66">
        <v>1</v>
      </c>
      <c r="R66">
        <v>1</v>
      </c>
      <c r="S66">
        <v>4</v>
      </c>
      <c r="T66" s="33">
        <v>1</v>
      </c>
      <c r="U66" s="4">
        <v>1</v>
      </c>
      <c r="V66" s="34">
        <v>21</v>
      </c>
      <c r="W66" s="35">
        <f t="shared" si="3"/>
        <v>-2.27108758653472</v>
      </c>
      <c r="X66" s="35">
        <f t="shared" si="4"/>
        <v>27.289124134652802</v>
      </c>
      <c r="Y66" s="2">
        <v>4</v>
      </c>
      <c r="Z66">
        <v>9</v>
      </c>
      <c r="AA66">
        <v>12</v>
      </c>
      <c r="AB66">
        <v>18</v>
      </c>
      <c r="AC66" s="38">
        <v>11</v>
      </c>
      <c r="AD66">
        <v>13</v>
      </c>
      <c r="AE66">
        <v>23</v>
      </c>
      <c r="AF66">
        <v>11</v>
      </c>
      <c r="AG66">
        <v>8</v>
      </c>
      <c r="AH66">
        <v>11</v>
      </c>
      <c r="AI66">
        <v>7</v>
      </c>
      <c r="AJ66" s="4">
        <v>10</v>
      </c>
      <c r="AK66" s="41">
        <f t="shared" si="5"/>
        <v>137</v>
      </c>
      <c r="AL66">
        <v>9</v>
      </c>
      <c r="AM66">
        <v>3</v>
      </c>
      <c r="AN66">
        <v>6</v>
      </c>
      <c r="AO66">
        <v>4</v>
      </c>
      <c r="AP66">
        <v>10</v>
      </c>
      <c r="AQ66">
        <v>7</v>
      </c>
      <c r="AR66">
        <v>1</v>
      </c>
      <c r="AS66">
        <v>12</v>
      </c>
      <c r="AT66">
        <v>8</v>
      </c>
      <c r="AU66">
        <v>2</v>
      </c>
      <c r="AV66">
        <v>11</v>
      </c>
      <c r="AW66">
        <v>5</v>
      </c>
      <c r="AX66" s="37">
        <v>90</v>
      </c>
    </row>
    <row r="67" spans="1:50" x14ac:dyDescent="0.25">
      <c r="A67">
        <v>513</v>
      </c>
      <c r="B67">
        <v>0</v>
      </c>
      <c r="C67">
        <v>1955</v>
      </c>
      <c r="D67" s="30">
        <f t="shared" si="0"/>
        <v>61</v>
      </c>
      <c r="E67" s="1">
        <v>42689.695162037038</v>
      </c>
      <c r="F67" s="31" t="s">
        <v>6</v>
      </c>
      <c r="G67" s="32">
        <v>2</v>
      </c>
      <c r="H67" s="2">
        <v>1</v>
      </c>
      <c r="I67">
        <v>4</v>
      </c>
      <c r="J67">
        <v>1</v>
      </c>
      <c r="K67">
        <f t="shared" si="1"/>
        <v>4</v>
      </c>
      <c r="L67">
        <v>4</v>
      </c>
      <c r="M67">
        <v>1</v>
      </c>
      <c r="N67">
        <f t="shared" si="2"/>
        <v>4</v>
      </c>
      <c r="O67">
        <v>1</v>
      </c>
      <c r="P67">
        <v>1</v>
      </c>
      <c r="Q67">
        <v>3</v>
      </c>
      <c r="R67">
        <v>1</v>
      </c>
      <c r="S67">
        <v>1</v>
      </c>
      <c r="T67" s="33">
        <v>1</v>
      </c>
      <c r="U67" s="4">
        <v>4</v>
      </c>
      <c r="V67" s="34">
        <v>28</v>
      </c>
      <c r="W67" s="35">
        <f t="shared" si="3"/>
        <v>-0.84809143856954605</v>
      </c>
      <c r="X67" s="35">
        <f t="shared" si="4"/>
        <v>41.519085614304544</v>
      </c>
      <c r="Y67" s="2">
        <v>6</v>
      </c>
      <c r="Z67">
        <v>7</v>
      </c>
      <c r="AA67">
        <v>8</v>
      </c>
      <c r="AB67" s="38">
        <v>16</v>
      </c>
      <c r="AC67" s="38">
        <v>16</v>
      </c>
      <c r="AD67">
        <v>19</v>
      </c>
      <c r="AE67">
        <v>19</v>
      </c>
      <c r="AF67">
        <v>21</v>
      </c>
      <c r="AG67">
        <v>6</v>
      </c>
      <c r="AH67">
        <v>17</v>
      </c>
      <c r="AI67">
        <v>13</v>
      </c>
      <c r="AJ67" s="4">
        <v>43</v>
      </c>
      <c r="AK67" s="41">
        <f t="shared" si="5"/>
        <v>191</v>
      </c>
      <c r="AL67">
        <v>5</v>
      </c>
      <c r="AM67">
        <v>12</v>
      </c>
      <c r="AN67">
        <v>4</v>
      </c>
      <c r="AO67">
        <v>7</v>
      </c>
      <c r="AP67">
        <v>1</v>
      </c>
      <c r="AQ67">
        <v>6</v>
      </c>
      <c r="AR67">
        <v>3</v>
      </c>
      <c r="AS67">
        <v>9</v>
      </c>
      <c r="AT67">
        <v>10</v>
      </c>
      <c r="AU67">
        <v>8</v>
      </c>
      <c r="AV67">
        <v>11</v>
      </c>
      <c r="AW67">
        <v>2</v>
      </c>
      <c r="AX67" s="37">
        <v>77</v>
      </c>
    </row>
    <row r="68" spans="1:50" x14ac:dyDescent="0.25">
      <c r="A68">
        <v>653</v>
      </c>
      <c r="B68">
        <v>0</v>
      </c>
      <c r="C68">
        <v>1994</v>
      </c>
      <c r="D68" s="30">
        <f t="shared" si="0"/>
        <v>22</v>
      </c>
      <c r="E68" s="1">
        <v>42689.892418981479</v>
      </c>
      <c r="F68" s="31" t="s">
        <v>4</v>
      </c>
      <c r="G68" s="32">
        <v>2</v>
      </c>
      <c r="H68" s="2">
        <v>3</v>
      </c>
      <c r="I68">
        <v>2</v>
      </c>
      <c r="J68">
        <v>1</v>
      </c>
      <c r="K68">
        <f t="shared" si="1"/>
        <v>4</v>
      </c>
      <c r="L68">
        <v>4</v>
      </c>
      <c r="M68">
        <v>1</v>
      </c>
      <c r="N68">
        <f t="shared" si="2"/>
        <v>4</v>
      </c>
      <c r="O68">
        <v>1</v>
      </c>
      <c r="P68">
        <v>4</v>
      </c>
      <c r="Q68">
        <v>2</v>
      </c>
      <c r="R68">
        <v>1</v>
      </c>
      <c r="S68">
        <v>2</v>
      </c>
      <c r="T68" s="33">
        <v>3</v>
      </c>
      <c r="U68" s="4">
        <v>4</v>
      </c>
      <c r="V68" s="34">
        <v>31</v>
      </c>
      <c r="W68" s="35">
        <f t="shared" si="3"/>
        <v>-0.23823594658447156</v>
      </c>
      <c r="X68" s="35">
        <f t="shared" si="4"/>
        <v>47.617640534155285</v>
      </c>
      <c r="Y68" s="2">
        <v>6</v>
      </c>
      <c r="Z68">
        <v>3</v>
      </c>
      <c r="AA68">
        <v>4</v>
      </c>
      <c r="AB68">
        <v>9</v>
      </c>
      <c r="AC68">
        <v>6</v>
      </c>
      <c r="AD68">
        <v>4</v>
      </c>
      <c r="AE68">
        <v>4</v>
      </c>
      <c r="AF68">
        <v>7</v>
      </c>
      <c r="AG68">
        <v>5</v>
      </c>
      <c r="AH68">
        <v>8</v>
      </c>
      <c r="AI68">
        <v>7</v>
      </c>
      <c r="AJ68" s="4">
        <v>4</v>
      </c>
      <c r="AK68" s="31">
        <f t="shared" si="5"/>
        <v>67</v>
      </c>
      <c r="AL68">
        <v>4</v>
      </c>
      <c r="AM68">
        <v>9</v>
      </c>
      <c r="AN68">
        <v>7</v>
      </c>
      <c r="AO68">
        <v>11</v>
      </c>
      <c r="AP68">
        <v>6</v>
      </c>
      <c r="AQ68">
        <v>2</v>
      </c>
      <c r="AR68">
        <v>12</v>
      </c>
      <c r="AS68">
        <v>8</v>
      </c>
      <c r="AT68">
        <v>5</v>
      </c>
      <c r="AU68">
        <v>1</v>
      </c>
      <c r="AV68">
        <v>3</v>
      </c>
      <c r="AW68">
        <v>10</v>
      </c>
      <c r="AX68" s="37">
        <v>46</v>
      </c>
    </row>
    <row r="69" spans="1:50" x14ac:dyDescent="0.25">
      <c r="A69">
        <v>658</v>
      </c>
      <c r="B69">
        <v>0</v>
      </c>
      <c r="C69">
        <v>1993</v>
      </c>
      <c r="D69" s="30">
        <f t="shared" si="0"/>
        <v>23</v>
      </c>
      <c r="E69" s="1">
        <v>42689.895694444444</v>
      </c>
      <c r="F69" s="31" t="s">
        <v>8</v>
      </c>
      <c r="G69" s="32">
        <v>2</v>
      </c>
      <c r="H69" s="2">
        <v>4</v>
      </c>
      <c r="I69">
        <v>3</v>
      </c>
      <c r="J69">
        <v>3</v>
      </c>
      <c r="K69">
        <f t="shared" si="1"/>
        <v>2</v>
      </c>
      <c r="L69">
        <v>2</v>
      </c>
      <c r="M69">
        <v>2</v>
      </c>
      <c r="N69">
        <f t="shared" si="2"/>
        <v>3</v>
      </c>
      <c r="O69">
        <v>2</v>
      </c>
      <c r="P69">
        <v>3</v>
      </c>
      <c r="Q69">
        <v>2</v>
      </c>
      <c r="R69">
        <v>3</v>
      </c>
      <c r="S69">
        <v>3</v>
      </c>
      <c r="T69" s="33">
        <v>4</v>
      </c>
      <c r="U69" s="4">
        <v>3</v>
      </c>
      <c r="V69" s="34">
        <v>30</v>
      </c>
      <c r="W69" s="35">
        <f t="shared" si="3"/>
        <v>-0.44152111057949639</v>
      </c>
      <c r="X69" s="35">
        <f t="shared" si="4"/>
        <v>45.584788894205033</v>
      </c>
      <c r="Y69" s="2">
        <v>7</v>
      </c>
      <c r="Z69">
        <v>6</v>
      </c>
      <c r="AA69">
        <v>9</v>
      </c>
      <c r="AB69">
        <v>24</v>
      </c>
      <c r="AC69">
        <v>8</v>
      </c>
      <c r="AD69">
        <v>6</v>
      </c>
      <c r="AE69">
        <v>45</v>
      </c>
      <c r="AF69">
        <v>41</v>
      </c>
      <c r="AG69">
        <v>4</v>
      </c>
      <c r="AH69">
        <v>31</v>
      </c>
      <c r="AI69">
        <v>4</v>
      </c>
      <c r="AJ69" s="4">
        <v>7</v>
      </c>
      <c r="AK69" s="31">
        <f t="shared" si="5"/>
        <v>192</v>
      </c>
      <c r="AL69">
        <v>3</v>
      </c>
      <c r="AM69">
        <v>7</v>
      </c>
      <c r="AN69">
        <v>8</v>
      </c>
      <c r="AO69">
        <v>6</v>
      </c>
      <c r="AP69">
        <v>11</v>
      </c>
      <c r="AQ69">
        <v>5</v>
      </c>
      <c r="AR69">
        <v>12</v>
      </c>
      <c r="AS69">
        <v>2</v>
      </c>
      <c r="AT69">
        <v>10</v>
      </c>
      <c r="AU69">
        <v>9</v>
      </c>
      <c r="AV69">
        <v>4</v>
      </c>
      <c r="AW69">
        <v>1</v>
      </c>
      <c r="AX69" s="37">
        <v>27</v>
      </c>
    </row>
    <row r="70" spans="1:50" x14ac:dyDescent="0.25">
      <c r="A70">
        <v>599</v>
      </c>
      <c r="B70">
        <v>0</v>
      </c>
      <c r="C70">
        <v>1994</v>
      </c>
      <c r="D70" s="30">
        <f t="shared" si="0"/>
        <v>22</v>
      </c>
      <c r="E70" s="1">
        <v>42689.932581018518</v>
      </c>
      <c r="F70" s="31" t="s">
        <v>6</v>
      </c>
      <c r="G70" s="32">
        <v>2</v>
      </c>
      <c r="H70" s="2">
        <v>4</v>
      </c>
      <c r="I70">
        <v>1</v>
      </c>
      <c r="J70">
        <v>1</v>
      </c>
      <c r="K70">
        <f t="shared" si="1"/>
        <v>4</v>
      </c>
      <c r="L70">
        <v>4</v>
      </c>
      <c r="M70">
        <v>3</v>
      </c>
      <c r="N70">
        <f t="shared" si="2"/>
        <v>2</v>
      </c>
      <c r="O70">
        <v>3</v>
      </c>
      <c r="P70">
        <v>4</v>
      </c>
      <c r="Q70">
        <v>3</v>
      </c>
      <c r="R70">
        <v>1</v>
      </c>
      <c r="S70">
        <v>3</v>
      </c>
      <c r="T70" s="33">
        <v>1</v>
      </c>
      <c r="U70" s="4">
        <v>4</v>
      </c>
      <c r="V70" s="34">
        <v>33</v>
      </c>
      <c r="W70" s="35">
        <f t="shared" si="3"/>
        <v>0.1683343814055781</v>
      </c>
      <c r="X70" s="35">
        <f t="shared" si="4"/>
        <v>51.683343814055782</v>
      </c>
      <c r="Y70" s="2">
        <v>4</v>
      </c>
      <c r="Z70">
        <v>2</v>
      </c>
      <c r="AA70">
        <v>9</v>
      </c>
      <c r="AB70">
        <v>9</v>
      </c>
      <c r="AC70">
        <v>5</v>
      </c>
      <c r="AD70">
        <v>5</v>
      </c>
      <c r="AE70">
        <v>5</v>
      </c>
      <c r="AF70">
        <v>7</v>
      </c>
      <c r="AG70">
        <v>3</v>
      </c>
      <c r="AH70">
        <v>10</v>
      </c>
      <c r="AI70">
        <v>7</v>
      </c>
      <c r="AJ70" s="4">
        <v>4</v>
      </c>
      <c r="AK70" s="31">
        <f t="shared" si="5"/>
        <v>70</v>
      </c>
      <c r="AL70">
        <v>5</v>
      </c>
      <c r="AM70">
        <v>7</v>
      </c>
      <c r="AN70">
        <v>2</v>
      </c>
      <c r="AO70">
        <v>4</v>
      </c>
      <c r="AP70">
        <v>11</v>
      </c>
      <c r="AQ70">
        <v>12</v>
      </c>
      <c r="AR70">
        <v>1</v>
      </c>
      <c r="AS70">
        <v>3</v>
      </c>
      <c r="AT70">
        <v>9</v>
      </c>
      <c r="AU70">
        <v>10</v>
      </c>
      <c r="AV70">
        <v>6</v>
      </c>
      <c r="AW70">
        <v>8</v>
      </c>
      <c r="AX70" s="37">
        <v>62</v>
      </c>
    </row>
    <row r="71" spans="1:50" x14ac:dyDescent="0.25">
      <c r="A71">
        <v>683</v>
      </c>
      <c r="B71">
        <v>0</v>
      </c>
      <c r="C71">
        <v>1993</v>
      </c>
      <c r="D71" s="30">
        <f t="shared" si="0"/>
        <v>23</v>
      </c>
      <c r="E71" s="1">
        <v>42689.945671296293</v>
      </c>
      <c r="F71" s="31" t="s">
        <v>6</v>
      </c>
      <c r="G71" s="32">
        <v>2</v>
      </c>
      <c r="H71" s="2">
        <v>4</v>
      </c>
      <c r="I71">
        <v>3</v>
      </c>
      <c r="J71">
        <v>1</v>
      </c>
      <c r="K71">
        <f t="shared" si="1"/>
        <v>4</v>
      </c>
      <c r="L71">
        <v>3</v>
      </c>
      <c r="M71">
        <v>2</v>
      </c>
      <c r="N71">
        <f t="shared" si="2"/>
        <v>3</v>
      </c>
      <c r="O71">
        <v>3</v>
      </c>
      <c r="P71">
        <v>3</v>
      </c>
      <c r="Q71">
        <v>2</v>
      </c>
      <c r="R71">
        <v>4</v>
      </c>
      <c r="S71">
        <v>3</v>
      </c>
      <c r="T71" s="33">
        <v>2</v>
      </c>
      <c r="U71" s="4">
        <v>3</v>
      </c>
      <c r="V71" s="34">
        <v>35</v>
      </c>
      <c r="W71" s="35">
        <f t="shared" si="3"/>
        <v>0.57490470939562777</v>
      </c>
      <c r="X71" s="35">
        <f t="shared" si="4"/>
        <v>55.749047093956278</v>
      </c>
      <c r="Y71" s="2">
        <v>3</v>
      </c>
      <c r="Z71">
        <v>2</v>
      </c>
      <c r="AA71">
        <v>6</v>
      </c>
      <c r="AB71">
        <v>9</v>
      </c>
      <c r="AC71">
        <v>4</v>
      </c>
      <c r="AD71">
        <v>5</v>
      </c>
      <c r="AE71">
        <v>5</v>
      </c>
      <c r="AF71">
        <v>9</v>
      </c>
      <c r="AG71">
        <v>3</v>
      </c>
      <c r="AH71">
        <v>9</v>
      </c>
      <c r="AI71">
        <v>5</v>
      </c>
      <c r="AJ71" s="4">
        <v>4</v>
      </c>
      <c r="AK71" s="31">
        <f t="shared" si="5"/>
        <v>64</v>
      </c>
      <c r="AL71">
        <v>11</v>
      </c>
      <c r="AM71">
        <v>4</v>
      </c>
      <c r="AN71">
        <v>3</v>
      </c>
      <c r="AO71">
        <v>5</v>
      </c>
      <c r="AP71">
        <v>2</v>
      </c>
      <c r="AQ71">
        <v>10</v>
      </c>
      <c r="AR71">
        <v>12</v>
      </c>
      <c r="AS71">
        <v>1</v>
      </c>
      <c r="AT71">
        <v>8</v>
      </c>
      <c r="AU71">
        <v>6</v>
      </c>
      <c r="AV71">
        <v>7</v>
      </c>
      <c r="AW71">
        <v>9</v>
      </c>
      <c r="AX71" s="37">
        <v>20</v>
      </c>
    </row>
    <row r="72" spans="1:50" x14ac:dyDescent="0.25">
      <c r="A72">
        <v>602</v>
      </c>
      <c r="B72">
        <v>0</v>
      </c>
      <c r="C72">
        <v>1992</v>
      </c>
      <c r="D72" s="30">
        <f t="shared" si="0"/>
        <v>24</v>
      </c>
      <c r="E72" s="1">
        <v>42689.950613425928</v>
      </c>
      <c r="F72" s="31" t="s">
        <v>4</v>
      </c>
      <c r="G72" s="32">
        <v>2</v>
      </c>
      <c r="H72" s="2">
        <v>4</v>
      </c>
      <c r="I72">
        <v>3</v>
      </c>
      <c r="J72">
        <v>1</v>
      </c>
      <c r="K72">
        <f t="shared" si="1"/>
        <v>4</v>
      </c>
      <c r="L72">
        <v>3</v>
      </c>
      <c r="M72">
        <v>2</v>
      </c>
      <c r="N72">
        <f t="shared" si="2"/>
        <v>3</v>
      </c>
      <c r="O72">
        <v>1</v>
      </c>
      <c r="P72">
        <v>3</v>
      </c>
      <c r="Q72">
        <v>2</v>
      </c>
      <c r="R72">
        <v>2</v>
      </c>
      <c r="S72">
        <v>4</v>
      </c>
      <c r="T72" s="33">
        <v>3</v>
      </c>
      <c r="U72" s="4">
        <v>3</v>
      </c>
      <c r="V72" s="34">
        <v>32</v>
      </c>
      <c r="W72" s="35">
        <f t="shared" si="3"/>
        <v>-3.4950782589446734E-2</v>
      </c>
      <c r="X72" s="35">
        <f t="shared" si="4"/>
        <v>49.65049217410553</v>
      </c>
      <c r="Y72" s="2">
        <v>2</v>
      </c>
      <c r="Z72">
        <v>3</v>
      </c>
      <c r="AA72">
        <v>6</v>
      </c>
      <c r="AB72">
        <v>13</v>
      </c>
      <c r="AC72">
        <v>6</v>
      </c>
      <c r="AD72">
        <v>4</v>
      </c>
      <c r="AE72">
        <v>5</v>
      </c>
      <c r="AF72">
        <v>6</v>
      </c>
      <c r="AG72">
        <v>3</v>
      </c>
      <c r="AH72">
        <v>8</v>
      </c>
      <c r="AI72">
        <v>5</v>
      </c>
      <c r="AJ72" s="4">
        <v>7</v>
      </c>
      <c r="AK72" s="31">
        <f t="shared" si="5"/>
        <v>68</v>
      </c>
      <c r="AL72">
        <v>10</v>
      </c>
      <c r="AM72">
        <v>5</v>
      </c>
      <c r="AN72">
        <v>1</v>
      </c>
      <c r="AO72">
        <v>11</v>
      </c>
      <c r="AP72">
        <v>4</v>
      </c>
      <c r="AQ72">
        <v>3</v>
      </c>
      <c r="AR72">
        <v>8</v>
      </c>
      <c r="AS72">
        <v>6</v>
      </c>
      <c r="AT72">
        <v>7</v>
      </c>
      <c r="AU72">
        <v>2</v>
      </c>
      <c r="AV72">
        <v>12</v>
      </c>
      <c r="AW72">
        <v>9</v>
      </c>
      <c r="AX72" s="37">
        <v>15</v>
      </c>
    </row>
    <row r="73" spans="1:50" x14ac:dyDescent="0.25">
      <c r="A73">
        <v>581</v>
      </c>
      <c r="B73">
        <v>0</v>
      </c>
      <c r="C73">
        <v>1992</v>
      </c>
      <c r="D73" s="30">
        <f t="shared" si="0"/>
        <v>24</v>
      </c>
      <c r="E73" s="1">
        <v>42689.957083333335</v>
      </c>
      <c r="F73" s="31" t="s">
        <v>6</v>
      </c>
      <c r="G73" s="32">
        <v>2</v>
      </c>
      <c r="H73" s="2">
        <v>2</v>
      </c>
      <c r="I73">
        <v>3</v>
      </c>
      <c r="J73">
        <v>1</v>
      </c>
      <c r="K73">
        <f t="shared" si="1"/>
        <v>4</v>
      </c>
      <c r="L73">
        <v>2</v>
      </c>
      <c r="M73">
        <v>1</v>
      </c>
      <c r="N73">
        <f t="shared" si="2"/>
        <v>4</v>
      </c>
      <c r="O73">
        <v>2</v>
      </c>
      <c r="P73">
        <v>4</v>
      </c>
      <c r="Q73">
        <v>4</v>
      </c>
      <c r="R73">
        <v>2</v>
      </c>
      <c r="S73">
        <v>2</v>
      </c>
      <c r="T73" s="33">
        <v>3</v>
      </c>
      <c r="U73" s="4">
        <v>1</v>
      </c>
      <c r="V73" s="34">
        <v>30</v>
      </c>
      <c r="W73" s="35">
        <f t="shared" si="3"/>
        <v>-0.44152111057949639</v>
      </c>
      <c r="X73" s="35">
        <f t="shared" si="4"/>
        <v>45.584788894205033</v>
      </c>
      <c r="Y73" s="2">
        <v>5</v>
      </c>
      <c r="Z73">
        <v>4</v>
      </c>
      <c r="AA73">
        <v>20</v>
      </c>
      <c r="AB73">
        <v>16</v>
      </c>
      <c r="AC73">
        <v>17</v>
      </c>
      <c r="AD73">
        <v>11</v>
      </c>
      <c r="AE73">
        <v>7</v>
      </c>
      <c r="AF73">
        <v>31</v>
      </c>
      <c r="AG73">
        <v>5</v>
      </c>
      <c r="AH73">
        <v>11</v>
      </c>
      <c r="AI73" s="38">
        <v>12</v>
      </c>
      <c r="AJ73" s="4">
        <v>7</v>
      </c>
      <c r="AK73" s="31">
        <f t="shared" si="5"/>
        <v>146</v>
      </c>
      <c r="AL73">
        <v>8</v>
      </c>
      <c r="AM73">
        <v>9</v>
      </c>
      <c r="AN73">
        <v>5</v>
      </c>
      <c r="AO73">
        <v>3</v>
      </c>
      <c r="AP73">
        <v>6</v>
      </c>
      <c r="AQ73">
        <v>4</v>
      </c>
      <c r="AR73">
        <v>1</v>
      </c>
      <c r="AS73">
        <v>11</v>
      </c>
      <c r="AT73">
        <v>10</v>
      </c>
      <c r="AU73">
        <v>7</v>
      </c>
      <c r="AV73">
        <v>12</v>
      </c>
      <c r="AW73">
        <v>2</v>
      </c>
      <c r="AX73" s="37">
        <v>85</v>
      </c>
    </row>
    <row r="74" spans="1:50" x14ac:dyDescent="0.25">
      <c r="A74">
        <v>1284</v>
      </c>
      <c r="B74">
        <v>0</v>
      </c>
      <c r="C74">
        <v>1981</v>
      </c>
      <c r="D74" s="30">
        <f t="shared" si="0"/>
        <v>35</v>
      </c>
      <c r="E74" s="1">
        <v>42694.446134259262</v>
      </c>
      <c r="F74" s="39" t="s">
        <v>10</v>
      </c>
      <c r="G74" s="32">
        <v>0</v>
      </c>
      <c r="H74" s="2">
        <v>2</v>
      </c>
      <c r="I74">
        <v>2</v>
      </c>
      <c r="J74">
        <v>2</v>
      </c>
      <c r="K74">
        <f t="shared" si="1"/>
        <v>3</v>
      </c>
      <c r="L74">
        <v>3</v>
      </c>
      <c r="M74">
        <v>2</v>
      </c>
      <c r="N74">
        <f t="shared" si="2"/>
        <v>3</v>
      </c>
      <c r="O74">
        <v>2</v>
      </c>
      <c r="P74">
        <v>2</v>
      </c>
      <c r="Q74">
        <v>2</v>
      </c>
      <c r="R74">
        <v>2</v>
      </c>
      <c r="S74">
        <v>4</v>
      </c>
      <c r="T74" s="33">
        <v>1</v>
      </c>
      <c r="U74" s="4">
        <v>3</v>
      </c>
      <c r="V74" s="34">
        <v>28</v>
      </c>
      <c r="W74" s="35">
        <f t="shared" si="3"/>
        <v>-0.84809143856954605</v>
      </c>
      <c r="X74" s="35">
        <f t="shared" si="4"/>
        <v>41.519085614304544</v>
      </c>
      <c r="Y74" s="2">
        <v>11</v>
      </c>
      <c r="Z74">
        <v>9</v>
      </c>
      <c r="AA74">
        <v>14</v>
      </c>
      <c r="AB74">
        <v>21</v>
      </c>
      <c r="AC74" s="38">
        <v>11</v>
      </c>
      <c r="AD74">
        <v>10</v>
      </c>
      <c r="AE74">
        <v>15</v>
      </c>
      <c r="AF74">
        <v>10</v>
      </c>
      <c r="AG74">
        <v>5</v>
      </c>
      <c r="AH74">
        <v>7</v>
      </c>
      <c r="AI74">
        <v>10</v>
      </c>
      <c r="AJ74" s="4">
        <v>9</v>
      </c>
      <c r="AK74" s="41">
        <f t="shared" si="5"/>
        <v>132</v>
      </c>
      <c r="AL74">
        <v>1</v>
      </c>
      <c r="AM74">
        <v>2</v>
      </c>
      <c r="AN74">
        <v>4</v>
      </c>
      <c r="AO74">
        <v>9</v>
      </c>
      <c r="AP74">
        <v>6</v>
      </c>
      <c r="AQ74">
        <v>3</v>
      </c>
      <c r="AR74">
        <v>7</v>
      </c>
      <c r="AS74">
        <v>12</v>
      </c>
      <c r="AT74">
        <v>11</v>
      </c>
      <c r="AU74">
        <v>10</v>
      </c>
      <c r="AV74">
        <v>5</v>
      </c>
      <c r="AW74">
        <v>8</v>
      </c>
      <c r="AX74" s="37">
        <v>16</v>
      </c>
    </row>
    <row r="75" spans="1:50" x14ac:dyDescent="0.25">
      <c r="A75">
        <v>690</v>
      </c>
      <c r="B75">
        <v>0</v>
      </c>
      <c r="C75">
        <v>1986</v>
      </c>
      <c r="D75" s="30">
        <f t="shared" si="0"/>
        <v>30</v>
      </c>
      <c r="E75" s="1">
        <v>42689.977812500001</v>
      </c>
      <c r="F75" s="31" t="s">
        <v>6</v>
      </c>
      <c r="G75" s="32">
        <v>2</v>
      </c>
      <c r="H75" s="2">
        <v>3</v>
      </c>
      <c r="I75">
        <v>3</v>
      </c>
      <c r="J75">
        <v>1</v>
      </c>
      <c r="K75">
        <f t="shared" si="1"/>
        <v>4</v>
      </c>
      <c r="L75">
        <v>2</v>
      </c>
      <c r="M75">
        <v>3</v>
      </c>
      <c r="N75">
        <f t="shared" si="2"/>
        <v>2</v>
      </c>
      <c r="O75">
        <v>3</v>
      </c>
      <c r="P75">
        <v>3</v>
      </c>
      <c r="Q75">
        <v>1</v>
      </c>
      <c r="R75">
        <v>2</v>
      </c>
      <c r="S75">
        <v>2</v>
      </c>
      <c r="T75" s="33">
        <v>4</v>
      </c>
      <c r="U75" s="4">
        <v>3</v>
      </c>
      <c r="V75" s="34">
        <v>28</v>
      </c>
      <c r="W75" s="35">
        <f t="shared" si="3"/>
        <v>-0.84809143856954605</v>
      </c>
      <c r="X75" s="35">
        <f t="shared" si="4"/>
        <v>41.519085614304544</v>
      </c>
      <c r="Y75" s="2">
        <v>4</v>
      </c>
      <c r="Z75">
        <v>5</v>
      </c>
      <c r="AA75">
        <v>7</v>
      </c>
      <c r="AB75">
        <v>13</v>
      </c>
      <c r="AC75">
        <v>7</v>
      </c>
      <c r="AD75">
        <v>5</v>
      </c>
      <c r="AE75">
        <v>6</v>
      </c>
      <c r="AF75">
        <v>5</v>
      </c>
      <c r="AG75">
        <v>4</v>
      </c>
      <c r="AH75">
        <v>6</v>
      </c>
      <c r="AI75">
        <v>6</v>
      </c>
      <c r="AJ75" s="4">
        <v>3</v>
      </c>
      <c r="AK75" s="31">
        <f t="shared" si="5"/>
        <v>71</v>
      </c>
      <c r="AL75">
        <v>12</v>
      </c>
      <c r="AM75">
        <v>1</v>
      </c>
      <c r="AN75">
        <v>11</v>
      </c>
      <c r="AO75">
        <v>3</v>
      </c>
      <c r="AP75">
        <v>6</v>
      </c>
      <c r="AQ75">
        <v>5</v>
      </c>
      <c r="AR75">
        <v>7</v>
      </c>
      <c r="AS75">
        <v>9</v>
      </c>
      <c r="AT75">
        <v>4</v>
      </c>
      <c r="AU75">
        <v>2</v>
      </c>
      <c r="AV75">
        <v>10</v>
      </c>
      <c r="AW75">
        <v>8</v>
      </c>
      <c r="AX75" s="37">
        <v>30</v>
      </c>
    </row>
    <row r="76" spans="1:50" x14ac:dyDescent="0.25">
      <c r="A76">
        <v>51</v>
      </c>
      <c r="B76">
        <v>1</v>
      </c>
      <c r="C76">
        <v>1979</v>
      </c>
      <c r="D76" s="30">
        <f t="shared" si="0"/>
        <v>37</v>
      </c>
      <c r="E76" s="1">
        <v>42689.980937499997</v>
      </c>
      <c r="F76" s="31" t="s">
        <v>6</v>
      </c>
      <c r="G76" s="32">
        <v>2</v>
      </c>
      <c r="H76" s="2">
        <v>2</v>
      </c>
      <c r="I76">
        <v>3</v>
      </c>
      <c r="J76">
        <v>1</v>
      </c>
      <c r="K76">
        <f t="shared" si="1"/>
        <v>4</v>
      </c>
      <c r="L76">
        <v>3</v>
      </c>
      <c r="M76">
        <v>2</v>
      </c>
      <c r="N76">
        <f t="shared" si="2"/>
        <v>3</v>
      </c>
      <c r="O76">
        <v>2</v>
      </c>
      <c r="P76">
        <v>4</v>
      </c>
      <c r="Q76">
        <v>3</v>
      </c>
      <c r="R76">
        <v>3</v>
      </c>
      <c r="S76">
        <v>4</v>
      </c>
      <c r="T76" s="33">
        <v>3</v>
      </c>
      <c r="U76" s="4">
        <v>3</v>
      </c>
      <c r="V76" s="34">
        <v>34</v>
      </c>
      <c r="W76" s="35">
        <f t="shared" si="3"/>
        <v>0.37161954540060294</v>
      </c>
      <c r="X76" s="35">
        <f t="shared" si="4"/>
        <v>53.716195454006026</v>
      </c>
      <c r="Y76" s="2">
        <v>8</v>
      </c>
      <c r="Z76">
        <v>7</v>
      </c>
      <c r="AA76">
        <v>14</v>
      </c>
      <c r="AB76">
        <v>16</v>
      </c>
      <c r="AC76">
        <v>16</v>
      </c>
      <c r="AD76">
        <v>10</v>
      </c>
      <c r="AE76">
        <v>17</v>
      </c>
      <c r="AF76">
        <v>27</v>
      </c>
      <c r="AG76">
        <v>17</v>
      </c>
      <c r="AH76">
        <v>16</v>
      </c>
      <c r="AI76">
        <v>9</v>
      </c>
      <c r="AJ76" s="4">
        <v>15</v>
      </c>
      <c r="AK76" s="31">
        <f t="shared" si="5"/>
        <v>172</v>
      </c>
      <c r="AL76">
        <v>7</v>
      </c>
      <c r="AM76">
        <v>3</v>
      </c>
      <c r="AN76">
        <v>9</v>
      </c>
      <c r="AO76">
        <v>2</v>
      </c>
      <c r="AP76">
        <v>12</v>
      </c>
      <c r="AQ76">
        <v>6</v>
      </c>
      <c r="AR76">
        <v>1</v>
      </c>
      <c r="AS76">
        <v>5</v>
      </c>
      <c r="AT76">
        <v>8</v>
      </c>
      <c r="AU76">
        <v>10</v>
      </c>
      <c r="AV76">
        <v>4</v>
      </c>
      <c r="AW76">
        <v>11</v>
      </c>
      <c r="AX76" s="37">
        <v>7</v>
      </c>
    </row>
    <row r="77" spans="1:50" x14ac:dyDescent="0.25">
      <c r="A77">
        <v>697</v>
      </c>
      <c r="B77">
        <v>0</v>
      </c>
      <c r="C77">
        <v>1993</v>
      </c>
      <c r="D77" s="30">
        <f t="shared" si="0"/>
        <v>23</v>
      </c>
      <c r="E77" s="1">
        <v>42689.988738425927</v>
      </c>
      <c r="F77" s="31" t="s">
        <v>6</v>
      </c>
      <c r="G77" s="32">
        <v>2</v>
      </c>
      <c r="H77" s="2">
        <v>3</v>
      </c>
      <c r="I77">
        <v>2</v>
      </c>
      <c r="J77">
        <v>2</v>
      </c>
      <c r="K77">
        <f t="shared" si="1"/>
        <v>3</v>
      </c>
      <c r="L77">
        <v>3</v>
      </c>
      <c r="M77">
        <v>2</v>
      </c>
      <c r="N77">
        <f t="shared" si="2"/>
        <v>3</v>
      </c>
      <c r="O77">
        <v>4</v>
      </c>
      <c r="P77">
        <v>3</v>
      </c>
      <c r="Q77">
        <v>2</v>
      </c>
      <c r="R77">
        <v>1</v>
      </c>
      <c r="S77">
        <v>4</v>
      </c>
      <c r="T77" s="33">
        <v>4</v>
      </c>
      <c r="U77" s="4">
        <v>4</v>
      </c>
      <c r="V77" s="34">
        <v>32</v>
      </c>
      <c r="W77" s="35">
        <f t="shared" si="3"/>
        <v>-3.4950782589446734E-2</v>
      </c>
      <c r="X77" s="35">
        <f t="shared" si="4"/>
        <v>49.65049217410553</v>
      </c>
      <c r="Y77" s="2">
        <v>6</v>
      </c>
      <c r="Z77">
        <v>3</v>
      </c>
      <c r="AA77">
        <v>7</v>
      </c>
      <c r="AB77">
        <v>11</v>
      </c>
      <c r="AC77">
        <v>7</v>
      </c>
      <c r="AD77">
        <v>8</v>
      </c>
      <c r="AE77">
        <v>4</v>
      </c>
      <c r="AF77">
        <v>6</v>
      </c>
      <c r="AG77">
        <v>4</v>
      </c>
      <c r="AH77">
        <v>13</v>
      </c>
      <c r="AI77">
        <v>6</v>
      </c>
      <c r="AJ77" s="4">
        <v>3</v>
      </c>
      <c r="AK77" s="31">
        <f t="shared" si="5"/>
        <v>78</v>
      </c>
      <c r="AL77">
        <v>9</v>
      </c>
      <c r="AM77">
        <v>11</v>
      </c>
      <c r="AN77">
        <v>6</v>
      </c>
      <c r="AO77">
        <v>1</v>
      </c>
      <c r="AP77">
        <v>12</v>
      </c>
      <c r="AQ77">
        <v>5</v>
      </c>
      <c r="AR77">
        <v>10</v>
      </c>
      <c r="AS77">
        <v>4</v>
      </c>
      <c r="AT77">
        <v>8</v>
      </c>
      <c r="AU77">
        <v>2</v>
      </c>
      <c r="AV77">
        <v>3</v>
      </c>
      <c r="AW77">
        <v>7</v>
      </c>
      <c r="AX77" s="37">
        <v>42</v>
      </c>
    </row>
    <row r="78" spans="1:50" x14ac:dyDescent="0.25">
      <c r="A78">
        <v>717</v>
      </c>
      <c r="B78">
        <v>0</v>
      </c>
      <c r="C78">
        <v>1987</v>
      </c>
      <c r="D78" s="30">
        <f t="shared" si="0"/>
        <v>29</v>
      </c>
      <c r="E78" s="1">
        <v>42690.327766203707</v>
      </c>
      <c r="F78" s="31" t="s">
        <v>6</v>
      </c>
      <c r="G78" s="32">
        <v>2</v>
      </c>
      <c r="H78" s="2">
        <v>2</v>
      </c>
      <c r="I78">
        <v>3</v>
      </c>
      <c r="J78">
        <v>1</v>
      </c>
      <c r="K78">
        <f t="shared" si="1"/>
        <v>4</v>
      </c>
      <c r="L78">
        <v>2</v>
      </c>
      <c r="M78">
        <v>3</v>
      </c>
      <c r="N78">
        <f t="shared" si="2"/>
        <v>2</v>
      </c>
      <c r="O78">
        <v>2</v>
      </c>
      <c r="P78">
        <v>4</v>
      </c>
      <c r="Q78">
        <v>3</v>
      </c>
      <c r="R78">
        <v>3</v>
      </c>
      <c r="S78">
        <v>4</v>
      </c>
      <c r="T78" s="33">
        <v>3</v>
      </c>
      <c r="U78" s="4">
        <v>4</v>
      </c>
      <c r="V78" s="34">
        <v>33</v>
      </c>
      <c r="W78" s="35">
        <f t="shared" si="3"/>
        <v>0.1683343814055781</v>
      </c>
      <c r="X78" s="35">
        <f t="shared" si="4"/>
        <v>51.683343814055782</v>
      </c>
      <c r="Y78" s="2">
        <v>9</v>
      </c>
      <c r="Z78">
        <v>6</v>
      </c>
      <c r="AA78">
        <v>12</v>
      </c>
      <c r="AB78">
        <v>12</v>
      </c>
      <c r="AC78">
        <v>8</v>
      </c>
      <c r="AD78">
        <v>15</v>
      </c>
      <c r="AE78">
        <v>8</v>
      </c>
      <c r="AF78">
        <v>11</v>
      </c>
      <c r="AG78">
        <v>7</v>
      </c>
      <c r="AH78">
        <v>4</v>
      </c>
      <c r="AI78">
        <v>5</v>
      </c>
      <c r="AJ78" s="4">
        <v>7</v>
      </c>
      <c r="AK78" s="31">
        <f t="shared" si="5"/>
        <v>104</v>
      </c>
      <c r="AL78">
        <v>6</v>
      </c>
      <c r="AM78">
        <v>9</v>
      </c>
      <c r="AN78">
        <v>8</v>
      </c>
      <c r="AO78">
        <v>10</v>
      </c>
      <c r="AP78">
        <v>1</v>
      </c>
      <c r="AQ78">
        <v>2</v>
      </c>
      <c r="AR78">
        <v>4</v>
      </c>
      <c r="AS78">
        <v>5</v>
      </c>
      <c r="AT78">
        <v>11</v>
      </c>
      <c r="AU78">
        <v>3</v>
      </c>
      <c r="AV78">
        <v>12</v>
      </c>
      <c r="AW78">
        <v>7</v>
      </c>
      <c r="AX78" s="37">
        <v>19</v>
      </c>
    </row>
    <row r="79" spans="1:50" x14ac:dyDescent="0.25">
      <c r="A79">
        <v>2383</v>
      </c>
      <c r="B79">
        <v>0</v>
      </c>
      <c r="C79">
        <v>1978</v>
      </c>
      <c r="D79" s="30">
        <f t="shared" ref="D79:D142" si="6">2016-C79</f>
        <v>38</v>
      </c>
      <c r="E79" s="1">
        <v>42701.957245370373</v>
      </c>
      <c r="F79" s="31" t="s">
        <v>13</v>
      </c>
      <c r="G79" s="32">
        <v>1</v>
      </c>
      <c r="H79" s="2">
        <v>2</v>
      </c>
      <c r="I79">
        <v>4</v>
      </c>
      <c r="J79">
        <v>1</v>
      </c>
      <c r="K79">
        <f t="shared" ref="K79:K142" si="7">1+4-J79</f>
        <v>4</v>
      </c>
      <c r="L79">
        <v>3</v>
      </c>
      <c r="M79">
        <v>3</v>
      </c>
      <c r="N79">
        <f t="shared" ref="N79:N142" si="8">1+4-M79</f>
        <v>2</v>
      </c>
      <c r="O79">
        <v>1</v>
      </c>
      <c r="P79">
        <v>2</v>
      </c>
      <c r="Q79">
        <v>2</v>
      </c>
      <c r="R79">
        <v>2</v>
      </c>
      <c r="S79">
        <v>3</v>
      </c>
      <c r="T79" s="33">
        <v>2</v>
      </c>
      <c r="U79" s="4">
        <v>3</v>
      </c>
      <c r="V79" s="34">
        <v>28</v>
      </c>
      <c r="W79" s="35">
        <f t="shared" ref="W79:W142" si="9">(V79-32.1719298246)/4.91919813698</f>
        <v>-0.84809143856954605</v>
      </c>
      <c r="X79" s="35">
        <f t="shared" ref="X79:X142" si="10">W79*10+50</f>
        <v>41.519085614304544</v>
      </c>
      <c r="Y79" s="2">
        <v>4</v>
      </c>
      <c r="Z79">
        <v>3</v>
      </c>
      <c r="AA79">
        <v>7</v>
      </c>
      <c r="AB79">
        <v>11</v>
      </c>
      <c r="AC79">
        <v>5</v>
      </c>
      <c r="AD79">
        <v>3</v>
      </c>
      <c r="AE79">
        <v>4</v>
      </c>
      <c r="AF79">
        <v>3</v>
      </c>
      <c r="AG79">
        <v>4</v>
      </c>
      <c r="AH79">
        <v>5</v>
      </c>
      <c r="AI79">
        <v>2</v>
      </c>
      <c r="AJ79" s="4">
        <v>5</v>
      </c>
      <c r="AK79" s="31">
        <f t="shared" ref="AK79:AK142" si="11">SUM(Y79:AJ79)</f>
        <v>56</v>
      </c>
      <c r="AL79">
        <v>6</v>
      </c>
      <c r="AM79">
        <v>7</v>
      </c>
      <c r="AN79">
        <v>2</v>
      </c>
      <c r="AO79">
        <v>8</v>
      </c>
      <c r="AP79">
        <v>11</v>
      </c>
      <c r="AQ79">
        <v>1</v>
      </c>
      <c r="AR79">
        <v>5</v>
      </c>
      <c r="AS79">
        <v>10</v>
      </c>
      <c r="AT79">
        <v>12</v>
      </c>
      <c r="AU79">
        <v>3</v>
      </c>
      <c r="AV79">
        <v>9</v>
      </c>
      <c r="AW79">
        <v>4</v>
      </c>
      <c r="AX79" s="37">
        <v>17</v>
      </c>
    </row>
    <row r="80" spans="1:50" x14ac:dyDescent="0.25">
      <c r="A80">
        <v>730</v>
      </c>
      <c r="B80">
        <v>0</v>
      </c>
      <c r="C80">
        <v>1991</v>
      </c>
      <c r="D80" s="30">
        <f t="shared" si="6"/>
        <v>25</v>
      </c>
      <c r="E80" s="1">
        <v>42690.40048611111</v>
      </c>
      <c r="F80" s="31" t="s">
        <v>6</v>
      </c>
      <c r="G80" s="32">
        <v>2</v>
      </c>
      <c r="H80" s="2">
        <v>4</v>
      </c>
      <c r="I80">
        <v>4</v>
      </c>
      <c r="J80">
        <v>2</v>
      </c>
      <c r="K80">
        <f t="shared" si="7"/>
        <v>3</v>
      </c>
      <c r="L80">
        <v>2</v>
      </c>
      <c r="M80">
        <v>3</v>
      </c>
      <c r="N80">
        <f t="shared" si="8"/>
        <v>2</v>
      </c>
      <c r="O80">
        <v>3</v>
      </c>
      <c r="P80">
        <v>1</v>
      </c>
      <c r="Q80">
        <v>4</v>
      </c>
      <c r="R80">
        <v>3</v>
      </c>
      <c r="S80">
        <v>4</v>
      </c>
      <c r="T80" s="33">
        <v>2</v>
      </c>
      <c r="U80" s="4">
        <v>4</v>
      </c>
      <c r="V80" s="34">
        <v>34</v>
      </c>
      <c r="W80" s="35">
        <f t="shared" si="9"/>
        <v>0.37161954540060294</v>
      </c>
      <c r="X80" s="35">
        <f t="shared" si="10"/>
        <v>53.716195454006026</v>
      </c>
      <c r="Y80" s="2">
        <v>5</v>
      </c>
      <c r="Z80">
        <v>16</v>
      </c>
      <c r="AA80" s="38">
        <v>10</v>
      </c>
      <c r="AB80">
        <v>14</v>
      </c>
      <c r="AC80">
        <v>18</v>
      </c>
      <c r="AD80">
        <v>9</v>
      </c>
      <c r="AE80">
        <v>6</v>
      </c>
      <c r="AF80">
        <v>9</v>
      </c>
      <c r="AG80">
        <v>11</v>
      </c>
      <c r="AH80">
        <v>17</v>
      </c>
      <c r="AI80">
        <v>6</v>
      </c>
      <c r="AJ80" s="4">
        <v>4</v>
      </c>
      <c r="AK80" s="41">
        <f t="shared" si="11"/>
        <v>125</v>
      </c>
      <c r="AL80">
        <v>7</v>
      </c>
      <c r="AM80">
        <v>1</v>
      </c>
      <c r="AN80">
        <v>11</v>
      </c>
      <c r="AO80">
        <v>9</v>
      </c>
      <c r="AP80">
        <v>5</v>
      </c>
      <c r="AQ80">
        <v>12</v>
      </c>
      <c r="AR80">
        <v>6</v>
      </c>
      <c r="AS80">
        <v>8</v>
      </c>
      <c r="AT80">
        <v>2</v>
      </c>
      <c r="AU80">
        <v>3</v>
      </c>
      <c r="AV80">
        <v>4</v>
      </c>
      <c r="AW80">
        <v>10</v>
      </c>
      <c r="AX80" s="37">
        <v>61</v>
      </c>
    </row>
    <row r="81" spans="1:50" x14ac:dyDescent="0.25">
      <c r="A81">
        <v>840</v>
      </c>
      <c r="B81">
        <v>0</v>
      </c>
      <c r="C81">
        <v>1979</v>
      </c>
      <c r="D81" s="30">
        <f t="shared" si="6"/>
        <v>37</v>
      </c>
      <c r="E81" s="1">
        <v>42690.634826388887</v>
      </c>
      <c r="F81" s="31" t="s">
        <v>9</v>
      </c>
      <c r="G81" s="32">
        <v>1</v>
      </c>
      <c r="H81" s="2">
        <v>2</v>
      </c>
      <c r="I81">
        <v>4</v>
      </c>
      <c r="J81">
        <v>1</v>
      </c>
      <c r="K81">
        <f t="shared" si="7"/>
        <v>4</v>
      </c>
      <c r="L81">
        <v>2</v>
      </c>
      <c r="M81">
        <v>2</v>
      </c>
      <c r="N81">
        <f t="shared" si="8"/>
        <v>3</v>
      </c>
      <c r="O81">
        <v>1</v>
      </c>
      <c r="P81">
        <v>2</v>
      </c>
      <c r="Q81">
        <v>2</v>
      </c>
      <c r="R81">
        <v>3</v>
      </c>
      <c r="S81">
        <v>2</v>
      </c>
      <c r="T81" s="33">
        <v>1</v>
      </c>
      <c r="U81" s="4">
        <v>4</v>
      </c>
      <c r="V81" s="34">
        <v>29</v>
      </c>
      <c r="W81" s="35">
        <f t="shared" si="9"/>
        <v>-0.64480627457452122</v>
      </c>
      <c r="X81" s="35">
        <f t="shared" si="10"/>
        <v>43.551937254254788</v>
      </c>
      <c r="Y81" s="2">
        <v>2</v>
      </c>
      <c r="Z81">
        <v>6</v>
      </c>
      <c r="AA81">
        <v>8</v>
      </c>
      <c r="AB81">
        <v>4</v>
      </c>
      <c r="AC81">
        <v>4</v>
      </c>
      <c r="AD81">
        <v>6</v>
      </c>
      <c r="AE81">
        <v>4</v>
      </c>
      <c r="AF81">
        <v>3</v>
      </c>
      <c r="AG81">
        <v>3</v>
      </c>
      <c r="AH81">
        <v>4</v>
      </c>
      <c r="AI81">
        <v>13</v>
      </c>
      <c r="AJ81" s="4">
        <v>2</v>
      </c>
      <c r="AK81" s="31">
        <f t="shared" si="11"/>
        <v>59</v>
      </c>
      <c r="AL81">
        <v>11</v>
      </c>
      <c r="AM81">
        <v>3</v>
      </c>
      <c r="AN81">
        <v>2</v>
      </c>
      <c r="AO81">
        <v>8</v>
      </c>
      <c r="AP81">
        <v>10</v>
      </c>
      <c r="AQ81">
        <v>6</v>
      </c>
      <c r="AR81">
        <v>9</v>
      </c>
      <c r="AS81">
        <v>7</v>
      </c>
      <c r="AT81">
        <v>12</v>
      </c>
      <c r="AU81">
        <v>4</v>
      </c>
      <c r="AV81">
        <v>1</v>
      </c>
      <c r="AW81">
        <v>5</v>
      </c>
      <c r="AX81" s="37">
        <v>27</v>
      </c>
    </row>
    <row r="82" spans="1:50" x14ac:dyDescent="0.25">
      <c r="A82">
        <v>1145</v>
      </c>
      <c r="B82">
        <v>0</v>
      </c>
      <c r="C82">
        <v>1978</v>
      </c>
      <c r="D82" s="30">
        <f t="shared" si="6"/>
        <v>38</v>
      </c>
      <c r="E82" s="1">
        <v>42692.989259259259</v>
      </c>
      <c r="F82" s="31" t="s">
        <v>6</v>
      </c>
      <c r="G82" s="32">
        <v>2</v>
      </c>
      <c r="H82" s="2">
        <v>2</v>
      </c>
      <c r="I82">
        <v>3</v>
      </c>
      <c r="J82">
        <v>2</v>
      </c>
      <c r="K82">
        <f t="shared" si="7"/>
        <v>3</v>
      </c>
      <c r="L82">
        <v>3</v>
      </c>
      <c r="M82">
        <v>2</v>
      </c>
      <c r="N82">
        <f t="shared" si="8"/>
        <v>3</v>
      </c>
      <c r="O82">
        <v>2</v>
      </c>
      <c r="P82">
        <v>4</v>
      </c>
      <c r="Q82">
        <v>3</v>
      </c>
      <c r="R82">
        <v>2</v>
      </c>
      <c r="S82">
        <v>2</v>
      </c>
      <c r="T82" s="33">
        <v>2</v>
      </c>
      <c r="U82" s="4">
        <v>2</v>
      </c>
      <c r="V82" s="34">
        <v>29</v>
      </c>
      <c r="W82" s="35">
        <f t="shared" si="9"/>
        <v>-0.64480627457452122</v>
      </c>
      <c r="X82" s="35">
        <f t="shared" si="10"/>
        <v>43.551937254254788</v>
      </c>
      <c r="Y82" s="2">
        <v>4</v>
      </c>
      <c r="Z82">
        <v>9</v>
      </c>
      <c r="AA82">
        <v>21</v>
      </c>
      <c r="AB82">
        <v>17</v>
      </c>
      <c r="AC82">
        <v>28</v>
      </c>
      <c r="AD82">
        <v>5</v>
      </c>
      <c r="AE82">
        <v>19</v>
      </c>
      <c r="AF82">
        <v>23</v>
      </c>
      <c r="AG82">
        <v>6</v>
      </c>
      <c r="AH82">
        <v>21</v>
      </c>
      <c r="AI82">
        <v>7</v>
      </c>
      <c r="AJ82" s="4">
        <v>8</v>
      </c>
      <c r="AK82" s="31">
        <f t="shared" si="11"/>
        <v>168</v>
      </c>
      <c r="AL82">
        <v>8</v>
      </c>
      <c r="AM82">
        <v>12</v>
      </c>
      <c r="AN82">
        <v>2</v>
      </c>
      <c r="AO82">
        <v>4</v>
      </c>
      <c r="AP82">
        <v>10</v>
      </c>
      <c r="AQ82">
        <v>9</v>
      </c>
      <c r="AR82">
        <v>1</v>
      </c>
      <c r="AS82">
        <v>5</v>
      </c>
      <c r="AT82">
        <v>7</v>
      </c>
      <c r="AU82">
        <v>3</v>
      </c>
      <c r="AV82">
        <v>11</v>
      </c>
      <c r="AW82">
        <v>6</v>
      </c>
      <c r="AX82" s="37">
        <v>25</v>
      </c>
    </row>
    <row r="83" spans="1:50" x14ac:dyDescent="0.25">
      <c r="A83">
        <v>1241</v>
      </c>
      <c r="B83">
        <v>0</v>
      </c>
      <c r="C83">
        <v>1964</v>
      </c>
      <c r="D83" s="30">
        <f t="shared" si="6"/>
        <v>52</v>
      </c>
      <c r="E83" s="1">
        <v>42693.738576388889</v>
      </c>
      <c r="F83" s="31" t="s">
        <v>11</v>
      </c>
      <c r="G83" s="32">
        <v>1</v>
      </c>
      <c r="H83" s="2">
        <v>2</v>
      </c>
      <c r="I83">
        <v>2</v>
      </c>
      <c r="J83">
        <v>2</v>
      </c>
      <c r="K83">
        <f t="shared" si="7"/>
        <v>3</v>
      </c>
      <c r="L83">
        <v>3</v>
      </c>
      <c r="M83">
        <v>2</v>
      </c>
      <c r="N83">
        <f t="shared" si="8"/>
        <v>3</v>
      </c>
      <c r="O83">
        <v>1</v>
      </c>
      <c r="P83">
        <v>3</v>
      </c>
      <c r="Q83">
        <v>2</v>
      </c>
      <c r="R83">
        <v>2</v>
      </c>
      <c r="S83">
        <v>4</v>
      </c>
      <c r="T83" s="33">
        <v>1</v>
      </c>
      <c r="U83" s="4">
        <v>4</v>
      </c>
      <c r="V83" s="34">
        <v>29</v>
      </c>
      <c r="W83" s="35">
        <f t="shared" si="9"/>
        <v>-0.64480627457452122</v>
      </c>
      <c r="X83" s="35">
        <f t="shared" si="10"/>
        <v>43.551937254254788</v>
      </c>
      <c r="Y83" s="2">
        <v>5</v>
      </c>
      <c r="Z83">
        <v>7</v>
      </c>
      <c r="AA83">
        <v>11</v>
      </c>
      <c r="AB83">
        <v>18</v>
      </c>
      <c r="AC83">
        <v>8</v>
      </c>
      <c r="AD83">
        <v>15</v>
      </c>
      <c r="AE83">
        <v>13</v>
      </c>
      <c r="AF83">
        <v>12</v>
      </c>
      <c r="AG83">
        <v>14</v>
      </c>
      <c r="AH83" s="38">
        <v>11</v>
      </c>
      <c r="AI83">
        <v>10</v>
      </c>
      <c r="AJ83" s="4">
        <v>8</v>
      </c>
      <c r="AK83" s="31">
        <f t="shared" si="11"/>
        <v>132</v>
      </c>
      <c r="AL83">
        <v>2</v>
      </c>
      <c r="AM83">
        <v>11</v>
      </c>
      <c r="AN83">
        <v>5</v>
      </c>
      <c r="AO83">
        <v>12</v>
      </c>
      <c r="AP83">
        <v>9</v>
      </c>
      <c r="AQ83">
        <v>1</v>
      </c>
      <c r="AR83">
        <v>10</v>
      </c>
      <c r="AS83">
        <v>6</v>
      </c>
      <c r="AT83">
        <v>3</v>
      </c>
      <c r="AU83">
        <v>4</v>
      </c>
      <c r="AV83">
        <v>8</v>
      </c>
      <c r="AW83">
        <v>7</v>
      </c>
      <c r="AX83" s="37">
        <v>27</v>
      </c>
    </row>
    <row r="84" spans="1:50" x14ac:dyDescent="0.25">
      <c r="A84">
        <v>1647</v>
      </c>
      <c r="B84">
        <v>0</v>
      </c>
      <c r="C84">
        <v>1976</v>
      </c>
      <c r="D84" s="30">
        <f t="shared" si="6"/>
        <v>40</v>
      </c>
      <c r="E84" s="1">
        <v>42695.900289351855</v>
      </c>
      <c r="F84" s="31" t="s">
        <v>5</v>
      </c>
      <c r="G84" s="32">
        <v>2</v>
      </c>
      <c r="H84" s="2">
        <v>3</v>
      </c>
      <c r="I84">
        <v>3</v>
      </c>
      <c r="J84">
        <v>2</v>
      </c>
      <c r="K84">
        <f t="shared" si="7"/>
        <v>3</v>
      </c>
      <c r="L84">
        <v>3</v>
      </c>
      <c r="M84">
        <v>2</v>
      </c>
      <c r="N84">
        <f t="shared" si="8"/>
        <v>3</v>
      </c>
      <c r="O84">
        <v>2</v>
      </c>
      <c r="P84">
        <v>3</v>
      </c>
      <c r="Q84">
        <v>2</v>
      </c>
      <c r="R84">
        <v>2</v>
      </c>
      <c r="S84">
        <v>2</v>
      </c>
      <c r="T84" s="33">
        <v>3</v>
      </c>
      <c r="U84" s="4">
        <v>3</v>
      </c>
      <c r="V84" s="34">
        <v>29</v>
      </c>
      <c r="W84" s="35">
        <f t="shared" si="9"/>
        <v>-0.64480627457452122</v>
      </c>
      <c r="X84" s="35">
        <f t="shared" si="10"/>
        <v>43.551937254254788</v>
      </c>
      <c r="Y84" s="2">
        <v>3</v>
      </c>
      <c r="Z84">
        <v>5</v>
      </c>
      <c r="AA84">
        <v>7</v>
      </c>
      <c r="AB84">
        <v>18</v>
      </c>
      <c r="AC84">
        <v>10</v>
      </c>
      <c r="AD84">
        <v>8</v>
      </c>
      <c r="AE84">
        <v>12</v>
      </c>
      <c r="AF84">
        <v>10</v>
      </c>
      <c r="AG84">
        <v>5</v>
      </c>
      <c r="AH84">
        <v>9</v>
      </c>
      <c r="AI84">
        <v>12</v>
      </c>
      <c r="AJ84" s="4">
        <v>8</v>
      </c>
      <c r="AK84" s="31">
        <f t="shared" si="11"/>
        <v>107</v>
      </c>
      <c r="AL84">
        <v>5</v>
      </c>
      <c r="AM84">
        <v>4</v>
      </c>
      <c r="AN84">
        <v>9</v>
      </c>
      <c r="AO84">
        <v>1</v>
      </c>
      <c r="AP84">
        <v>11</v>
      </c>
      <c r="AQ84">
        <v>2</v>
      </c>
      <c r="AR84">
        <v>3</v>
      </c>
      <c r="AS84">
        <v>8</v>
      </c>
      <c r="AT84">
        <v>10</v>
      </c>
      <c r="AU84">
        <v>6</v>
      </c>
      <c r="AV84">
        <v>12</v>
      </c>
      <c r="AW84">
        <v>7</v>
      </c>
      <c r="AX84" s="37">
        <v>2</v>
      </c>
    </row>
    <row r="85" spans="1:50" x14ac:dyDescent="0.25">
      <c r="A85">
        <v>778</v>
      </c>
      <c r="B85">
        <v>0</v>
      </c>
      <c r="C85">
        <v>1993</v>
      </c>
      <c r="D85" s="30">
        <f t="shared" si="6"/>
        <v>23</v>
      </c>
      <c r="E85" s="1">
        <v>42690.481469907405</v>
      </c>
      <c r="F85" s="31" t="s">
        <v>6</v>
      </c>
      <c r="G85" s="32">
        <v>2</v>
      </c>
      <c r="H85" s="2">
        <v>3</v>
      </c>
      <c r="I85">
        <v>4</v>
      </c>
      <c r="J85">
        <v>1</v>
      </c>
      <c r="K85">
        <f t="shared" si="7"/>
        <v>4</v>
      </c>
      <c r="L85">
        <v>2</v>
      </c>
      <c r="M85">
        <v>1</v>
      </c>
      <c r="N85">
        <f t="shared" si="8"/>
        <v>4</v>
      </c>
      <c r="O85">
        <v>2</v>
      </c>
      <c r="P85">
        <v>4</v>
      </c>
      <c r="Q85">
        <v>4</v>
      </c>
      <c r="R85">
        <v>2</v>
      </c>
      <c r="S85">
        <v>2</v>
      </c>
      <c r="T85" s="33">
        <v>3</v>
      </c>
      <c r="U85" s="4">
        <v>4</v>
      </c>
      <c r="V85" s="34">
        <v>35</v>
      </c>
      <c r="W85" s="35">
        <f t="shared" si="9"/>
        <v>0.57490470939562777</v>
      </c>
      <c r="X85" s="35">
        <f t="shared" si="10"/>
        <v>55.749047093956278</v>
      </c>
      <c r="Y85" s="2">
        <v>4</v>
      </c>
      <c r="Z85">
        <v>3</v>
      </c>
      <c r="AA85">
        <v>5</v>
      </c>
      <c r="AB85">
        <v>7</v>
      </c>
      <c r="AC85">
        <v>6</v>
      </c>
      <c r="AD85">
        <v>3</v>
      </c>
      <c r="AE85">
        <v>6</v>
      </c>
      <c r="AF85">
        <v>5</v>
      </c>
      <c r="AG85">
        <v>4</v>
      </c>
      <c r="AH85">
        <v>9</v>
      </c>
      <c r="AI85">
        <v>4</v>
      </c>
      <c r="AJ85" s="4">
        <v>4</v>
      </c>
      <c r="AK85" s="31">
        <f t="shared" si="11"/>
        <v>60</v>
      </c>
      <c r="AL85">
        <v>6</v>
      </c>
      <c r="AM85">
        <v>11</v>
      </c>
      <c r="AN85">
        <v>5</v>
      </c>
      <c r="AO85">
        <v>4</v>
      </c>
      <c r="AP85">
        <v>3</v>
      </c>
      <c r="AQ85">
        <v>12</v>
      </c>
      <c r="AR85">
        <v>2</v>
      </c>
      <c r="AS85">
        <v>10</v>
      </c>
      <c r="AT85">
        <v>9</v>
      </c>
      <c r="AU85">
        <v>1</v>
      </c>
      <c r="AV85">
        <v>8</v>
      </c>
      <c r="AW85">
        <v>7</v>
      </c>
      <c r="AX85" s="37">
        <v>35</v>
      </c>
    </row>
    <row r="86" spans="1:50" x14ac:dyDescent="0.25">
      <c r="A86">
        <v>766</v>
      </c>
      <c r="B86">
        <v>1</v>
      </c>
      <c r="C86">
        <v>1996</v>
      </c>
      <c r="D86" s="30">
        <f t="shared" si="6"/>
        <v>20</v>
      </c>
      <c r="E86" s="1">
        <v>42690.503541666665</v>
      </c>
      <c r="F86" s="39" t="s">
        <v>87</v>
      </c>
      <c r="G86" s="32">
        <v>0</v>
      </c>
      <c r="H86" s="2">
        <v>4</v>
      </c>
      <c r="I86">
        <v>3</v>
      </c>
      <c r="J86">
        <v>2</v>
      </c>
      <c r="K86">
        <f t="shared" si="7"/>
        <v>3</v>
      </c>
      <c r="L86">
        <v>3</v>
      </c>
      <c r="M86">
        <v>2</v>
      </c>
      <c r="N86">
        <f t="shared" si="8"/>
        <v>3</v>
      </c>
      <c r="O86">
        <v>2</v>
      </c>
      <c r="P86">
        <v>4</v>
      </c>
      <c r="Q86">
        <v>3</v>
      </c>
      <c r="R86">
        <v>3</v>
      </c>
      <c r="S86">
        <v>4</v>
      </c>
      <c r="T86" s="33">
        <v>3</v>
      </c>
      <c r="U86" s="4">
        <v>4</v>
      </c>
      <c r="V86" s="34">
        <v>36</v>
      </c>
      <c r="W86" s="35">
        <f t="shared" si="9"/>
        <v>0.7781898733906526</v>
      </c>
      <c r="X86" s="35">
        <f t="shared" si="10"/>
        <v>57.781898733906523</v>
      </c>
      <c r="Y86" s="2">
        <v>5</v>
      </c>
      <c r="Z86">
        <v>3</v>
      </c>
      <c r="AA86">
        <v>50</v>
      </c>
      <c r="AB86">
        <v>25</v>
      </c>
      <c r="AC86">
        <v>22</v>
      </c>
      <c r="AD86">
        <v>6</v>
      </c>
      <c r="AE86">
        <v>8</v>
      </c>
      <c r="AF86">
        <v>11</v>
      </c>
      <c r="AG86">
        <v>5</v>
      </c>
      <c r="AH86">
        <v>7</v>
      </c>
      <c r="AI86" s="38">
        <v>13</v>
      </c>
      <c r="AJ86" s="4">
        <v>3</v>
      </c>
      <c r="AK86" s="31">
        <f t="shared" si="11"/>
        <v>158</v>
      </c>
      <c r="AL86">
        <v>5</v>
      </c>
      <c r="AM86">
        <v>12</v>
      </c>
      <c r="AN86">
        <v>1</v>
      </c>
      <c r="AO86">
        <v>4</v>
      </c>
      <c r="AP86">
        <v>2</v>
      </c>
      <c r="AQ86">
        <v>7</v>
      </c>
      <c r="AR86">
        <v>10</v>
      </c>
      <c r="AS86">
        <v>9</v>
      </c>
      <c r="AT86">
        <v>11</v>
      </c>
      <c r="AU86">
        <v>6</v>
      </c>
      <c r="AV86">
        <v>3</v>
      </c>
      <c r="AW86">
        <v>8</v>
      </c>
      <c r="AX86" s="37">
        <v>8</v>
      </c>
    </row>
    <row r="87" spans="1:50" x14ac:dyDescent="0.25">
      <c r="A87">
        <v>1763</v>
      </c>
      <c r="B87">
        <v>0</v>
      </c>
      <c r="C87">
        <v>1957</v>
      </c>
      <c r="D87" s="30">
        <f t="shared" si="6"/>
        <v>59</v>
      </c>
      <c r="E87" s="1">
        <v>42696.394004629627</v>
      </c>
      <c r="F87" s="31" t="s">
        <v>6</v>
      </c>
      <c r="G87" s="32">
        <v>2</v>
      </c>
      <c r="H87" s="2">
        <v>1</v>
      </c>
      <c r="I87">
        <v>4</v>
      </c>
      <c r="J87">
        <v>1</v>
      </c>
      <c r="K87">
        <f t="shared" si="7"/>
        <v>4</v>
      </c>
      <c r="L87">
        <v>1</v>
      </c>
      <c r="M87">
        <v>1</v>
      </c>
      <c r="N87">
        <f t="shared" si="8"/>
        <v>4</v>
      </c>
      <c r="O87">
        <v>1</v>
      </c>
      <c r="P87">
        <v>4</v>
      </c>
      <c r="Q87">
        <v>1</v>
      </c>
      <c r="R87">
        <v>1</v>
      </c>
      <c r="S87">
        <v>4</v>
      </c>
      <c r="T87" s="33">
        <v>3</v>
      </c>
      <c r="U87" s="4">
        <v>4</v>
      </c>
      <c r="V87" s="34">
        <v>29</v>
      </c>
      <c r="W87" s="35">
        <f t="shared" si="9"/>
        <v>-0.64480627457452122</v>
      </c>
      <c r="X87" s="35">
        <f t="shared" si="10"/>
        <v>43.551937254254788</v>
      </c>
      <c r="Y87" s="2">
        <v>7</v>
      </c>
      <c r="Z87">
        <v>4</v>
      </c>
      <c r="AA87">
        <v>6</v>
      </c>
      <c r="AB87">
        <v>13</v>
      </c>
      <c r="AC87">
        <v>5</v>
      </c>
      <c r="AD87">
        <v>4</v>
      </c>
      <c r="AE87">
        <v>45</v>
      </c>
      <c r="AF87">
        <v>9</v>
      </c>
      <c r="AG87">
        <v>23</v>
      </c>
      <c r="AH87">
        <v>5</v>
      </c>
      <c r="AI87">
        <v>14</v>
      </c>
      <c r="AJ87" s="4">
        <v>11</v>
      </c>
      <c r="AK87" s="31">
        <f t="shared" si="11"/>
        <v>146</v>
      </c>
      <c r="AL87">
        <v>8</v>
      </c>
      <c r="AM87">
        <v>12</v>
      </c>
      <c r="AN87">
        <v>6</v>
      </c>
      <c r="AO87">
        <v>2</v>
      </c>
      <c r="AP87">
        <v>10</v>
      </c>
      <c r="AQ87">
        <v>4</v>
      </c>
      <c r="AR87">
        <v>9</v>
      </c>
      <c r="AS87">
        <v>7</v>
      </c>
      <c r="AT87">
        <v>1</v>
      </c>
      <c r="AU87">
        <v>11</v>
      </c>
      <c r="AV87">
        <v>5</v>
      </c>
      <c r="AW87">
        <v>3</v>
      </c>
      <c r="AX87" s="37">
        <v>76</v>
      </c>
    </row>
    <row r="88" spans="1:50" x14ac:dyDescent="0.25">
      <c r="A88">
        <v>14</v>
      </c>
      <c r="B88">
        <v>0</v>
      </c>
      <c r="C88">
        <v>1975</v>
      </c>
      <c r="D88" s="30">
        <f t="shared" si="6"/>
        <v>41</v>
      </c>
      <c r="E88" s="1">
        <v>42688.514305555553</v>
      </c>
      <c r="F88" s="31" t="s">
        <v>5</v>
      </c>
      <c r="G88" s="32">
        <v>2</v>
      </c>
      <c r="H88" s="2">
        <v>2</v>
      </c>
      <c r="I88">
        <v>4</v>
      </c>
      <c r="J88">
        <v>1</v>
      </c>
      <c r="K88">
        <f t="shared" si="7"/>
        <v>4</v>
      </c>
      <c r="L88">
        <v>2</v>
      </c>
      <c r="M88">
        <v>3</v>
      </c>
      <c r="N88">
        <f t="shared" si="8"/>
        <v>2</v>
      </c>
      <c r="O88">
        <v>2</v>
      </c>
      <c r="P88">
        <v>3</v>
      </c>
      <c r="Q88">
        <v>3</v>
      </c>
      <c r="R88">
        <v>3</v>
      </c>
      <c r="S88">
        <v>2</v>
      </c>
      <c r="T88" s="33">
        <v>1</v>
      </c>
      <c r="U88" s="4">
        <v>3</v>
      </c>
      <c r="V88" s="34">
        <v>30</v>
      </c>
      <c r="W88" s="35">
        <f t="shared" si="9"/>
        <v>-0.44152111057949639</v>
      </c>
      <c r="X88" s="35">
        <f t="shared" si="10"/>
        <v>45.584788894205033</v>
      </c>
      <c r="Y88" s="2">
        <v>3</v>
      </c>
      <c r="Z88">
        <v>3</v>
      </c>
      <c r="AA88">
        <v>5</v>
      </c>
      <c r="AB88" s="38">
        <v>5</v>
      </c>
      <c r="AC88">
        <v>8</v>
      </c>
      <c r="AD88">
        <v>5</v>
      </c>
      <c r="AE88">
        <v>12</v>
      </c>
      <c r="AF88">
        <v>4</v>
      </c>
      <c r="AG88">
        <v>5</v>
      </c>
      <c r="AH88">
        <v>4</v>
      </c>
      <c r="AI88">
        <v>6</v>
      </c>
      <c r="AJ88" s="4">
        <v>4</v>
      </c>
      <c r="AK88" s="31">
        <f t="shared" si="11"/>
        <v>64</v>
      </c>
      <c r="AL88">
        <v>4</v>
      </c>
      <c r="AM88">
        <v>12</v>
      </c>
      <c r="AN88">
        <v>10</v>
      </c>
      <c r="AO88">
        <v>7</v>
      </c>
      <c r="AP88">
        <v>9</v>
      </c>
      <c r="AQ88">
        <v>6</v>
      </c>
      <c r="AR88">
        <v>1</v>
      </c>
      <c r="AS88">
        <v>3</v>
      </c>
      <c r="AT88">
        <v>2</v>
      </c>
      <c r="AU88">
        <v>5</v>
      </c>
      <c r="AV88">
        <v>11</v>
      </c>
      <c r="AW88">
        <v>8</v>
      </c>
      <c r="AX88" s="37">
        <v>33</v>
      </c>
    </row>
    <row r="89" spans="1:50" x14ac:dyDescent="0.25">
      <c r="A89">
        <v>736</v>
      </c>
      <c r="B89">
        <v>0</v>
      </c>
      <c r="C89">
        <v>1978</v>
      </c>
      <c r="D89" s="30">
        <f t="shared" si="6"/>
        <v>38</v>
      </c>
      <c r="E89" s="1">
        <v>42690.418888888889</v>
      </c>
      <c r="F89" s="31" t="s">
        <v>4</v>
      </c>
      <c r="G89" s="32">
        <v>2</v>
      </c>
      <c r="H89" s="2">
        <v>2</v>
      </c>
      <c r="I89">
        <v>3</v>
      </c>
      <c r="J89">
        <v>1</v>
      </c>
      <c r="K89">
        <f t="shared" si="7"/>
        <v>4</v>
      </c>
      <c r="L89">
        <v>3</v>
      </c>
      <c r="M89">
        <v>2</v>
      </c>
      <c r="N89">
        <f t="shared" si="8"/>
        <v>3</v>
      </c>
      <c r="O89">
        <v>2</v>
      </c>
      <c r="P89">
        <v>3</v>
      </c>
      <c r="Q89">
        <v>3</v>
      </c>
      <c r="R89">
        <v>2</v>
      </c>
      <c r="S89">
        <v>2</v>
      </c>
      <c r="T89" s="33">
        <v>3</v>
      </c>
      <c r="U89" s="4">
        <v>3</v>
      </c>
      <c r="V89" s="34">
        <v>30</v>
      </c>
      <c r="W89" s="35">
        <f t="shared" si="9"/>
        <v>-0.44152111057949639</v>
      </c>
      <c r="X89" s="35">
        <f t="shared" si="10"/>
        <v>45.584788894205033</v>
      </c>
      <c r="Y89" s="2">
        <v>12</v>
      </c>
      <c r="Z89">
        <v>28</v>
      </c>
      <c r="AA89">
        <v>12</v>
      </c>
      <c r="AB89" s="38">
        <v>22</v>
      </c>
      <c r="AC89">
        <v>22</v>
      </c>
      <c r="AD89" s="38">
        <v>22</v>
      </c>
      <c r="AE89">
        <v>12</v>
      </c>
      <c r="AF89" s="38">
        <v>22</v>
      </c>
      <c r="AG89">
        <v>12</v>
      </c>
      <c r="AH89">
        <v>42</v>
      </c>
      <c r="AI89">
        <v>28</v>
      </c>
      <c r="AJ89" s="4">
        <v>27</v>
      </c>
      <c r="AK89" s="41">
        <f t="shared" si="11"/>
        <v>261</v>
      </c>
      <c r="AL89">
        <v>1</v>
      </c>
      <c r="AM89">
        <v>5</v>
      </c>
      <c r="AN89">
        <v>8</v>
      </c>
      <c r="AO89">
        <v>4</v>
      </c>
      <c r="AP89">
        <v>12</v>
      </c>
      <c r="AQ89">
        <v>6</v>
      </c>
      <c r="AR89">
        <v>9</v>
      </c>
      <c r="AS89">
        <v>11</v>
      </c>
      <c r="AT89">
        <v>10</v>
      </c>
      <c r="AU89">
        <v>3</v>
      </c>
      <c r="AV89">
        <v>2</v>
      </c>
      <c r="AW89">
        <v>7</v>
      </c>
      <c r="AX89" s="37">
        <v>6</v>
      </c>
    </row>
    <row r="90" spans="1:50" x14ac:dyDescent="0.25">
      <c r="A90">
        <v>992</v>
      </c>
      <c r="B90">
        <v>0</v>
      </c>
      <c r="C90">
        <v>1976</v>
      </c>
      <c r="D90" s="30">
        <f t="shared" si="6"/>
        <v>40</v>
      </c>
      <c r="E90" s="1">
        <v>42692.386053240742</v>
      </c>
      <c r="F90" s="31" t="s">
        <v>6</v>
      </c>
      <c r="G90" s="32">
        <v>2</v>
      </c>
      <c r="H90" s="2">
        <v>2</v>
      </c>
      <c r="I90">
        <v>3</v>
      </c>
      <c r="J90">
        <v>1</v>
      </c>
      <c r="K90">
        <f t="shared" si="7"/>
        <v>4</v>
      </c>
      <c r="L90">
        <v>4</v>
      </c>
      <c r="M90">
        <v>4</v>
      </c>
      <c r="N90">
        <f t="shared" si="8"/>
        <v>1</v>
      </c>
      <c r="O90">
        <v>1</v>
      </c>
      <c r="P90">
        <v>3</v>
      </c>
      <c r="Q90">
        <v>2</v>
      </c>
      <c r="R90">
        <v>2</v>
      </c>
      <c r="S90">
        <v>4</v>
      </c>
      <c r="T90" s="33">
        <v>1</v>
      </c>
      <c r="U90" s="4">
        <v>4</v>
      </c>
      <c r="V90" s="34">
        <v>30</v>
      </c>
      <c r="W90" s="35">
        <f t="shared" si="9"/>
        <v>-0.44152111057949639</v>
      </c>
      <c r="X90" s="35">
        <f t="shared" si="10"/>
        <v>45.584788894205033</v>
      </c>
      <c r="Y90" s="2">
        <v>4</v>
      </c>
      <c r="Z90">
        <v>3</v>
      </c>
      <c r="AA90">
        <v>9</v>
      </c>
      <c r="AB90">
        <v>17</v>
      </c>
      <c r="AC90">
        <v>10</v>
      </c>
      <c r="AD90">
        <v>15</v>
      </c>
      <c r="AE90">
        <v>11</v>
      </c>
      <c r="AF90">
        <v>10</v>
      </c>
      <c r="AG90">
        <v>3</v>
      </c>
      <c r="AH90">
        <v>6</v>
      </c>
      <c r="AI90">
        <v>4</v>
      </c>
      <c r="AJ90" s="4">
        <v>5</v>
      </c>
      <c r="AK90" s="31">
        <f t="shared" si="11"/>
        <v>97</v>
      </c>
      <c r="AL90">
        <v>8</v>
      </c>
      <c r="AM90">
        <v>11</v>
      </c>
      <c r="AN90">
        <v>7</v>
      </c>
      <c r="AO90">
        <v>4</v>
      </c>
      <c r="AP90">
        <v>3</v>
      </c>
      <c r="AQ90">
        <v>6</v>
      </c>
      <c r="AR90">
        <v>2</v>
      </c>
      <c r="AS90">
        <v>9</v>
      </c>
      <c r="AT90">
        <v>10</v>
      </c>
      <c r="AU90">
        <v>1</v>
      </c>
      <c r="AV90">
        <v>5</v>
      </c>
      <c r="AW90">
        <v>12</v>
      </c>
      <c r="AX90" s="37">
        <v>52</v>
      </c>
    </row>
    <row r="91" spans="1:50" x14ac:dyDescent="0.25">
      <c r="A91">
        <v>1373</v>
      </c>
      <c r="B91">
        <v>0</v>
      </c>
      <c r="C91">
        <v>1980</v>
      </c>
      <c r="D91" s="30">
        <f t="shared" si="6"/>
        <v>36</v>
      </c>
      <c r="E91" s="1">
        <v>42695.346435185187</v>
      </c>
      <c r="F91" s="31" t="s">
        <v>4</v>
      </c>
      <c r="G91" s="32">
        <v>2</v>
      </c>
      <c r="H91" s="2">
        <v>2</v>
      </c>
      <c r="I91">
        <v>3</v>
      </c>
      <c r="J91">
        <v>1</v>
      </c>
      <c r="K91">
        <f t="shared" si="7"/>
        <v>4</v>
      </c>
      <c r="L91">
        <v>2</v>
      </c>
      <c r="M91">
        <v>3</v>
      </c>
      <c r="N91">
        <f t="shared" si="8"/>
        <v>2</v>
      </c>
      <c r="O91">
        <v>2</v>
      </c>
      <c r="P91">
        <v>4</v>
      </c>
      <c r="Q91">
        <v>3</v>
      </c>
      <c r="R91">
        <v>1</v>
      </c>
      <c r="S91">
        <v>3</v>
      </c>
      <c r="T91" s="33">
        <v>1</v>
      </c>
      <c r="U91" s="4">
        <v>4</v>
      </c>
      <c r="V91" s="34">
        <v>30</v>
      </c>
      <c r="W91" s="35">
        <f t="shared" si="9"/>
        <v>-0.44152111057949639</v>
      </c>
      <c r="X91" s="35">
        <f t="shared" si="10"/>
        <v>45.584788894205033</v>
      </c>
      <c r="Y91" s="2">
        <v>10</v>
      </c>
      <c r="Z91">
        <v>5</v>
      </c>
      <c r="AA91">
        <v>7</v>
      </c>
      <c r="AB91">
        <v>19</v>
      </c>
      <c r="AC91">
        <v>13</v>
      </c>
      <c r="AD91">
        <v>10</v>
      </c>
      <c r="AE91">
        <v>9</v>
      </c>
      <c r="AF91">
        <v>9</v>
      </c>
      <c r="AG91">
        <v>7</v>
      </c>
      <c r="AH91">
        <v>10</v>
      </c>
      <c r="AI91">
        <v>7</v>
      </c>
      <c r="AJ91" s="4">
        <v>5</v>
      </c>
      <c r="AK91" s="31">
        <f t="shared" si="11"/>
        <v>111</v>
      </c>
      <c r="AL91">
        <v>1</v>
      </c>
      <c r="AM91">
        <v>5</v>
      </c>
      <c r="AN91">
        <v>10</v>
      </c>
      <c r="AO91">
        <v>7</v>
      </c>
      <c r="AP91">
        <v>11</v>
      </c>
      <c r="AQ91">
        <v>2</v>
      </c>
      <c r="AR91">
        <v>9</v>
      </c>
      <c r="AS91">
        <v>8</v>
      </c>
      <c r="AT91">
        <v>4</v>
      </c>
      <c r="AU91">
        <v>6</v>
      </c>
      <c r="AV91">
        <v>12</v>
      </c>
      <c r="AW91">
        <v>3</v>
      </c>
      <c r="AX91" s="37">
        <v>32</v>
      </c>
    </row>
    <row r="92" spans="1:50" x14ac:dyDescent="0.25">
      <c r="A92">
        <v>1745</v>
      </c>
      <c r="B92">
        <v>0</v>
      </c>
      <c r="C92">
        <v>1974</v>
      </c>
      <c r="D92" s="30">
        <f t="shared" si="6"/>
        <v>42</v>
      </c>
      <c r="E92" s="1">
        <v>42696.358749999999</v>
      </c>
      <c r="F92" s="31" t="s">
        <v>4</v>
      </c>
      <c r="G92" s="32">
        <v>2</v>
      </c>
      <c r="H92" s="2">
        <v>3</v>
      </c>
      <c r="I92">
        <v>3</v>
      </c>
      <c r="J92">
        <v>2</v>
      </c>
      <c r="K92">
        <f t="shared" si="7"/>
        <v>3</v>
      </c>
      <c r="L92">
        <v>4</v>
      </c>
      <c r="M92">
        <v>1</v>
      </c>
      <c r="N92">
        <f t="shared" si="8"/>
        <v>4</v>
      </c>
      <c r="O92">
        <v>1</v>
      </c>
      <c r="P92">
        <v>1</v>
      </c>
      <c r="Q92">
        <v>3</v>
      </c>
      <c r="R92">
        <v>3</v>
      </c>
      <c r="S92">
        <v>1</v>
      </c>
      <c r="T92" s="33">
        <v>3</v>
      </c>
      <c r="U92" s="4">
        <v>4</v>
      </c>
      <c r="V92" s="34">
        <v>30</v>
      </c>
      <c r="W92" s="35">
        <f t="shared" si="9"/>
        <v>-0.44152111057949639</v>
      </c>
      <c r="X92" s="35">
        <f t="shared" si="10"/>
        <v>45.584788894205033</v>
      </c>
      <c r="Y92" s="2">
        <v>9</v>
      </c>
      <c r="Z92">
        <v>6</v>
      </c>
      <c r="AA92">
        <v>7</v>
      </c>
      <c r="AB92">
        <v>16</v>
      </c>
      <c r="AC92">
        <v>16</v>
      </c>
      <c r="AD92">
        <v>16</v>
      </c>
      <c r="AE92">
        <v>10</v>
      </c>
      <c r="AF92">
        <v>8</v>
      </c>
      <c r="AG92">
        <v>5</v>
      </c>
      <c r="AH92">
        <v>13</v>
      </c>
      <c r="AI92">
        <v>6</v>
      </c>
      <c r="AJ92" s="4">
        <v>2</v>
      </c>
      <c r="AK92" s="31">
        <f t="shared" si="11"/>
        <v>114</v>
      </c>
      <c r="AL92">
        <v>4</v>
      </c>
      <c r="AM92">
        <v>6</v>
      </c>
      <c r="AN92">
        <v>11</v>
      </c>
      <c r="AO92">
        <v>5</v>
      </c>
      <c r="AP92">
        <v>1</v>
      </c>
      <c r="AQ92">
        <v>2</v>
      </c>
      <c r="AR92">
        <v>9</v>
      </c>
      <c r="AS92">
        <v>12</v>
      </c>
      <c r="AT92">
        <v>8</v>
      </c>
      <c r="AU92">
        <v>7</v>
      </c>
      <c r="AV92">
        <v>10</v>
      </c>
      <c r="AW92">
        <v>3</v>
      </c>
      <c r="AX92" s="37">
        <v>60</v>
      </c>
    </row>
    <row r="93" spans="1:50" x14ac:dyDescent="0.25">
      <c r="A93">
        <v>2035</v>
      </c>
      <c r="B93">
        <v>0</v>
      </c>
      <c r="C93">
        <v>1981</v>
      </c>
      <c r="D93" s="30">
        <f t="shared" si="6"/>
        <v>35</v>
      </c>
      <c r="E93" s="1">
        <v>42697.702013888891</v>
      </c>
      <c r="F93" s="39" t="s">
        <v>10</v>
      </c>
      <c r="G93" s="32">
        <v>0</v>
      </c>
      <c r="H93" s="2">
        <v>3</v>
      </c>
      <c r="I93">
        <v>3</v>
      </c>
      <c r="J93">
        <v>1</v>
      </c>
      <c r="K93">
        <f t="shared" si="7"/>
        <v>4</v>
      </c>
      <c r="L93">
        <v>3</v>
      </c>
      <c r="M93">
        <v>4</v>
      </c>
      <c r="N93">
        <f t="shared" si="8"/>
        <v>1</v>
      </c>
      <c r="O93">
        <v>2</v>
      </c>
      <c r="P93">
        <v>4</v>
      </c>
      <c r="Q93">
        <v>1</v>
      </c>
      <c r="R93">
        <v>1</v>
      </c>
      <c r="S93">
        <v>4</v>
      </c>
      <c r="T93" s="33">
        <v>3</v>
      </c>
      <c r="U93" s="4">
        <v>4</v>
      </c>
      <c r="V93" s="34">
        <v>30</v>
      </c>
      <c r="W93" s="35">
        <f t="shared" si="9"/>
        <v>-0.44152111057949639</v>
      </c>
      <c r="X93" s="35">
        <f t="shared" si="10"/>
        <v>45.584788894205033</v>
      </c>
      <c r="Y93" s="2">
        <v>7</v>
      </c>
      <c r="Z93">
        <v>4</v>
      </c>
      <c r="AA93">
        <v>7</v>
      </c>
      <c r="AB93">
        <v>10</v>
      </c>
      <c r="AC93">
        <v>6</v>
      </c>
      <c r="AD93">
        <v>5</v>
      </c>
      <c r="AE93">
        <v>6</v>
      </c>
      <c r="AF93">
        <v>8</v>
      </c>
      <c r="AG93">
        <v>5</v>
      </c>
      <c r="AH93">
        <v>6</v>
      </c>
      <c r="AI93">
        <v>12</v>
      </c>
      <c r="AJ93" s="4">
        <v>7</v>
      </c>
      <c r="AK93" s="31">
        <f t="shared" si="11"/>
        <v>83</v>
      </c>
      <c r="AL93">
        <v>1</v>
      </c>
      <c r="AM93">
        <v>10</v>
      </c>
      <c r="AN93">
        <v>2</v>
      </c>
      <c r="AO93">
        <v>11</v>
      </c>
      <c r="AP93">
        <v>6</v>
      </c>
      <c r="AQ93">
        <v>12</v>
      </c>
      <c r="AR93">
        <v>5</v>
      </c>
      <c r="AS93">
        <v>9</v>
      </c>
      <c r="AT93">
        <v>8</v>
      </c>
      <c r="AU93">
        <v>3</v>
      </c>
      <c r="AV93">
        <v>4</v>
      </c>
      <c r="AW93">
        <v>7</v>
      </c>
      <c r="AX93" s="37">
        <v>41</v>
      </c>
    </row>
    <row r="94" spans="1:50" x14ac:dyDescent="0.25">
      <c r="A94">
        <v>2338</v>
      </c>
      <c r="B94">
        <v>0</v>
      </c>
      <c r="C94">
        <v>1981</v>
      </c>
      <c r="D94" s="30">
        <f t="shared" si="6"/>
        <v>35</v>
      </c>
      <c r="E94" s="1">
        <v>42701.653969907406</v>
      </c>
      <c r="F94" s="31" t="s">
        <v>6</v>
      </c>
      <c r="G94" s="32">
        <v>2</v>
      </c>
      <c r="H94" s="2">
        <v>2</v>
      </c>
      <c r="I94">
        <v>3</v>
      </c>
      <c r="J94">
        <v>1</v>
      </c>
      <c r="K94">
        <f t="shared" si="7"/>
        <v>4</v>
      </c>
      <c r="L94">
        <v>3</v>
      </c>
      <c r="M94">
        <v>2</v>
      </c>
      <c r="N94">
        <f t="shared" si="8"/>
        <v>3</v>
      </c>
      <c r="O94">
        <v>3</v>
      </c>
      <c r="P94">
        <v>3</v>
      </c>
      <c r="Q94">
        <v>1</v>
      </c>
      <c r="R94">
        <v>1</v>
      </c>
      <c r="S94">
        <v>4</v>
      </c>
      <c r="T94" s="33">
        <v>3</v>
      </c>
      <c r="U94" s="4">
        <v>3</v>
      </c>
      <c r="V94" s="34">
        <v>30</v>
      </c>
      <c r="W94" s="35">
        <f t="shared" si="9"/>
        <v>-0.44152111057949639</v>
      </c>
      <c r="X94" s="35">
        <f t="shared" si="10"/>
        <v>45.584788894205033</v>
      </c>
      <c r="Y94" s="2">
        <v>5</v>
      </c>
      <c r="Z94">
        <v>8</v>
      </c>
      <c r="AA94">
        <v>6</v>
      </c>
      <c r="AB94">
        <v>13</v>
      </c>
      <c r="AC94">
        <v>5</v>
      </c>
      <c r="AD94">
        <v>5</v>
      </c>
      <c r="AE94">
        <v>6</v>
      </c>
      <c r="AF94">
        <v>4</v>
      </c>
      <c r="AG94">
        <v>4</v>
      </c>
      <c r="AH94">
        <v>7</v>
      </c>
      <c r="AI94">
        <v>10</v>
      </c>
      <c r="AJ94" s="4">
        <v>9</v>
      </c>
      <c r="AK94" s="31">
        <f t="shared" si="11"/>
        <v>82</v>
      </c>
      <c r="AL94">
        <v>8</v>
      </c>
      <c r="AM94">
        <v>1</v>
      </c>
      <c r="AN94">
        <v>7</v>
      </c>
      <c r="AO94">
        <v>5</v>
      </c>
      <c r="AP94">
        <v>3</v>
      </c>
      <c r="AQ94">
        <v>11</v>
      </c>
      <c r="AR94">
        <v>12</v>
      </c>
      <c r="AS94">
        <v>6</v>
      </c>
      <c r="AT94">
        <v>4</v>
      </c>
      <c r="AU94">
        <v>2</v>
      </c>
      <c r="AV94">
        <v>10</v>
      </c>
      <c r="AW94">
        <v>9</v>
      </c>
      <c r="AX94" s="37">
        <v>22</v>
      </c>
    </row>
    <row r="95" spans="1:50" x14ac:dyDescent="0.25">
      <c r="A95">
        <v>872</v>
      </c>
      <c r="B95">
        <v>0</v>
      </c>
      <c r="C95">
        <v>1990</v>
      </c>
      <c r="D95" s="30">
        <f t="shared" si="6"/>
        <v>26</v>
      </c>
      <c r="E95" s="1">
        <v>42690.755902777775</v>
      </c>
      <c r="F95" s="39" t="s">
        <v>10</v>
      </c>
      <c r="G95" s="32">
        <v>0</v>
      </c>
      <c r="H95" s="2">
        <v>3</v>
      </c>
      <c r="I95">
        <v>3</v>
      </c>
      <c r="J95">
        <v>1</v>
      </c>
      <c r="K95">
        <f t="shared" si="7"/>
        <v>4</v>
      </c>
      <c r="L95">
        <v>3</v>
      </c>
      <c r="M95">
        <v>1</v>
      </c>
      <c r="N95">
        <f t="shared" si="8"/>
        <v>4</v>
      </c>
      <c r="O95">
        <v>1</v>
      </c>
      <c r="P95">
        <v>3</v>
      </c>
      <c r="Q95">
        <v>2</v>
      </c>
      <c r="R95">
        <v>4</v>
      </c>
      <c r="S95">
        <v>2</v>
      </c>
      <c r="T95" s="33">
        <v>3</v>
      </c>
      <c r="U95" s="4">
        <v>3</v>
      </c>
      <c r="V95" s="34">
        <v>32</v>
      </c>
      <c r="W95" s="35">
        <f t="shared" si="9"/>
        <v>-3.4950782589446734E-2</v>
      </c>
      <c r="X95" s="35">
        <f t="shared" si="10"/>
        <v>49.65049217410553</v>
      </c>
      <c r="Y95" s="2">
        <v>8</v>
      </c>
      <c r="Z95">
        <v>7</v>
      </c>
      <c r="AA95">
        <v>15</v>
      </c>
      <c r="AB95">
        <v>19</v>
      </c>
      <c r="AC95">
        <v>14</v>
      </c>
      <c r="AD95">
        <v>12</v>
      </c>
      <c r="AE95">
        <v>9</v>
      </c>
      <c r="AF95">
        <v>10</v>
      </c>
      <c r="AG95">
        <v>4</v>
      </c>
      <c r="AH95">
        <v>9</v>
      </c>
      <c r="AI95">
        <v>14</v>
      </c>
      <c r="AJ95" s="4">
        <v>18</v>
      </c>
      <c r="AK95" s="31">
        <f t="shared" si="11"/>
        <v>139</v>
      </c>
      <c r="AL95">
        <v>12</v>
      </c>
      <c r="AM95">
        <v>8</v>
      </c>
      <c r="AN95">
        <v>3</v>
      </c>
      <c r="AO95">
        <v>7</v>
      </c>
      <c r="AP95">
        <v>10</v>
      </c>
      <c r="AQ95">
        <v>4</v>
      </c>
      <c r="AR95">
        <v>2</v>
      </c>
      <c r="AS95">
        <v>9</v>
      </c>
      <c r="AT95">
        <v>5</v>
      </c>
      <c r="AU95">
        <v>6</v>
      </c>
      <c r="AV95">
        <v>1</v>
      </c>
      <c r="AW95">
        <v>11</v>
      </c>
      <c r="AX95" s="37">
        <v>22</v>
      </c>
    </row>
    <row r="96" spans="1:50" x14ac:dyDescent="0.25">
      <c r="A96">
        <v>545</v>
      </c>
      <c r="B96">
        <v>0</v>
      </c>
      <c r="C96">
        <v>1970</v>
      </c>
      <c r="D96" s="30">
        <f t="shared" si="6"/>
        <v>46</v>
      </c>
      <c r="E96" s="1">
        <v>42689.760752314818</v>
      </c>
      <c r="F96" s="31" t="s">
        <v>11</v>
      </c>
      <c r="G96" s="32">
        <v>1</v>
      </c>
      <c r="H96" s="2">
        <v>2</v>
      </c>
      <c r="I96">
        <v>4</v>
      </c>
      <c r="J96">
        <v>1</v>
      </c>
      <c r="K96">
        <f t="shared" si="7"/>
        <v>4</v>
      </c>
      <c r="L96">
        <v>2</v>
      </c>
      <c r="M96">
        <v>3</v>
      </c>
      <c r="N96">
        <f t="shared" si="8"/>
        <v>2</v>
      </c>
      <c r="O96">
        <v>4</v>
      </c>
      <c r="P96">
        <v>2</v>
      </c>
      <c r="Q96">
        <v>2</v>
      </c>
      <c r="R96">
        <v>2</v>
      </c>
      <c r="S96">
        <v>3</v>
      </c>
      <c r="T96" s="33">
        <v>3</v>
      </c>
      <c r="U96" s="4">
        <v>4</v>
      </c>
      <c r="V96" s="34">
        <v>31</v>
      </c>
      <c r="W96" s="35">
        <f t="shared" si="9"/>
        <v>-0.23823594658447156</v>
      </c>
      <c r="X96" s="35">
        <f t="shared" si="10"/>
        <v>47.617640534155285</v>
      </c>
      <c r="Y96" s="2">
        <v>8</v>
      </c>
      <c r="Z96">
        <v>11</v>
      </c>
      <c r="AA96">
        <v>13</v>
      </c>
      <c r="AB96">
        <v>21</v>
      </c>
      <c r="AC96">
        <v>26</v>
      </c>
      <c r="AD96">
        <v>25</v>
      </c>
      <c r="AE96">
        <v>20</v>
      </c>
      <c r="AF96">
        <v>8</v>
      </c>
      <c r="AG96">
        <v>8</v>
      </c>
      <c r="AH96">
        <v>20</v>
      </c>
      <c r="AI96">
        <v>11</v>
      </c>
      <c r="AJ96" s="4">
        <v>6</v>
      </c>
      <c r="AK96" s="31">
        <f t="shared" si="11"/>
        <v>177</v>
      </c>
      <c r="AL96">
        <v>12</v>
      </c>
      <c r="AM96">
        <v>7</v>
      </c>
      <c r="AN96">
        <v>11</v>
      </c>
      <c r="AO96">
        <v>4</v>
      </c>
      <c r="AP96">
        <v>6</v>
      </c>
      <c r="AQ96">
        <v>3</v>
      </c>
      <c r="AR96">
        <v>2</v>
      </c>
      <c r="AS96">
        <v>9</v>
      </c>
      <c r="AT96">
        <v>1</v>
      </c>
      <c r="AU96">
        <v>8</v>
      </c>
      <c r="AV96">
        <v>10</v>
      </c>
      <c r="AW96">
        <v>5</v>
      </c>
      <c r="AX96" s="37">
        <v>38</v>
      </c>
    </row>
    <row r="97" spans="1:50" x14ac:dyDescent="0.25">
      <c r="A97">
        <v>897</v>
      </c>
      <c r="B97">
        <v>1</v>
      </c>
      <c r="C97">
        <v>1990</v>
      </c>
      <c r="D97" s="30">
        <f t="shared" si="6"/>
        <v>26</v>
      </c>
      <c r="E97" s="1">
        <v>42690.903749999998</v>
      </c>
      <c r="F97" s="31" t="s">
        <v>11</v>
      </c>
      <c r="G97" s="32">
        <v>1</v>
      </c>
      <c r="H97" s="2">
        <v>3</v>
      </c>
      <c r="I97">
        <v>3</v>
      </c>
      <c r="J97">
        <v>1</v>
      </c>
      <c r="K97">
        <f t="shared" si="7"/>
        <v>4</v>
      </c>
      <c r="L97">
        <v>2</v>
      </c>
      <c r="M97">
        <v>3</v>
      </c>
      <c r="N97">
        <f t="shared" si="8"/>
        <v>2</v>
      </c>
      <c r="O97">
        <v>2</v>
      </c>
      <c r="P97">
        <v>4</v>
      </c>
      <c r="Q97">
        <v>4</v>
      </c>
      <c r="R97">
        <v>3</v>
      </c>
      <c r="S97">
        <v>4</v>
      </c>
      <c r="T97" s="33">
        <v>3</v>
      </c>
      <c r="U97" s="4">
        <v>2</v>
      </c>
      <c r="V97" s="34">
        <v>33</v>
      </c>
      <c r="W97" s="35">
        <f t="shared" si="9"/>
        <v>0.1683343814055781</v>
      </c>
      <c r="X97" s="35">
        <f t="shared" si="10"/>
        <v>51.683343814055782</v>
      </c>
      <c r="Y97" s="2">
        <v>7</v>
      </c>
      <c r="Z97">
        <v>12</v>
      </c>
      <c r="AA97">
        <v>8</v>
      </c>
      <c r="AB97">
        <v>11</v>
      </c>
      <c r="AC97">
        <v>14</v>
      </c>
      <c r="AD97">
        <v>8</v>
      </c>
      <c r="AE97">
        <v>7</v>
      </c>
      <c r="AF97">
        <v>7</v>
      </c>
      <c r="AG97">
        <v>6</v>
      </c>
      <c r="AH97">
        <v>6</v>
      </c>
      <c r="AI97">
        <v>5</v>
      </c>
      <c r="AJ97" s="4">
        <v>7</v>
      </c>
      <c r="AK97" s="31">
        <f t="shared" si="11"/>
        <v>98</v>
      </c>
      <c r="AL97">
        <v>10</v>
      </c>
      <c r="AM97">
        <v>3</v>
      </c>
      <c r="AN97">
        <v>6</v>
      </c>
      <c r="AO97">
        <v>9</v>
      </c>
      <c r="AP97">
        <v>8</v>
      </c>
      <c r="AQ97">
        <v>11</v>
      </c>
      <c r="AR97">
        <v>7</v>
      </c>
      <c r="AS97">
        <v>12</v>
      </c>
      <c r="AT97">
        <v>1</v>
      </c>
      <c r="AU97">
        <v>4</v>
      </c>
      <c r="AV97">
        <v>2</v>
      </c>
      <c r="AW97">
        <v>5</v>
      </c>
      <c r="AX97" s="37">
        <v>46</v>
      </c>
    </row>
    <row r="98" spans="1:50" x14ac:dyDescent="0.25">
      <c r="A98">
        <v>49</v>
      </c>
      <c r="B98">
        <v>0</v>
      </c>
      <c r="C98">
        <v>1983</v>
      </c>
      <c r="D98" s="30">
        <f t="shared" si="6"/>
        <v>33</v>
      </c>
      <c r="E98" s="1">
        <v>42690.530393518522</v>
      </c>
      <c r="F98" s="31" t="s">
        <v>6</v>
      </c>
      <c r="G98" s="32">
        <v>2</v>
      </c>
      <c r="H98" s="2">
        <v>3</v>
      </c>
      <c r="I98">
        <v>4</v>
      </c>
      <c r="J98">
        <v>2</v>
      </c>
      <c r="K98">
        <f t="shared" si="7"/>
        <v>3</v>
      </c>
      <c r="L98">
        <v>3</v>
      </c>
      <c r="M98">
        <v>2</v>
      </c>
      <c r="N98">
        <f t="shared" si="8"/>
        <v>3</v>
      </c>
      <c r="O98">
        <v>2</v>
      </c>
      <c r="P98">
        <v>3</v>
      </c>
      <c r="Q98">
        <v>2</v>
      </c>
      <c r="R98">
        <v>2</v>
      </c>
      <c r="S98">
        <v>3</v>
      </c>
      <c r="T98" s="33">
        <v>4</v>
      </c>
      <c r="U98" s="4">
        <v>3</v>
      </c>
      <c r="V98" s="34">
        <v>31</v>
      </c>
      <c r="W98" s="35">
        <f t="shared" si="9"/>
        <v>-0.23823594658447156</v>
      </c>
      <c r="X98" s="35">
        <f t="shared" si="10"/>
        <v>47.617640534155285</v>
      </c>
      <c r="Y98" s="2">
        <v>8</v>
      </c>
      <c r="Z98">
        <v>2</v>
      </c>
      <c r="AA98">
        <v>6</v>
      </c>
      <c r="AB98">
        <v>11</v>
      </c>
      <c r="AC98">
        <v>5</v>
      </c>
      <c r="AD98">
        <v>7</v>
      </c>
      <c r="AE98">
        <v>6</v>
      </c>
      <c r="AF98">
        <v>4</v>
      </c>
      <c r="AG98">
        <v>3</v>
      </c>
      <c r="AH98">
        <v>8</v>
      </c>
      <c r="AI98">
        <v>5</v>
      </c>
      <c r="AJ98" s="4">
        <v>4</v>
      </c>
      <c r="AK98" s="31">
        <f t="shared" si="11"/>
        <v>69</v>
      </c>
      <c r="AL98">
        <v>8</v>
      </c>
      <c r="AM98">
        <v>4</v>
      </c>
      <c r="AN98">
        <v>3</v>
      </c>
      <c r="AO98">
        <v>1</v>
      </c>
      <c r="AP98">
        <v>12</v>
      </c>
      <c r="AQ98">
        <v>9</v>
      </c>
      <c r="AR98">
        <v>2</v>
      </c>
      <c r="AS98">
        <v>11</v>
      </c>
      <c r="AT98">
        <v>7</v>
      </c>
      <c r="AU98">
        <v>5</v>
      </c>
      <c r="AV98">
        <v>6</v>
      </c>
      <c r="AW98">
        <v>10</v>
      </c>
      <c r="AX98" s="37">
        <v>7</v>
      </c>
    </row>
    <row r="99" spans="1:50" x14ac:dyDescent="0.25">
      <c r="A99">
        <v>912</v>
      </c>
      <c r="B99">
        <v>0</v>
      </c>
      <c r="C99">
        <v>1989</v>
      </c>
      <c r="D99" s="30">
        <f t="shared" si="6"/>
        <v>27</v>
      </c>
      <c r="E99" s="1">
        <v>42691.385428240741</v>
      </c>
      <c r="F99" s="31" t="s">
        <v>6</v>
      </c>
      <c r="G99" s="32">
        <v>2</v>
      </c>
      <c r="H99" s="2">
        <v>2</v>
      </c>
      <c r="I99">
        <v>4</v>
      </c>
      <c r="J99">
        <v>1</v>
      </c>
      <c r="K99">
        <f t="shared" si="7"/>
        <v>4</v>
      </c>
      <c r="L99">
        <v>4</v>
      </c>
      <c r="M99">
        <v>4</v>
      </c>
      <c r="N99">
        <f t="shared" si="8"/>
        <v>1</v>
      </c>
      <c r="O99">
        <v>1</v>
      </c>
      <c r="P99">
        <v>4</v>
      </c>
      <c r="Q99">
        <v>4</v>
      </c>
      <c r="R99">
        <v>4</v>
      </c>
      <c r="S99">
        <v>4</v>
      </c>
      <c r="T99" s="33">
        <v>3</v>
      </c>
      <c r="U99" s="4">
        <v>4</v>
      </c>
      <c r="V99" s="34">
        <v>36</v>
      </c>
      <c r="W99" s="35">
        <f t="shared" si="9"/>
        <v>0.7781898733906526</v>
      </c>
      <c r="X99" s="35">
        <f t="shared" si="10"/>
        <v>57.781898733906523</v>
      </c>
      <c r="Y99" s="2">
        <v>3</v>
      </c>
      <c r="Z99">
        <v>3</v>
      </c>
      <c r="AA99">
        <v>8</v>
      </c>
      <c r="AB99">
        <v>8</v>
      </c>
      <c r="AC99">
        <v>7</v>
      </c>
      <c r="AD99">
        <v>4</v>
      </c>
      <c r="AE99">
        <v>8</v>
      </c>
      <c r="AF99">
        <v>3</v>
      </c>
      <c r="AG99">
        <v>2</v>
      </c>
      <c r="AH99">
        <v>9</v>
      </c>
      <c r="AI99">
        <v>6</v>
      </c>
      <c r="AJ99" s="4">
        <v>2</v>
      </c>
      <c r="AK99" s="31">
        <f t="shared" si="11"/>
        <v>63</v>
      </c>
      <c r="AL99">
        <v>6</v>
      </c>
      <c r="AM99">
        <v>7</v>
      </c>
      <c r="AN99">
        <v>11</v>
      </c>
      <c r="AO99">
        <v>2</v>
      </c>
      <c r="AP99">
        <v>9</v>
      </c>
      <c r="AQ99">
        <v>12</v>
      </c>
      <c r="AR99">
        <v>1</v>
      </c>
      <c r="AS99">
        <v>3</v>
      </c>
      <c r="AT99">
        <v>4</v>
      </c>
      <c r="AU99">
        <v>10</v>
      </c>
      <c r="AV99">
        <v>8</v>
      </c>
      <c r="AW99">
        <v>5</v>
      </c>
      <c r="AX99" s="37">
        <v>52</v>
      </c>
    </row>
    <row r="100" spans="1:50" x14ac:dyDescent="0.25">
      <c r="A100">
        <v>914</v>
      </c>
      <c r="B100">
        <v>1</v>
      </c>
      <c r="C100">
        <v>1969</v>
      </c>
      <c r="D100" s="30">
        <f t="shared" si="6"/>
        <v>47</v>
      </c>
      <c r="E100" s="1">
        <v>42691.394629629627</v>
      </c>
      <c r="F100" s="31" t="s">
        <v>6</v>
      </c>
      <c r="G100" s="32">
        <v>2</v>
      </c>
      <c r="H100" s="2">
        <v>4</v>
      </c>
      <c r="I100">
        <v>4</v>
      </c>
      <c r="J100">
        <v>1</v>
      </c>
      <c r="K100">
        <f t="shared" si="7"/>
        <v>4</v>
      </c>
      <c r="L100">
        <v>4</v>
      </c>
      <c r="M100">
        <v>2</v>
      </c>
      <c r="N100">
        <f t="shared" si="8"/>
        <v>3</v>
      </c>
      <c r="O100">
        <v>1</v>
      </c>
      <c r="P100">
        <v>1</v>
      </c>
      <c r="Q100">
        <v>2</v>
      </c>
      <c r="R100">
        <v>1</v>
      </c>
      <c r="S100">
        <v>4</v>
      </c>
      <c r="T100" s="33">
        <v>2</v>
      </c>
      <c r="U100" s="4">
        <v>1</v>
      </c>
      <c r="V100" s="34">
        <v>29</v>
      </c>
      <c r="W100" s="35">
        <f t="shared" si="9"/>
        <v>-0.64480627457452122</v>
      </c>
      <c r="X100" s="35">
        <f t="shared" si="10"/>
        <v>43.551937254254788</v>
      </c>
      <c r="Y100" s="2">
        <v>3</v>
      </c>
      <c r="Z100">
        <v>3</v>
      </c>
      <c r="AA100">
        <v>7</v>
      </c>
      <c r="AB100">
        <v>15</v>
      </c>
      <c r="AC100">
        <v>5</v>
      </c>
      <c r="AD100">
        <v>4</v>
      </c>
      <c r="AE100">
        <v>5</v>
      </c>
      <c r="AF100">
        <v>6</v>
      </c>
      <c r="AG100">
        <v>4</v>
      </c>
      <c r="AH100">
        <v>5</v>
      </c>
      <c r="AI100">
        <v>6</v>
      </c>
      <c r="AJ100" s="4">
        <v>3</v>
      </c>
      <c r="AK100" s="31">
        <f t="shared" si="11"/>
        <v>66</v>
      </c>
      <c r="AL100">
        <v>3</v>
      </c>
      <c r="AM100">
        <v>2</v>
      </c>
      <c r="AN100">
        <v>1</v>
      </c>
      <c r="AO100">
        <v>4</v>
      </c>
      <c r="AP100">
        <v>12</v>
      </c>
      <c r="AQ100">
        <v>8</v>
      </c>
      <c r="AR100">
        <v>9</v>
      </c>
      <c r="AS100">
        <v>10</v>
      </c>
      <c r="AT100">
        <v>6</v>
      </c>
      <c r="AU100">
        <v>5</v>
      </c>
      <c r="AV100">
        <v>11</v>
      </c>
      <c r="AW100">
        <v>7</v>
      </c>
      <c r="AX100" s="37">
        <v>79</v>
      </c>
    </row>
    <row r="101" spans="1:50" x14ac:dyDescent="0.25">
      <c r="A101">
        <v>935</v>
      </c>
      <c r="B101">
        <v>0</v>
      </c>
      <c r="C101">
        <v>1997</v>
      </c>
      <c r="D101" s="30">
        <f t="shared" si="6"/>
        <v>19</v>
      </c>
      <c r="E101" s="1">
        <v>42691.566203703704</v>
      </c>
      <c r="F101" s="39" t="s">
        <v>10</v>
      </c>
      <c r="G101" s="32">
        <v>0</v>
      </c>
      <c r="H101" s="2">
        <v>4</v>
      </c>
      <c r="I101">
        <v>4</v>
      </c>
      <c r="J101">
        <v>1</v>
      </c>
      <c r="K101">
        <f t="shared" si="7"/>
        <v>4</v>
      </c>
      <c r="L101">
        <v>4</v>
      </c>
      <c r="M101">
        <v>1</v>
      </c>
      <c r="N101">
        <f t="shared" si="8"/>
        <v>4</v>
      </c>
      <c r="O101">
        <v>4</v>
      </c>
      <c r="P101">
        <v>4</v>
      </c>
      <c r="Q101">
        <v>4</v>
      </c>
      <c r="R101">
        <v>4</v>
      </c>
      <c r="S101">
        <v>4</v>
      </c>
      <c r="T101" s="33">
        <v>3</v>
      </c>
      <c r="U101" s="4">
        <v>4</v>
      </c>
      <c r="V101" s="34">
        <v>44</v>
      </c>
      <c r="W101" s="35">
        <f t="shared" si="9"/>
        <v>2.4044711853508511</v>
      </c>
      <c r="X101" s="35">
        <f t="shared" si="10"/>
        <v>74.044711853508517</v>
      </c>
      <c r="Y101" s="2">
        <v>3</v>
      </c>
      <c r="Z101">
        <v>4</v>
      </c>
      <c r="AA101">
        <v>25</v>
      </c>
      <c r="AB101">
        <v>10</v>
      </c>
      <c r="AC101">
        <v>8</v>
      </c>
      <c r="AD101">
        <v>12</v>
      </c>
      <c r="AE101">
        <v>5</v>
      </c>
      <c r="AF101">
        <v>5</v>
      </c>
      <c r="AG101">
        <v>2</v>
      </c>
      <c r="AH101">
        <v>6</v>
      </c>
      <c r="AI101">
        <v>17</v>
      </c>
      <c r="AJ101" s="4">
        <v>4</v>
      </c>
      <c r="AK101" s="31">
        <f t="shared" si="11"/>
        <v>101</v>
      </c>
      <c r="AL101">
        <v>11</v>
      </c>
      <c r="AM101">
        <v>4</v>
      </c>
      <c r="AN101">
        <v>9</v>
      </c>
      <c r="AO101">
        <v>8</v>
      </c>
      <c r="AP101">
        <v>6</v>
      </c>
      <c r="AQ101">
        <v>5</v>
      </c>
      <c r="AR101">
        <v>7</v>
      </c>
      <c r="AS101">
        <v>2</v>
      </c>
      <c r="AT101">
        <v>3</v>
      </c>
      <c r="AU101">
        <v>10</v>
      </c>
      <c r="AV101">
        <v>1</v>
      </c>
      <c r="AW101">
        <v>12</v>
      </c>
      <c r="AX101" s="37">
        <v>22</v>
      </c>
    </row>
    <row r="102" spans="1:50" x14ac:dyDescent="0.25">
      <c r="A102">
        <v>1019</v>
      </c>
      <c r="B102">
        <v>0</v>
      </c>
      <c r="C102">
        <v>1968</v>
      </c>
      <c r="D102" s="30">
        <f t="shared" si="6"/>
        <v>48</v>
      </c>
      <c r="E102" s="1">
        <v>42692.579884259256</v>
      </c>
      <c r="F102" s="31" t="s">
        <v>6</v>
      </c>
      <c r="G102" s="32">
        <v>2</v>
      </c>
      <c r="H102" s="2">
        <v>2</v>
      </c>
      <c r="I102">
        <v>3</v>
      </c>
      <c r="J102">
        <v>2</v>
      </c>
      <c r="K102">
        <f t="shared" si="7"/>
        <v>3</v>
      </c>
      <c r="L102">
        <v>2</v>
      </c>
      <c r="M102">
        <v>1</v>
      </c>
      <c r="N102">
        <f t="shared" si="8"/>
        <v>4</v>
      </c>
      <c r="O102">
        <v>2</v>
      </c>
      <c r="P102">
        <v>2</v>
      </c>
      <c r="Q102">
        <v>3</v>
      </c>
      <c r="R102">
        <v>2</v>
      </c>
      <c r="S102">
        <v>4</v>
      </c>
      <c r="T102" s="33">
        <v>4</v>
      </c>
      <c r="U102" s="4">
        <v>4</v>
      </c>
      <c r="V102" s="34">
        <v>31</v>
      </c>
      <c r="W102" s="35">
        <f t="shared" si="9"/>
        <v>-0.23823594658447156</v>
      </c>
      <c r="X102" s="35">
        <f t="shared" si="10"/>
        <v>47.617640534155285</v>
      </c>
      <c r="Y102" s="2">
        <v>4</v>
      </c>
      <c r="Z102">
        <v>3</v>
      </c>
      <c r="AA102">
        <v>23</v>
      </c>
      <c r="AB102">
        <v>11</v>
      </c>
      <c r="AC102">
        <v>7</v>
      </c>
      <c r="AD102" s="38">
        <v>10</v>
      </c>
      <c r="AE102">
        <v>8</v>
      </c>
      <c r="AF102">
        <v>12</v>
      </c>
      <c r="AG102">
        <v>5</v>
      </c>
      <c r="AH102">
        <v>19</v>
      </c>
      <c r="AI102">
        <v>5</v>
      </c>
      <c r="AJ102" s="4">
        <v>8</v>
      </c>
      <c r="AK102" s="31">
        <f t="shared" si="11"/>
        <v>115</v>
      </c>
      <c r="AL102">
        <v>3</v>
      </c>
      <c r="AM102">
        <v>9</v>
      </c>
      <c r="AN102">
        <v>7</v>
      </c>
      <c r="AO102">
        <v>5</v>
      </c>
      <c r="AP102">
        <v>12</v>
      </c>
      <c r="AQ102">
        <v>4</v>
      </c>
      <c r="AR102">
        <v>2</v>
      </c>
      <c r="AS102">
        <v>11</v>
      </c>
      <c r="AT102">
        <v>10</v>
      </c>
      <c r="AU102">
        <v>8</v>
      </c>
      <c r="AV102">
        <v>6</v>
      </c>
      <c r="AW102">
        <v>1</v>
      </c>
      <c r="AX102" s="37">
        <v>27</v>
      </c>
    </row>
    <row r="103" spans="1:50" x14ac:dyDescent="0.25">
      <c r="A103">
        <v>1369</v>
      </c>
      <c r="B103">
        <v>0</v>
      </c>
      <c r="C103">
        <v>1951</v>
      </c>
      <c r="D103" s="30">
        <f t="shared" si="6"/>
        <v>65</v>
      </c>
      <c r="E103" s="1">
        <v>42695.834872685184</v>
      </c>
      <c r="F103" s="31" t="s">
        <v>6</v>
      </c>
      <c r="G103" s="32">
        <v>2</v>
      </c>
      <c r="H103" s="2">
        <v>4</v>
      </c>
      <c r="I103">
        <v>3</v>
      </c>
      <c r="J103">
        <v>1</v>
      </c>
      <c r="K103">
        <f t="shared" si="7"/>
        <v>4</v>
      </c>
      <c r="L103">
        <v>4</v>
      </c>
      <c r="M103">
        <v>4</v>
      </c>
      <c r="N103">
        <f t="shared" si="8"/>
        <v>1</v>
      </c>
      <c r="O103">
        <v>1</v>
      </c>
      <c r="P103">
        <v>3</v>
      </c>
      <c r="Q103">
        <v>4</v>
      </c>
      <c r="R103">
        <v>1</v>
      </c>
      <c r="S103">
        <v>4</v>
      </c>
      <c r="T103" s="33">
        <v>2</v>
      </c>
      <c r="U103" s="4">
        <v>2</v>
      </c>
      <c r="V103" s="34">
        <v>31</v>
      </c>
      <c r="W103" s="35">
        <f t="shared" si="9"/>
        <v>-0.23823594658447156</v>
      </c>
      <c r="X103" s="35">
        <f t="shared" si="10"/>
        <v>47.617640534155285</v>
      </c>
      <c r="Y103" s="2">
        <v>4</v>
      </c>
      <c r="Z103">
        <v>7</v>
      </c>
      <c r="AA103">
        <v>7</v>
      </c>
      <c r="AB103">
        <v>15</v>
      </c>
      <c r="AC103">
        <v>9</v>
      </c>
      <c r="AD103">
        <v>11</v>
      </c>
      <c r="AE103">
        <v>10</v>
      </c>
      <c r="AF103">
        <v>9</v>
      </c>
      <c r="AG103">
        <v>4</v>
      </c>
      <c r="AH103">
        <v>16</v>
      </c>
      <c r="AI103">
        <v>7</v>
      </c>
      <c r="AJ103" s="4">
        <v>7</v>
      </c>
      <c r="AK103" s="31">
        <f t="shared" si="11"/>
        <v>106</v>
      </c>
      <c r="AL103">
        <v>6</v>
      </c>
      <c r="AM103">
        <v>9</v>
      </c>
      <c r="AN103">
        <v>7</v>
      </c>
      <c r="AO103">
        <v>12</v>
      </c>
      <c r="AP103">
        <v>4</v>
      </c>
      <c r="AQ103">
        <v>10</v>
      </c>
      <c r="AR103">
        <v>1</v>
      </c>
      <c r="AS103">
        <v>8</v>
      </c>
      <c r="AT103">
        <v>5</v>
      </c>
      <c r="AU103">
        <v>2</v>
      </c>
      <c r="AV103">
        <v>11</v>
      </c>
      <c r="AW103">
        <v>3</v>
      </c>
      <c r="AX103" s="37">
        <v>74</v>
      </c>
    </row>
    <row r="104" spans="1:50" x14ac:dyDescent="0.25">
      <c r="A104">
        <v>1740</v>
      </c>
      <c r="B104">
        <v>0</v>
      </c>
      <c r="C104">
        <v>1971</v>
      </c>
      <c r="D104" s="30">
        <f t="shared" si="6"/>
        <v>45</v>
      </c>
      <c r="E104" s="1">
        <v>42696.390219907407</v>
      </c>
      <c r="F104" s="31" t="s">
        <v>6</v>
      </c>
      <c r="G104" s="32">
        <v>2</v>
      </c>
      <c r="H104" s="2">
        <v>2</v>
      </c>
      <c r="I104">
        <v>4</v>
      </c>
      <c r="J104">
        <v>2</v>
      </c>
      <c r="K104">
        <f t="shared" si="7"/>
        <v>3</v>
      </c>
      <c r="L104">
        <v>2</v>
      </c>
      <c r="M104">
        <v>2</v>
      </c>
      <c r="N104">
        <f t="shared" si="8"/>
        <v>3</v>
      </c>
      <c r="O104">
        <v>4</v>
      </c>
      <c r="P104">
        <v>2</v>
      </c>
      <c r="Q104">
        <v>2</v>
      </c>
      <c r="R104">
        <v>2</v>
      </c>
      <c r="S104">
        <v>3</v>
      </c>
      <c r="T104" s="33">
        <v>4</v>
      </c>
      <c r="U104" s="4">
        <v>4</v>
      </c>
      <c r="V104" s="34">
        <v>31</v>
      </c>
      <c r="W104" s="35">
        <f t="shared" si="9"/>
        <v>-0.23823594658447156</v>
      </c>
      <c r="X104" s="35">
        <f t="shared" si="10"/>
        <v>47.617640534155285</v>
      </c>
      <c r="Y104" s="2">
        <v>8</v>
      </c>
      <c r="Z104">
        <v>7</v>
      </c>
      <c r="AA104">
        <v>6</v>
      </c>
      <c r="AB104">
        <v>16</v>
      </c>
      <c r="AC104">
        <v>5</v>
      </c>
      <c r="AD104">
        <v>8</v>
      </c>
      <c r="AE104">
        <v>6</v>
      </c>
      <c r="AF104">
        <v>7</v>
      </c>
      <c r="AG104">
        <v>3</v>
      </c>
      <c r="AH104">
        <v>6</v>
      </c>
      <c r="AI104">
        <v>6</v>
      </c>
      <c r="AJ104" s="4">
        <v>7</v>
      </c>
      <c r="AK104" s="31">
        <f t="shared" si="11"/>
        <v>85</v>
      </c>
      <c r="AL104">
        <v>4</v>
      </c>
      <c r="AM104">
        <v>3</v>
      </c>
      <c r="AN104">
        <v>8</v>
      </c>
      <c r="AO104">
        <v>10</v>
      </c>
      <c r="AP104">
        <v>1</v>
      </c>
      <c r="AQ104">
        <v>2</v>
      </c>
      <c r="AR104">
        <v>6</v>
      </c>
      <c r="AS104">
        <v>7</v>
      </c>
      <c r="AT104">
        <v>12</v>
      </c>
      <c r="AU104">
        <v>9</v>
      </c>
      <c r="AV104">
        <v>11</v>
      </c>
      <c r="AW104">
        <v>5</v>
      </c>
      <c r="AX104" s="37">
        <v>39</v>
      </c>
    </row>
    <row r="105" spans="1:50" x14ac:dyDescent="0.25">
      <c r="A105">
        <v>950</v>
      </c>
      <c r="B105">
        <v>1</v>
      </c>
      <c r="C105">
        <v>1988</v>
      </c>
      <c r="D105" s="30">
        <f t="shared" si="6"/>
        <v>28</v>
      </c>
      <c r="E105" s="1">
        <v>42691.766504629632</v>
      </c>
      <c r="F105" s="31" t="s">
        <v>5</v>
      </c>
      <c r="G105" s="32">
        <v>2</v>
      </c>
      <c r="H105" s="2">
        <v>4</v>
      </c>
      <c r="I105">
        <v>3</v>
      </c>
      <c r="J105">
        <v>1</v>
      </c>
      <c r="K105">
        <f t="shared" si="7"/>
        <v>4</v>
      </c>
      <c r="L105">
        <v>4</v>
      </c>
      <c r="M105">
        <v>1</v>
      </c>
      <c r="N105">
        <f t="shared" si="8"/>
        <v>4</v>
      </c>
      <c r="O105">
        <v>1</v>
      </c>
      <c r="P105">
        <v>3</v>
      </c>
      <c r="Q105">
        <v>1</v>
      </c>
      <c r="R105">
        <v>4</v>
      </c>
      <c r="S105">
        <v>4</v>
      </c>
      <c r="T105" s="33">
        <v>1</v>
      </c>
      <c r="U105" s="4">
        <v>4</v>
      </c>
      <c r="V105" s="34">
        <v>36</v>
      </c>
      <c r="W105" s="35">
        <f t="shared" si="9"/>
        <v>0.7781898733906526</v>
      </c>
      <c r="X105" s="35">
        <f t="shared" si="10"/>
        <v>57.781898733906523</v>
      </c>
      <c r="Y105" s="2">
        <v>4</v>
      </c>
      <c r="Z105">
        <v>4</v>
      </c>
      <c r="AA105">
        <v>5</v>
      </c>
      <c r="AB105">
        <v>19</v>
      </c>
      <c r="AC105">
        <v>9</v>
      </c>
      <c r="AD105">
        <v>7</v>
      </c>
      <c r="AE105">
        <v>12</v>
      </c>
      <c r="AF105">
        <v>5</v>
      </c>
      <c r="AG105">
        <v>5</v>
      </c>
      <c r="AH105">
        <v>6</v>
      </c>
      <c r="AI105">
        <v>5</v>
      </c>
      <c r="AJ105" s="4">
        <v>8</v>
      </c>
      <c r="AK105" s="31">
        <f t="shared" si="11"/>
        <v>89</v>
      </c>
      <c r="AL105">
        <v>4</v>
      </c>
      <c r="AM105">
        <v>11</v>
      </c>
      <c r="AN105">
        <v>8</v>
      </c>
      <c r="AO105">
        <v>10</v>
      </c>
      <c r="AP105">
        <v>12</v>
      </c>
      <c r="AQ105">
        <v>3</v>
      </c>
      <c r="AR105">
        <v>1</v>
      </c>
      <c r="AS105">
        <v>2</v>
      </c>
      <c r="AT105">
        <v>6</v>
      </c>
      <c r="AU105">
        <v>5</v>
      </c>
      <c r="AV105">
        <v>9</v>
      </c>
      <c r="AW105">
        <v>7</v>
      </c>
      <c r="AX105" s="37">
        <v>66</v>
      </c>
    </row>
    <row r="106" spans="1:50" x14ac:dyDescent="0.25">
      <c r="A106">
        <v>954</v>
      </c>
      <c r="B106">
        <v>1</v>
      </c>
      <c r="C106">
        <v>1994</v>
      </c>
      <c r="D106" s="30">
        <f t="shared" si="6"/>
        <v>22</v>
      </c>
      <c r="E106" s="1">
        <v>42691.809942129628</v>
      </c>
      <c r="F106" s="31" t="s">
        <v>6</v>
      </c>
      <c r="G106" s="32">
        <v>2</v>
      </c>
      <c r="H106" s="2">
        <v>4</v>
      </c>
      <c r="I106">
        <v>4</v>
      </c>
      <c r="J106">
        <v>1</v>
      </c>
      <c r="K106">
        <f t="shared" si="7"/>
        <v>4</v>
      </c>
      <c r="L106">
        <v>2</v>
      </c>
      <c r="M106">
        <v>1</v>
      </c>
      <c r="N106">
        <f t="shared" si="8"/>
        <v>4</v>
      </c>
      <c r="O106">
        <v>1</v>
      </c>
      <c r="P106">
        <v>4</v>
      </c>
      <c r="Q106">
        <v>2</v>
      </c>
      <c r="R106">
        <v>4</v>
      </c>
      <c r="S106">
        <v>4</v>
      </c>
      <c r="T106" s="33">
        <v>3</v>
      </c>
      <c r="U106" s="4">
        <v>4</v>
      </c>
      <c r="V106" s="34">
        <v>37</v>
      </c>
      <c r="W106" s="35">
        <f t="shared" si="9"/>
        <v>0.98147503738567743</v>
      </c>
      <c r="X106" s="35">
        <f t="shared" si="10"/>
        <v>59.814750373856775</v>
      </c>
      <c r="Y106" s="2">
        <v>7</v>
      </c>
      <c r="Z106">
        <v>4</v>
      </c>
      <c r="AA106">
        <v>7</v>
      </c>
      <c r="AB106" s="38">
        <v>9</v>
      </c>
      <c r="AC106">
        <v>11</v>
      </c>
      <c r="AD106">
        <v>9</v>
      </c>
      <c r="AE106">
        <v>14</v>
      </c>
      <c r="AF106">
        <v>12</v>
      </c>
      <c r="AG106">
        <v>9</v>
      </c>
      <c r="AH106" s="38">
        <v>9</v>
      </c>
      <c r="AI106">
        <v>10</v>
      </c>
      <c r="AJ106" s="4">
        <v>6</v>
      </c>
      <c r="AK106" s="41">
        <f t="shared" si="11"/>
        <v>107</v>
      </c>
      <c r="AL106">
        <v>7</v>
      </c>
      <c r="AM106">
        <v>3</v>
      </c>
      <c r="AN106">
        <v>9</v>
      </c>
      <c r="AO106">
        <v>1</v>
      </c>
      <c r="AP106">
        <v>4</v>
      </c>
      <c r="AQ106">
        <v>8</v>
      </c>
      <c r="AR106">
        <v>11</v>
      </c>
      <c r="AS106">
        <v>2</v>
      </c>
      <c r="AT106">
        <v>12</v>
      </c>
      <c r="AU106">
        <v>6</v>
      </c>
      <c r="AV106">
        <v>10</v>
      </c>
      <c r="AW106">
        <v>5</v>
      </c>
      <c r="AX106" s="37">
        <v>36</v>
      </c>
    </row>
    <row r="107" spans="1:50" x14ac:dyDescent="0.25">
      <c r="A107">
        <v>1844</v>
      </c>
      <c r="B107">
        <v>0</v>
      </c>
      <c r="C107">
        <v>1955</v>
      </c>
      <c r="D107" s="30">
        <f t="shared" si="6"/>
        <v>61</v>
      </c>
      <c r="E107" s="1">
        <v>42696.663043981483</v>
      </c>
      <c r="F107" s="31" t="s">
        <v>6</v>
      </c>
      <c r="G107" s="32">
        <v>2</v>
      </c>
      <c r="H107" s="2">
        <v>2</v>
      </c>
      <c r="I107">
        <v>3</v>
      </c>
      <c r="J107">
        <v>1</v>
      </c>
      <c r="K107">
        <f t="shared" si="7"/>
        <v>4</v>
      </c>
      <c r="L107">
        <v>2</v>
      </c>
      <c r="M107">
        <v>2</v>
      </c>
      <c r="N107">
        <f t="shared" si="8"/>
        <v>3</v>
      </c>
      <c r="O107">
        <v>2</v>
      </c>
      <c r="P107">
        <v>1</v>
      </c>
      <c r="Q107">
        <v>4</v>
      </c>
      <c r="R107">
        <v>2</v>
      </c>
      <c r="S107">
        <v>4</v>
      </c>
      <c r="T107" s="33">
        <v>3</v>
      </c>
      <c r="U107" s="4">
        <v>4</v>
      </c>
      <c r="V107" s="34">
        <v>31</v>
      </c>
      <c r="W107" s="35">
        <f t="shared" si="9"/>
        <v>-0.23823594658447156</v>
      </c>
      <c r="X107" s="35">
        <f t="shared" si="10"/>
        <v>47.617640534155285</v>
      </c>
      <c r="Y107" s="2">
        <v>4</v>
      </c>
      <c r="Z107">
        <v>5</v>
      </c>
      <c r="AA107">
        <v>15</v>
      </c>
      <c r="AB107">
        <v>16</v>
      </c>
      <c r="AC107">
        <v>17</v>
      </c>
      <c r="AD107">
        <v>12</v>
      </c>
      <c r="AE107">
        <v>7</v>
      </c>
      <c r="AF107">
        <v>4</v>
      </c>
      <c r="AG107">
        <v>4</v>
      </c>
      <c r="AH107">
        <v>4</v>
      </c>
      <c r="AI107">
        <v>4</v>
      </c>
      <c r="AJ107" s="4">
        <v>6</v>
      </c>
      <c r="AK107" s="31">
        <f t="shared" si="11"/>
        <v>98</v>
      </c>
      <c r="AL107">
        <v>5</v>
      </c>
      <c r="AM107">
        <v>3</v>
      </c>
      <c r="AN107">
        <v>4</v>
      </c>
      <c r="AO107">
        <v>1</v>
      </c>
      <c r="AP107">
        <v>9</v>
      </c>
      <c r="AQ107">
        <v>11</v>
      </c>
      <c r="AR107">
        <v>10</v>
      </c>
      <c r="AS107">
        <v>7</v>
      </c>
      <c r="AT107">
        <v>2</v>
      </c>
      <c r="AU107">
        <v>6</v>
      </c>
      <c r="AV107">
        <v>8</v>
      </c>
      <c r="AW107">
        <v>12</v>
      </c>
      <c r="AX107" s="37">
        <v>39</v>
      </c>
    </row>
    <row r="108" spans="1:50" x14ac:dyDescent="0.25">
      <c r="A108">
        <v>967</v>
      </c>
      <c r="B108">
        <v>1</v>
      </c>
      <c r="C108">
        <v>1997</v>
      </c>
      <c r="D108" s="30">
        <f t="shared" si="6"/>
        <v>19</v>
      </c>
      <c r="E108" s="1">
        <v>42691.883368055554</v>
      </c>
      <c r="F108" s="39" t="s">
        <v>10</v>
      </c>
      <c r="G108" s="32">
        <v>0</v>
      </c>
      <c r="H108" s="2">
        <v>1</v>
      </c>
      <c r="I108">
        <v>2</v>
      </c>
      <c r="J108">
        <v>1</v>
      </c>
      <c r="K108">
        <f t="shared" si="7"/>
        <v>4</v>
      </c>
      <c r="L108">
        <v>4</v>
      </c>
      <c r="M108">
        <v>3</v>
      </c>
      <c r="N108">
        <f t="shared" si="8"/>
        <v>2</v>
      </c>
      <c r="O108">
        <v>4</v>
      </c>
      <c r="P108">
        <v>4</v>
      </c>
      <c r="Q108">
        <v>1</v>
      </c>
      <c r="R108">
        <v>1</v>
      </c>
      <c r="S108">
        <v>1</v>
      </c>
      <c r="T108" s="33">
        <v>1</v>
      </c>
      <c r="U108" s="4">
        <v>3</v>
      </c>
      <c r="V108" s="34">
        <v>27</v>
      </c>
      <c r="W108" s="35">
        <f t="shared" si="9"/>
        <v>-1.0513766025645708</v>
      </c>
      <c r="X108" s="35">
        <f t="shared" si="10"/>
        <v>39.486233974354292</v>
      </c>
      <c r="Y108" s="2">
        <v>5</v>
      </c>
      <c r="Z108">
        <v>5</v>
      </c>
      <c r="AA108">
        <v>7</v>
      </c>
      <c r="AB108">
        <v>20</v>
      </c>
      <c r="AC108">
        <v>12</v>
      </c>
      <c r="AD108">
        <v>6</v>
      </c>
      <c r="AE108">
        <v>10</v>
      </c>
      <c r="AF108">
        <v>10</v>
      </c>
      <c r="AG108">
        <v>6</v>
      </c>
      <c r="AH108">
        <v>6</v>
      </c>
      <c r="AI108">
        <v>6</v>
      </c>
      <c r="AJ108" s="4">
        <v>8</v>
      </c>
      <c r="AK108" s="31">
        <f t="shared" si="11"/>
        <v>101</v>
      </c>
      <c r="AL108">
        <v>5</v>
      </c>
      <c r="AM108">
        <v>7</v>
      </c>
      <c r="AN108">
        <v>11</v>
      </c>
      <c r="AO108">
        <v>2</v>
      </c>
      <c r="AP108">
        <v>6</v>
      </c>
      <c r="AQ108">
        <v>1</v>
      </c>
      <c r="AR108">
        <v>10</v>
      </c>
      <c r="AS108">
        <v>9</v>
      </c>
      <c r="AT108">
        <v>3</v>
      </c>
      <c r="AU108">
        <v>4</v>
      </c>
      <c r="AV108">
        <v>12</v>
      </c>
      <c r="AW108">
        <v>8</v>
      </c>
      <c r="AX108" s="37">
        <v>90</v>
      </c>
    </row>
    <row r="109" spans="1:50" x14ac:dyDescent="0.25">
      <c r="A109">
        <v>2906</v>
      </c>
      <c r="B109">
        <v>0</v>
      </c>
      <c r="C109">
        <v>1974</v>
      </c>
      <c r="D109" s="30">
        <f t="shared" si="6"/>
        <v>42</v>
      </c>
      <c r="E109" s="1">
        <v>42705.288506944446</v>
      </c>
      <c r="F109" s="31" t="s">
        <v>84</v>
      </c>
      <c r="G109" s="32">
        <v>2</v>
      </c>
      <c r="H109" s="2">
        <v>2</v>
      </c>
      <c r="I109">
        <v>3</v>
      </c>
      <c r="J109">
        <v>2</v>
      </c>
      <c r="K109">
        <f t="shared" si="7"/>
        <v>3</v>
      </c>
      <c r="L109">
        <v>3</v>
      </c>
      <c r="M109">
        <v>3</v>
      </c>
      <c r="N109">
        <f t="shared" si="8"/>
        <v>2</v>
      </c>
      <c r="O109">
        <v>2</v>
      </c>
      <c r="P109">
        <v>3</v>
      </c>
      <c r="Q109">
        <v>4</v>
      </c>
      <c r="R109">
        <v>4</v>
      </c>
      <c r="S109">
        <v>2</v>
      </c>
      <c r="T109" s="33">
        <v>2</v>
      </c>
      <c r="U109" s="4">
        <v>3</v>
      </c>
      <c r="V109" s="34">
        <v>31</v>
      </c>
      <c r="W109" s="35">
        <f t="shared" si="9"/>
        <v>-0.23823594658447156</v>
      </c>
      <c r="X109" s="35">
        <f t="shared" si="10"/>
        <v>47.617640534155285</v>
      </c>
      <c r="Y109" s="2">
        <v>3</v>
      </c>
      <c r="Z109">
        <v>4</v>
      </c>
      <c r="AA109">
        <v>7</v>
      </c>
      <c r="AB109">
        <v>11</v>
      </c>
      <c r="AC109">
        <v>6</v>
      </c>
      <c r="AD109">
        <v>8</v>
      </c>
      <c r="AE109">
        <v>7</v>
      </c>
      <c r="AF109">
        <v>7</v>
      </c>
      <c r="AG109">
        <v>4</v>
      </c>
      <c r="AH109">
        <v>10</v>
      </c>
      <c r="AI109">
        <v>8</v>
      </c>
      <c r="AJ109" s="4">
        <v>5</v>
      </c>
      <c r="AK109" s="31">
        <f t="shared" si="11"/>
        <v>80</v>
      </c>
      <c r="AL109">
        <v>3</v>
      </c>
      <c r="AM109">
        <v>4</v>
      </c>
      <c r="AN109">
        <v>11</v>
      </c>
      <c r="AO109">
        <v>7</v>
      </c>
      <c r="AP109">
        <v>6</v>
      </c>
      <c r="AQ109">
        <v>8</v>
      </c>
      <c r="AR109">
        <v>1</v>
      </c>
      <c r="AS109">
        <v>12</v>
      </c>
      <c r="AT109">
        <v>10</v>
      </c>
      <c r="AU109">
        <v>2</v>
      </c>
      <c r="AV109">
        <v>5</v>
      </c>
      <c r="AW109">
        <v>9</v>
      </c>
      <c r="AX109" s="37">
        <v>25</v>
      </c>
    </row>
    <row r="110" spans="1:50" x14ac:dyDescent="0.25">
      <c r="A110">
        <v>3006</v>
      </c>
      <c r="B110">
        <v>0</v>
      </c>
      <c r="C110">
        <v>1973</v>
      </c>
      <c r="D110" s="30">
        <f t="shared" si="6"/>
        <v>43</v>
      </c>
      <c r="E110" s="1">
        <v>42707.313888888886</v>
      </c>
      <c r="F110" s="31" t="s">
        <v>4</v>
      </c>
      <c r="G110" s="32">
        <v>2</v>
      </c>
      <c r="H110" s="2">
        <v>1</v>
      </c>
      <c r="I110">
        <v>3</v>
      </c>
      <c r="J110">
        <v>2</v>
      </c>
      <c r="K110">
        <f t="shared" si="7"/>
        <v>3</v>
      </c>
      <c r="L110">
        <v>4</v>
      </c>
      <c r="M110">
        <v>2</v>
      </c>
      <c r="N110">
        <f t="shared" si="8"/>
        <v>3</v>
      </c>
      <c r="O110">
        <v>1</v>
      </c>
      <c r="P110">
        <v>1</v>
      </c>
      <c r="Q110">
        <v>4</v>
      </c>
      <c r="R110">
        <v>3</v>
      </c>
      <c r="S110">
        <v>4</v>
      </c>
      <c r="T110" s="33">
        <v>4</v>
      </c>
      <c r="U110" s="4">
        <v>4</v>
      </c>
      <c r="V110" s="34">
        <v>31</v>
      </c>
      <c r="W110" s="35">
        <f t="shared" si="9"/>
        <v>-0.23823594658447156</v>
      </c>
      <c r="X110" s="35">
        <f t="shared" si="10"/>
        <v>47.617640534155285</v>
      </c>
      <c r="Y110" s="2">
        <v>3</v>
      </c>
      <c r="Z110">
        <v>4</v>
      </c>
      <c r="AA110">
        <v>7</v>
      </c>
      <c r="AB110">
        <v>8</v>
      </c>
      <c r="AC110">
        <v>8</v>
      </c>
      <c r="AD110">
        <v>8</v>
      </c>
      <c r="AE110">
        <v>5</v>
      </c>
      <c r="AF110">
        <v>7</v>
      </c>
      <c r="AG110">
        <v>4</v>
      </c>
      <c r="AH110">
        <v>7</v>
      </c>
      <c r="AI110">
        <v>8</v>
      </c>
      <c r="AJ110" s="4">
        <v>5</v>
      </c>
      <c r="AK110" s="31">
        <f t="shared" si="11"/>
        <v>74</v>
      </c>
      <c r="AL110">
        <v>6</v>
      </c>
      <c r="AM110">
        <v>2</v>
      </c>
      <c r="AN110">
        <v>8</v>
      </c>
      <c r="AO110">
        <v>5</v>
      </c>
      <c r="AP110">
        <v>1</v>
      </c>
      <c r="AQ110">
        <v>9</v>
      </c>
      <c r="AR110">
        <v>10</v>
      </c>
      <c r="AS110">
        <v>12</v>
      </c>
      <c r="AT110">
        <v>7</v>
      </c>
      <c r="AU110">
        <v>11</v>
      </c>
      <c r="AV110">
        <v>4</v>
      </c>
      <c r="AW110">
        <v>3</v>
      </c>
      <c r="AX110" s="37">
        <v>57</v>
      </c>
    </row>
    <row r="111" spans="1:50" x14ac:dyDescent="0.25">
      <c r="A111">
        <v>246</v>
      </c>
      <c r="B111">
        <v>0</v>
      </c>
      <c r="C111">
        <v>1985</v>
      </c>
      <c r="D111" s="30">
        <f t="shared" si="6"/>
        <v>31</v>
      </c>
      <c r="E111" s="1">
        <v>42688.828888888886</v>
      </c>
      <c r="F111" s="31" t="s">
        <v>6</v>
      </c>
      <c r="G111" s="32">
        <v>2</v>
      </c>
      <c r="H111" s="2">
        <v>3</v>
      </c>
      <c r="I111">
        <v>3</v>
      </c>
      <c r="J111">
        <v>1</v>
      </c>
      <c r="K111">
        <f t="shared" si="7"/>
        <v>4</v>
      </c>
      <c r="L111">
        <v>2</v>
      </c>
      <c r="M111">
        <v>1</v>
      </c>
      <c r="N111">
        <f t="shared" si="8"/>
        <v>4</v>
      </c>
      <c r="O111">
        <v>1</v>
      </c>
      <c r="P111">
        <v>1</v>
      </c>
      <c r="Q111">
        <v>4</v>
      </c>
      <c r="R111">
        <v>2</v>
      </c>
      <c r="S111">
        <v>4</v>
      </c>
      <c r="T111" s="33">
        <v>2</v>
      </c>
      <c r="U111" s="4">
        <v>4</v>
      </c>
      <c r="V111" s="34">
        <v>32</v>
      </c>
      <c r="W111" s="35">
        <f t="shared" si="9"/>
        <v>-3.4950782589446734E-2</v>
      </c>
      <c r="X111" s="35">
        <f t="shared" si="10"/>
        <v>49.65049217410553</v>
      </c>
      <c r="Y111" s="2">
        <v>5</v>
      </c>
      <c r="Z111">
        <v>5</v>
      </c>
      <c r="AA111">
        <v>6</v>
      </c>
      <c r="AB111">
        <v>10</v>
      </c>
      <c r="AC111">
        <v>8</v>
      </c>
      <c r="AD111">
        <v>11</v>
      </c>
      <c r="AE111">
        <v>6</v>
      </c>
      <c r="AF111">
        <v>7</v>
      </c>
      <c r="AG111">
        <v>6</v>
      </c>
      <c r="AH111">
        <v>7</v>
      </c>
      <c r="AI111">
        <v>7</v>
      </c>
      <c r="AJ111" s="4">
        <v>5</v>
      </c>
      <c r="AK111" s="31">
        <f t="shared" si="11"/>
        <v>83</v>
      </c>
      <c r="AL111">
        <v>8</v>
      </c>
      <c r="AM111">
        <v>12</v>
      </c>
      <c r="AN111">
        <v>4</v>
      </c>
      <c r="AO111">
        <v>7</v>
      </c>
      <c r="AP111">
        <v>10</v>
      </c>
      <c r="AQ111">
        <v>2</v>
      </c>
      <c r="AR111">
        <v>11</v>
      </c>
      <c r="AS111">
        <v>6</v>
      </c>
      <c r="AT111">
        <v>1</v>
      </c>
      <c r="AU111">
        <v>9</v>
      </c>
      <c r="AV111">
        <v>5</v>
      </c>
      <c r="AW111">
        <v>3</v>
      </c>
      <c r="AX111" s="37">
        <v>47</v>
      </c>
    </row>
    <row r="112" spans="1:50" x14ac:dyDescent="0.25">
      <c r="A112">
        <v>988</v>
      </c>
      <c r="B112">
        <v>1</v>
      </c>
      <c r="C112">
        <v>1962</v>
      </c>
      <c r="D112" s="30">
        <f t="shared" si="6"/>
        <v>54</v>
      </c>
      <c r="E112" s="1">
        <v>42692.37568287037</v>
      </c>
      <c r="F112" s="31" t="s">
        <v>11</v>
      </c>
      <c r="G112" s="32">
        <v>1</v>
      </c>
      <c r="H112" s="2">
        <v>3</v>
      </c>
      <c r="I112">
        <v>4</v>
      </c>
      <c r="J112">
        <v>1</v>
      </c>
      <c r="K112">
        <f t="shared" si="7"/>
        <v>4</v>
      </c>
      <c r="L112">
        <v>2</v>
      </c>
      <c r="M112">
        <v>3</v>
      </c>
      <c r="N112">
        <f t="shared" si="8"/>
        <v>2</v>
      </c>
      <c r="O112">
        <v>1</v>
      </c>
      <c r="P112">
        <v>3</v>
      </c>
      <c r="Q112">
        <v>4</v>
      </c>
      <c r="R112">
        <v>4</v>
      </c>
      <c r="S112">
        <v>4</v>
      </c>
      <c r="T112" s="33">
        <v>4</v>
      </c>
      <c r="U112" s="4">
        <v>4</v>
      </c>
      <c r="V112" s="34">
        <v>35</v>
      </c>
      <c r="W112" s="35">
        <f t="shared" si="9"/>
        <v>0.57490470939562777</v>
      </c>
      <c r="X112" s="35">
        <f t="shared" si="10"/>
        <v>55.749047093956278</v>
      </c>
      <c r="Y112" s="2">
        <v>8</v>
      </c>
      <c r="Z112">
        <v>5</v>
      </c>
      <c r="AA112">
        <v>12</v>
      </c>
      <c r="AB112">
        <v>10</v>
      </c>
      <c r="AC112">
        <v>5</v>
      </c>
      <c r="AD112">
        <v>6</v>
      </c>
      <c r="AE112">
        <v>7</v>
      </c>
      <c r="AF112">
        <v>5</v>
      </c>
      <c r="AG112">
        <v>5</v>
      </c>
      <c r="AH112">
        <v>10</v>
      </c>
      <c r="AI112">
        <v>5</v>
      </c>
      <c r="AJ112" s="4">
        <v>7</v>
      </c>
      <c r="AK112" s="31">
        <f t="shared" si="11"/>
        <v>85</v>
      </c>
      <c r="AL112">
        <v>10</v>
      </c>
      <c r="AM112">
        <v>6</v>
      </c>
      <c r="AN112">
        <v>8</v>
      </c>
      <c r="AO112">
        <v>12</v>
      </c>
      <c r="AP112">
        <v>7</v>
      </c>
      <c r="AQ112">
        <v>5</v>
      </c>
      <c r="AR112">
        <v>11</v>
      </c>
      <c r="AS112">
        <v>3</v>
      </c>
      <c r="AT112">
        <v>9</v>
      </c>
      <c r="AU112">
        <v>1</v>
      </c>
      <c r="AV112">
        <v>4</v>
      </c>
      <c r="AW112">
        <v>2</v>
      </c>
      <c r="AX112" s="37">
        <v>42</v>
      </c>
    </row>
    <row r="113" spans="1:50" x14ac:dyDescent="0.25">
      <c r="A113">
        <v>493</v>
      </c>
      <c r="B113">
        <v>0</v>
      </c>
      <c r="C113">
        <v>1979</v>
      </c>
      <c r="D113" s="30">
        <f t="shared" si="6"/>
        <v>37</v>
      </c>
      <c r="E113" s="1">
        <v>42689.631203703706</v>
      </c>
      <c r="F113" s="31" t="s">
        <v>4</v>
      </c>
      <c r="G113" s="32">
        <v>2</v>
      </c>
      <c r="H113" s="2">
        <v>2</v>
      </c>
      <c r="I113">
        <v>4</v>
      </c>
      <c r="J113">
        <v>1</v>
      </c>
      <c r="K113">
        <f t="shared" si="7"/>
        <v>4</v>
      </c>
      <c r="L113">
        <v>2</v>
      </c>
      <c r="M113">
        <v>1</v>
      </c>
      <c r="N113">
        <f t="shared" si="8"/>
        <v>4</v>
      </c>
      <c r="O113">
        <v>2</v>
      </c>
      <c r="P113">
        <v>4</v>
      </c>
      <c r="Q113">
        <v>1</v>
      </c>
      <c r="R113">
        <v>3</v>
      </c>
      <c r="S113">
        <v>2</v>
      </c>
      <c r="T113" s="33">
        <v>1</v>
      </c>
      <c r="U113" s="4">
        <v>4</v>
      </c>
      <c r="V113" s="34">
        <v>32</v>
      </c>
      <c r="W113" s="35">
        <f t="shared" si="9"/>
        <v>-3.4950782589446734E-2</v>
      </c>
      <c r="X113" s="35">
        <f t="shared" si="10"/>
        <v>49.65049217410553</v>
      </c>
      <c r="Y113" s="2">
        <v>7</v>
      </c>
      <c r="Z113">
        <v>4</v>
      </c>
      <c r="AA113">
        <v>6</v>
      </c>
      <c r="AB113">
        <v>11</v>
      </c>
      <c r="AC113">
        <v>11</v>
      </c>
      <c r="AD113">
        <v>6</v>
      </c>
      <c r="AE113">
        <v>10</v>
      </c>
      <c r="AF113">
        <v>6</v>
      </c>
      <c r="AG113">
        <v>4</v>
      </c>
      <c r="AH113">
        <v>6</v>
      </c>
      <c r="AI113">
        <v>4</v>
      </c>
      <c r="AJ113" s="4">
        <v>3</v>
      </c>
      <c r="AK113" s="31">
        <f t="shared" si="11"/>
        <v>78</v>
      </c>
      <c r="AL113">
        <v>11</v>
      </c>
      <c r="AM113">
        <v>4</v>
      </c>
      <c r="AN113">
        <v>8</v>
      </c>
      <c r="AO113">
        <v>2</v>
      </c>
      <c r="AP113">
        <v>10</v>
      </c>
      <c r="AQ113">
        <v>7</v>
      </c>
      <c r="AR113">
        <v>5</v>
      </c>
      <c r="AS113">
        <v>12</v>
      </c>
      <c r="AT113">
        <v>1</v>
      </c>
      <c r="AU113">
        <v>3</v>
      </c>
      <c r="AV113">
        <v>6</v>
      </c>
      <c r="AW113">
        <v>9</v>
      </c>
      <c r="AX113" s="37">
        <v>43</v>
      </c>
    </row>
    <row r="114" spans="1:50" x14ac:dyDescent="0.25">
      <c r="A114">
        <v>994</v>
      </c>
      <c r="B114">
        <v>1</v>
      </c>
      <c r="C114">
        <v>1966</v>
      </c>
      <c r="D114" s="30">
        <f t="shared" si="6"/>
        <v>50</v>
      </c>
      <c r="E114" s="1">
        <v>42692.424560185187</v>
      </c>
      <c r="F114" s="31" t="s">
        <v>6</v>
      </c>
      <c r="G114" s="32">
        <v>2</v>
      </c>
      <c r="H114" s="2">
        <v>2</v>
      </c>
      <c r="I114">
        <v>3</v>
      </c>
      <c r="J114">
        <v>1</v>
      </c>
      <c r="K114">
        <f t="shared" si="7"/>
        <v>4</v>
      </c>
      <c r="L114">
        <v>2</v>
      </c>
      <c r="M114">
        <v>2</v>
      </c>
      <c r="N114">
        <f t="shared" si="8"/>
        <v>3</v>
      </c>
      <c r="O114">
        <v>2</v>
      </c>
      <c r="P114">
        <v>2</v>
      </c>
      <c r="Q114">
        <v>2</v>
      </c>
      <c r="R114">
        <v>2</v>
      </c>
      <c r="S114">
        <v>2</v>
      </c>
      <c r="T114" s="33">
        <v>1</v>
      </c>
      <c r="U114" s="4">
        <v>4</v>
      </c>
      <c r="V114" s="34">
        <v>28</v>
      </c>
      <c r="W114" s="35">
        <f t="shared" si="9"/>
        <v>-0.84809143856954605</v>
      </c>
      <c r="X114" s="35">
        <f t="shared" si="10"/>
        <v>41.519085614304544</v>
      </c>
      <c r="Y114" s="2">
        <v>8</v>
      </c>
      <c r="Z114">
        <v>8</v>
      </c>
      <c r="AA114">
        <v>8</v>
      </c>
      <c r="AB114">
        <v>22</v>
      </c>
      <c r="AC114">
        <v>9</v>
      </c>
      <c r="AD114">
        <v>5</v>
      </c>
      <c r="AE114">
        <v>9</v>
      </c>
      <c r="AF114">
        <v>15</v>
      </c>
      <c r="AG114">
        <v>12</v>
      </c>
      <c r="AH114">
        <v>12</v>
      </c>
      <c r="AI114">
        <v>8</v>
      </c>
      <c r="AJ114" s="4">
        <v>7</v>
      </c>
      <c r="AK114" s="31">
        <f t="shared" si="11"/>
        <v>123</v>
      </c>
      <c r="AL114">
        <v>11</v>
      </c>
      <c r="AM114">
        <v>9</v>
      </c>
      <c r="AN114">
        <v>6</v>
      </c>
      <c r="AO114">
        <v>3</v>
      </c>
      <c r="AP114">
        <v>7</v>
      </c>
      <c r="AQ114">
        <v>12</v>
      </c>
      <c r="AR114">
        <v>4</v>
      </c>
      <c r="AS114">
        <v>10</v>
      </c>
      <c r="AT114">
        <v>2</v>
      </c>
      <c r="AU114">
        <v>5</v>
      </c>
      <c r="AV114">
        <v>1</v>
      </c>
      <c r="AW114">
        <v>8</v>
      </c>
      <c r="AX114" s="37">
        <v>17</v>
      </c>
    </row>
    <row r="115" spans="1:50" x14ac:dyDescent="0.25">
      <c r="A115">
        <v>995</v>
      </c>
      <c r="B115">
        <v>1</v>
      </c>
      <c r="C115">
        <v>1971</v>
      </c>
      <c r="D115" s="30">
        <f t="shared" si="6"/>
        <v>45</v>
      </c>
      <c r="E115" s="1">
        <v>42692.451967592591</v>
      </c>
      <c r="F115" s="31" t="s">
        <v>6</v>
      </c>
      <c r="G115" s="32">
        <v>2</v>
      </c>
      <c r="H115" s="2">
        <v>2</v>
      </c>
      <c r="I115">
        <v>4</v>
      </c>
      <c r="J115">
        <v>2</v>
      </c>
      <c r="K115">
        <f t="shared" si="7"/>
        <v>3</v>
      </c>
      <c r="L115">
        <v>2</v>
      </c>
      <c r="M115">
        <v>2</v>
      </c>
      <c r="N115">
        <f t="shared" si="8"/>
        <v>3</v>
      </c>
      <c r="O115">
        <v>1</v>
      </c>
      <c r="P115">
        <v>4</v>
      </c>
      <c r="Q115">
        <v>1</v>
      </c>
      <c r="R115">
        <v>1</v>
      </c>
      <c r="S115">
        <v>2</v>
      </c>
      <c r="T115" s="33">
        <v>2</v>
      </c>
      <c r="U115" s="4">
        <v>1</v>
      </c>
      <c r="V115" s="34">
        <v>24</v>
      </c>
      <c r="W115" s="35">
        <f t="shared" si="9"/>
        <v>-1.6612320945496453</v>
      </c>
      <c r="X115" s="35">
        <f t="shared" si="10"/>
        <v>33.38767905450355</v>
      </c>
      <c r="Y115" s="2">
        <v>5</v>
      </c>
      <c r="Z115">
        <v>5</v>
      </c>
      <c r="AA115">
        <v>5</v>
      </c>
      <c r="AB115">
        <v>41</v>
      </c>
      <c r="AC115">
        <v>6</v>
      </c>
      <c r="AD115">
        <v>8</v>
      </c>
      <c r="AE115">
        <v>7</v>
      </c>
      <c r="AF115">
        <v>8</v>
      </c>
      <c r="AG115">
        <v>6</v>
      </c>
      <c r="AH115">
        <v>12</v>
      </c>
      <c r="AI115">
        <v>21</v>
      </c>
      <c r="AJ115" s="4">
        <v>16</v>
      </c>
      <c r="AK115" s="31">
        <f t="shared" si="11"/>
        <v>140</v>
      </c>
      <c r="AL115">
        <v>10</v>
      </c>
      <c r="AM115">
        <v>2</v>
      </c>
      <c r="AN115">
        <v>8</v>
      </c>
      <c r="AO115">
        <v>4</v>
      </c>
      <c r="AP115">
        <v>9</v>
      </c>
      <c r="AQ115">
        <v>3</v>
      </c>
      <c r="AR115">
        <v>1</v>
      </c>
      <c r="AS115">
        <v>12</v>
      </c>
      <c r="AT115">
        <v>7</v>
      </c>
      <c r="AU115">
        <v>11</v>
      </c>
      <c r="AV115">
        <v>5</v>
      </c>
      <c r="AW115">
        <v>6</v>
      </c>
      <c r="AX115" s="37">
        <v>69</v>
      </c>
    </row>
    <row r="116" spans="1:50" x14ac:dyDescent="0.25">
      <c r="A116">
        <v>1007</v>
      </c>
      <c r="B116">
        <v>0</v>
      </c>
      <c r="C116">
        <v>1988</v>
      </c>
      <c r="D116" s="30">
        <f t="shared" si="6"/>
        <v>28</v>
      </c>
      <c r="E116" s="1">
        <v>42692.496423611112</v>
      </c>
      <c r="F116" s="31" t="s">
        <v>6</v>
      </c>
      <c r="G116" s="32">
        <v>2</v>
      </c>
      <c r="H116" s="2">
        <v>2</v>
      </c>
      <c r="I116">
        <v>3</v>
      </c>
      <c r="J116">
        <v>1</v>
      </c>
      <c r="K116">
        <f t="shared" si="7"/>
        <v>4</v>
      </c>
      <c r="L116">
        <v>3</v>
      </c>
      <c r="M116">
        <v>3</v>
      </c>
      <c r="N116">
        <f t="shared" si="8"/>
        <v>2</v>
      </c>
      <c r="O116">
        <v>1</v>
      </c>
      <c r="P116">
        <v>3</v>
      </c>
      <c r="Q116">
        <v>2</v>
      </c>
      <c r="R116">
        <v>1</v>
      </c>
      <c r="S116">
        <v>2</v>
      </c>
      <c r="T116" s="33">
        <v>3</v>
      </c>
      <c r="U116" s="4">
        <v>3</v>
      </c>
      <c r="V116" s="34">
        <v>26</v>
      </c>
      <c r="W116" s="35">
        <f t="shared" si="9"/>
        <v>-1.2546617665595956</v>
      </c>
      <c r="X116" s="35">
        <f t="shared" si="10"/>
        <v>37.45338233440404</v>
      </c>
      <c r="Y116" s="2">
        <v>4</v>
      </c>
      <c r="Z116">
        <v>5</v>
      </c>
      <c r="AA116">
        <v>8</v>
      </c>
      <c r="AB116">
        <v>11</v>
      </c>
      <c r="AC116">
        <v>8</v>
      </c>
      <c r="AD116">
        <v>5</v>
      </c>
      <c r="AE116">
        <v>8</v>
      </c>
      <c r="AF116">
        <v>5</v>
      </c>
      <c r="AG116">
        <v>4</v>
      </c>
      <c r="AH116">
        <v>12</v>
      </c>
      <c r="AI116">
        <v>7</v>
      </c>
      <c r="AJ116" s="4">
        <v>7</v>
      </c>
      <c r="AK116" s="31">
        <f t="shared" si="11"/>
        <v>84</v>
      </c>
      <c r="AL116">
        <v>8</v>
      </c>
      <c r="AM116">
        <v>2</v>
      </c>
      <c r="AN116">
        <v>12</v>
      </c>
      <c r="AO116">
        <v>7</v>
      </c>
      <c r="AP116">
        <v>6</v>
      </c>
      <c r="AQ116">
        <v>11</v>
      </c>
      <c r="AR116">
        <v>1</v>
      </c>
      <c r="AS116">
        <v>9</v>
      </c>
      <c r="AT116">
        <v>10</v>
      </c>
      <c r="AU116">
        <v>5</v>
      </c>
      <c r="AV116">
        <v>3</v>
      </c>
      <c r="AW116">
        <v>4</v>
      </c>
      <c r="AX116" s="37">
        <v>17</v>
      </c>
    </row>
    <row r="117" spans="1:50" x14ac:dyDescent="0.25">
      <c r="A117">
        <v>1349</v>
      </c>
      <c r="B117">
        <v>0</v>
      </c>
      <c r="C117">
        <v>1951</v>
      </c>
      <c r="D117" s="30">
        <f t="shared" si="6"/>
        <v>65</v>
      </c>
      <c r="E117" s="1">
        <v>42695.223819444444</v>
      </c>
      <c r="F117" s="31" t="s">
        <v>6</v>
      </c>
      <c r="G117" s="32">
        <v>2</v>
      </c>
      <c r="H117" s="2">
        <v>2</v>
      </c>
      <c r="I117">
        <v>3</v>
      </c>
      <c r="J117">
        <v>2</v>
      </c>
      <c r="K117">
        <f t="shared" si="7"/>
        <v>3</v>
      </c>
      <c r="L117">
        <v>2</v>
      </c>
      <c r="M117">
        <v>1</v>
      </c>
      <c r="N117">
        <f t="shared" si="8"/>
        <v>4</v>
      </c>
      <c r="O117">
        <v>1</v>
      </c>
      <c r="P117">
        <v>3</v>
      </c>
      <c r="Q117">
        <v>2</v>
      </c>
      <c r="R117">
        <v>4</v>
      </c>
      <c r="S117">
        <v>4</v>
      </c>
      <c r="T117" s="33">
        <v>2</v>
      </c>
      <c r="U117" s="4">
        <v>4</v>
      </c>
      <c r="V117" s="34">
        <v>32</v>
      </c>
      <c r="W117" s="35">
        <f t="shared" si="9"/>
        <v>-3.4950782589446734E-2</v>
      </c>
      <c r="X117" s="35">
        <f t="shared" si="10"/>
        <v>49.65049217410553</v>
      </c>
      <c r="Y117" s="2">
        <v>17</v>
      </c>
      <c r="Z117">
        <v>8</v>
      </c>
      <c r="AA117">
        <v>17</v>
      </c>
      <c r="AB117">
        <v>37</v>
      </c>
      <c r="AC117">
        <v>13</v>
      </c>
      <c r="AD117">
        <v>12</v>
      </c>
      <c r="AE117">
        <v>47</v>
      </c>
      <c r="AF117">
        <v>27</v>
      </c>
      <c r="AG117">
        <v>6</v>
      </c>
      <c r="AH117">
        <v>55</v>
      </c>
      <c r="AI117">
        <v>30</v>
      </c>
      <c r="AJ117" s="4">
        <v>5</v>
      </c>
      <c r="AK117" s="31">
        <f t="shared" si="11"/>
        <v>274</v>
      </c>
      <c r="AL117">
        <v>11</v>
      </c>
      <c r="AM117">
        <v>4</v>
      </c>
      <c r="AN117">
        <v>12</v>
      </c>
      <c r="AO117">
        <v>10</v>
      </c>
      <c r="AP117">
        <v>2</v>
      </c>
      <c r="AQ117">
        <v>8</v>
      </c>
      <c r="AR117">
        <v>7</v>
      </c>
      <c r="AS117">
        <v>3</v>
      </c>
      <c r="AT117">
        <v>5</v>
      </c>
      <c r="AU117">
        <v>1</v>
      </c>
      <c r="AV117">
        <v>6</v>
      </c>
      <c r="AW117">
        <v>9</v>
      </c>
      <c r="AX117" s="37">
        <v>27</v>
      </c>
    </row>
    <row r="118" spans="1:50" x14ac:dyDescent="0.25">
      <c r="A118">
        <v>1421</v>
      </c>
      <c r="B118">
        <v>0</v>
      </c>
      <c r="C118">
        <v>1978</v>
      </c>
      <c r="D118" s="30">
        <f t="shared" si="6"/>
        <v>38</v>
      </c>
      <c r="E118" s="1">
        <v>42695.547002314815</v>
      </c>
      <c r="F118" s="31" t="s">
        <v>6</v>
      </c>
      <c r="G118" s="32">
        <v>2</v>
      </c>
      <c r="H118" s="2">
        <v>2</v>
      </c>
      <c r="I118">
        <v>3</v>
      </c>
      <c r="J118">
        <v>2</v>
      </c>
      <c r="K118">
        <f t="shared" si="7"/>
        <v>3</v>
      </c>
      <c r="L118">
        <v>4</v>
      </c>
      <c r="M118">
        <v>3</v>
      </c>
      <c r="N118">
        <f t="shared" si="8"/>
        <v>2</v>
      </c>
      <c r="O118">
        <v>2</v>
      </c>
      <c r="P118">
        <v>3</v>
      </c>
      <c r="Q118">
        <v>4</v>
      </c>
      <c r="R118">
        <v>2</v>
      </c>
      <c r="S118">
        <v>3</v>
      </c>
      <c r="T118" s="33">
        <v>4</v>
      </c>
      <c r="U118" s="4">
        <v>4</v>
      </c>
      <c r="V118" s="34">
        <v>32</v>
      </c>
      <c r="W118" s="35">
        <f t="shared" si="9"/>
        <v>-3.4950782589446734E-2</v>
      </c>
      <c r="X118" s="35">
        <f t="shared" si="10"/>
        <v>49.65049217410553</v>
      </c>
      <c r="Y118" s="2">
        <v>3</v>
      </c>
      <c r="Z118">
        <v>5</v>
      </c>
      <c r="AA118">
        <v>6</v>
      </c>
      <c r="AB118">
        <v>10</v>
      </c>
      <c r="AC118">
        <v>8</v>
      </c>
      <c r="AD118">
        <v>4</v>
      </c>
      <c r="AE118">
        <v>7</v>
      </c>
      <c r="AF118">
        <v>3</v>
      </c>
      <c r="AG118">
        <v>3</v>
      </c>
      <c r="AH118">
        <v>4</v>
      </c>
      <c r="AI118">
        <v>6</v>
      </c>
      <c r="AJ118" s="4">
        <v>4</v>
      </c>
      <c r="AK118" s="31">
        <f t="shared" si="11"/>
        <v>63</v>
      </c>
      <c r="AL118">
        <v>2</v>
      </c>
      <c r="AM118">
        <v>9</v>
      </c>
      <c r="AN118">
        <v>10</v>
      </c>
      <c r="AO118">
        <v>7</v>
      </c>
      <c r="AP118">
        <v>12</v>
      </c>
      <c r="AQ118">
        <v>5</v>
      </c>
      <c r="AR118">
        <v>1</v>
      </c>
      <c r="AS118">
        <v>8</v>
      </c>
      <c r="AT118">
        <v>4</v>
      </c>
      <c r="AU118">
        <v>3</v>
      </c>
      <c r="AV118">
        <v>6</v>
      </c>
      <c r="AW118">
        <v>11</v>
      </c>
      <c r="AX118" s="37">
        <v>17</v>
      </c>
    </row>
    <row r="119" spans="1:50" x14ac:dyDescent="0.25">
      <c r="A119">
        <v>1025</v>
      </c>
      <c r="B119">
        <v>1</v>
      </c>
      <c r="C119">
        <v>1991</v>
      </c>
      <c r="D119" s="30">
        <f t="shared" si="6"/>
        <v>25</v>
      </c>
      <c r="E119" s="1">
        <v>42692.682696759257</v>
      </c>
      <c r="F119" s="31" t="s">
        <v>6</v>
      </c>
      <c r="G119" s="32">
        <v>2</v>
      </c>
      <c r="H119" s="2">
        <v>2</v>
      </c>
      <c r="I119">
        <v>2</v>
      </c>
      <c r="J119">
        <v>2</v>
      </c>
      <c r="K119">
        <f t="shared" si="7"/>
        <v>3</v>
      </c>
      <c r="L119">
        <v>2</v>
      </c>
      <c r="M119">
        <v>1</v>
      </c>
      <c r="N119">
        <f t="shared" si="8"/>
        <v>4</v>
      </c>
      <c r="O119">
        <v>1</v>
      </c>
      <c r="P119">
        <v>4</v>
      </c>
      <c r="Q119">
        <v>2</v>
      </c>
      <c r="R119">
        <v>4</v>
      </c>
      <c r="S119">
        <v>2</v>
      </c>
      <c r="T119" s="33">
        <v>4</v>
      </c>
      <c r="U119" s="4">
        <v>4</v>
      </c>
      <c r="V119" s="34">
        <v>30</v>
      </c>
      <c r="W119" s="35">
        <f t="shared" si="9"/>
        <v>-0.44152111057949639</v>
      </c>
      <c r="X119" s="35">
        <f t="shared" si="10"/>
        <v>45.584788894205033</v>
      </c>
      <c r="Y119" s="2">
        <v>6</v>
      </c>
      <c r="Z119">
        <v>5</v>
      </c>
      <c r="AA119">
        <v>7</v>
      </c>
      <c r="AB119">
        <v>19</v>
      </c>
      <c r="AC119">
        <v>14</v>
      </c>
      <c r="AD119">
        <v>5</v>
      </c>
      <c r="AE119">
        <v>7</v>
      </c>
      <c r="AF119">
        <v>6</v>
      </c>
      <c r="AG119">
        <v>5</v>
      </c>
      <c r="AH119">
        <v>4</v>
      </c>
      <c r="AI119">
        <v>4</v>
      </c>
      <c r="AJ119" s="4">
        <v>4</v>
      </c>
      <c r="AK119" s="31">
        <f t="shared" si="11"/>
        <v>86</v>
      </c>
      <c r="AL119">
        <v>7</v>
      </c>
      <c r="AM119">
        <v>4</v>
      </c>
      <c r="AN119">
        <v>5</v>
      </c>
      <c r="AO119">
        <v>6</v>
      </c>
      <c r="AP119">
        <v>1</v>
      </c>
      <c r="AQ119">
        <v>11</v>
      </c>
      <c r="AR119">
        <v>2</v>
      </c>
      <c r="AS119">
        <v>10</v>
      </c>
      <c r="AT119">
        <v>9</v>
      </c>
      <c r="AU119">
        <v>8</v>
      </c>
      <c r="AV119">
        <v>3</v>
      </c>
      <c r="AW119">
        <v>12</v>
      </c>
      <c r="AX119" s="37">
        <v>48</v>
      </c>
    </row>
    <row r="120" spans="1:50" x14ac:dyDescent="0.25">
      <c r="A120">
        <v>1026</v>
      </c>
      <c r="B120">
        <v>1</v>
      </c>
      <c r="C120">
        <v>1973</v>
      </c>
      <c r="D120" s="30">
        <f t="shared" si="6"/>
        <v>43</v>
      </c>
      <c r="E120" s="1">
        <v>42692.699513888889</v>
      </c>
      <c r="F120" s="31" t="s">
        <v>11</v>
      </c>
      <c r="G120" s="32">
        <v>1</v>
      </c>
      <c r="H120" s="2">
        <v>2</v>
      </c>
      <c r="I120">
        <v>2</v>
      </c>
      <c r="J120">
        <v>1</v>
      </c>
      <c r="K120">
        <f t="shared" si="7"/>
        <v>4</v>
      </c>
      <c r="L120">
        <v>2</v>
      </c>
      <c r="M120">
        <v>3</v>
      </c>
      <c r="N120">
        <f t="shared" si="8"/>
        <v>2</v>
      </c>
      <c r="O120">
        <v>2</v>
      </c>
      <c r="P120">
        <v>3</v>
      </c>
      <c r="Q120">
        <v>3</v>
      </c>
      <c r="R120">
        <v>2</v>
      </c>
      <c r="S120">
        <v>2</v>
      </c>
      <c r="T120" s="33">
        <v>2</v>
      </c>
      <c r="U120" s="4">
        <v>3</v>
      </c>
      <c r="V120" s="34">
        <v>27</v>
      </c>
      <c r="W120" s="35">
        <f t="shared" si="9"/>
        <v>-1.0513766025645708</v>
      </c>
      <c r="X120" s="35">
        <f t="shared" si="10"/>
        <v>39.486233974354292</v>
      </c>
      <c r="Y120" s="2">
        <v>7</v>
      </c>
      <c r="Z120">
        <v>4</v>
      </c>
      <c r="AA120">
        <v>14</v>
      </c>
      <c r="AB120">
        <v>14</v>
      </c>
      <c r="AC120">
        <v>24</v>
      </c>
      <c r="AD120">
        <v>11</v>
      </c>
      <c r="AE120">
        <v>15</v>
      </c>
      <c r="AF120">
        <v>11</v>
      </c>
      <c r="AG120">
        <v>5</v>
      </c>
      <c r="AH120">
        <v>25</v>
      </c>
      <c r="AI120">
        <v>10</v>
      </c>
      <c r="AJ120" s="4">
        <v>5</v>
      </c>
      <c r="AK120" s="31">
        <f t="shared" si="11"/>
        <v>145</v>
      </c>
      <c r="AL120">
        <v>11</v>
      </c>
      <c r="AM120">
        <v>7</v>
      </c>
      <c r="AN120">
        <v>4</v>
      </c>
      <c r="AO120">
        <v>6</v>
      </c>
      <c r="AP120">
        <v>10</v>
      </c>
      <c r="AQ120">
        <v>5</v>
      </c>
      <c r="AR120">
        <v>2</v>
      </c>
      <c r="AS120">
        <v>12</v>
      </c>
      <c r="AT120">
        <v>9</v>
      </c>
      <c r="AU120">
        <v>1</v>
      </c>
      <c r="AV120">
        <v>3</v>
      </c>
      <c r="AW120">
        <v>8</v>
      </c>
      <c r="AX120" s="37">
        <v>19</v>
      </c>
    </row>
    <row r="121" spans="1:50" x14ac:dyDescent="0.25">
      <c r="A121">
        <v>1034</v>
      </c>
      <c r="B121">
        <v>1</v>
      </c>
      <c r="C121">
        <v>1987</v>
      </c>
      <c r="D121" s="30">
        <f t="shared" si="6"/>
        <v>29</v>
      </c>
      <c r="E121" s="1">
        <v>42692.788923611108</v>
      </c>
      <c r="F121" s="31" t="s">
        <v>4</v>
      </c>
      <c r="G121" s="32">
        <v>2</v>
      </c>
      <c r="H121" s="2">
        <v>2</v>
      </c>
      <c r="I121">
        <v>4</v>
      </c>
      <c r="J121">
        <v>2</v>
      </c>
      <c r="K121">
        <f t="shared" si="7"/>
        <v>3</v>
      </c>
      <c r="L121">
        <v>3</v>
      </c>
      <c r="M121">
        <v>2</v>
      </c>
      <c r="N121">
        <f t="shared" si="8"/>
        <v>3</v>
      </c>
      <c r="O121">
        <v>2</v>
      </c>
      <c r="P121">
        <v>4</v>
      </c>
      <c r="Q121">
        <v>2</v>
      </c>
      <c r="R121">
        <v>4</v>
      </c>
      <c r="S121">
        <v>4</v>
      </c>
      <c r="T121" s="33">
        <v>4</v>
      </c>
      <c r="U121" s="4">
        <v>4</v>
      </c>
      <c r="V121" s="34">
        <v>35</v>
      </c>
      <c r="W121" s="35">
        <f t="shared" si="9"/>
        <v>0.57490470939562777</v>
      </c>
      <c r="X121" s="35">
        <f t="shared" si="10"/>
        <v>55.749047093956278</v>
      </c>
      <c r="Y121" s="2">
        <v>4</v>
      </c>
      <c r="Z121">
        <v>3</v>
      </c>
      <c r="AA121">
        <v>7</v>
      </c>
      <c r="AB121">
        <v>7</v>
      </c>
      <c r="AC121">
        <v>6</v>
      </c>
      <c r="AD121">
        <v>5</v>
      </c>
      <c r="AE121">
        <v>6</v>
      </c>
      <c r="AF121">
        <v>7</v>
      </c>
      <c r="AG121">
        <v>5</v>
      </c>
      <c r="AH121">
        <v>7</v>
      </c>
      <c r="AI121">
        <v>5</v>
      </c>
      <c r="AJ121" s="4">
        <v>6</v>
      </c>
      <c r="AK121" s="31">
        <f t="shared" si="11"/>
        <v>68</v>
      </c>
      <c r="AL121">
        <v>11</v>
      </c>
      <c r="AM121">
        <v>10</v>
      </c>
      <c r="AN121">
        <v>6</v>
      </c>
      <c r="AO121">
        <v>7</v>
      </c>
      <c r="AP121">
        <v>3</v>
      </c>
      <c r="AQ121">
        <v>1</v>
      </c>
      <c r="AR121">
        <v>4</v>
      </c>
      <c r="AS121">
        <v>12</v>
      </c>
      <c r="AT121">
        <v>2</v>
      </c>
      <c r="AU121">
        <v>8</v>
      </c>
      <c r="AV121">
        <v>9</v>
      </c>
      <c r="AW121">
        <v>5</v>
      </c>
      <c r="AX121" s="37">
        <v>18</v>
      </c>
    </row>
    <row r="122" spans="1:50" x14ac:dyDescent="0.25">
      <c r="A122">
        <v>1805</v>
      </c>
      <c r="B122">
        <v>0</v>
      </c>
      <c r="C122">
        <v>1967</v>
      </c>
      <c r="D122" s="30">
        <f t="shared" si="6"/>
        <v>49</v>
      </c>
      <c r="E122" s="1">
        <v>42696.602673611109</v>
      </c>
      <c r="F122" s="31" t="s">
        <v>6</v>
      </c>
      <c r="G122" s="32">
        <v>2</v>
      </c>
      <c r="H122" s="2">
        <v>3</v>
      </c>
      <c r="I122">
        <v>2</v>
      </c>
      <c r="J122">
        <v>1</v>
      </c>
      <c r="K122">
        <f t="shared" si="7"/>
        <v>4</v>
      </c>
      <c r="L122">
        <v>3</v>
      </c>
      <c r="M122">
        <v>3</v>
      </c>
      <c r="N122">
        <f t="shared" si="8"/>
        <v>2</v>
      </c>
      <c r="O122">
        <v>1</v>
      </c>
      <c r="P122">
        <v>4</v>
      </c>
      <c r="Q122">
        <v>4</v>
      </c>
      <c r="R122">
        <v>3</v>
      </c>
      <c r="S122">
        <v>2</v>
      </c>
      <c r="T122" s="33">
        <v>4</v>
      </c>
      <c r="U122" s="4">
        <v>4</v>
      </c>
      <c r="V122" s="34">
        <v>32</v>
      </c>
      <c r="W122" s="35">
        <f t="shared" si="9"/>
        <v>-3.4950782589446734E-2</v>
      </c>
      <c r="X122" s="35">
        <f t="shared" si="10"/>
        <v>49.65049217410553</v>
      </c>
      <c r="Y122" s="2">
        <v>8</v>
      </c>
      <c r="Z122">
        <v>9</v>
      </c>
      <c r="AA122">
        <v>18</v>
      </c>
      <c r="AB122">
        <v>36</v>
      </c>
      <c r="AC122">
        <v>12</v>
      </c>
      <c r="AD122">
        <v>17</v>
      </c>
      <c r="AE122">
        <v>8</v>
      </c>
      <c r="AF122">
        <v>5</v>
      </c>
      <c r="AG122">
        <v>13</v>
      </c>
      <c r="AH122">
        <v>5</v>
      </c>
      <c r="AI122">
        <v>5</v>
      </c>
      <c r="AJ122" s="4">
        <v>32</v>
      </c>
      <c r="AK122" s="31">
        <f t="shared" si="11"/>
        <v>168</v>
      </c>
      <c r="AL122">
        <v>12</v>
      </c>
      <c r="AM122">
        <v>5</v>
      </c>
      <c r="AN122">
        <v>6</v>
      </c>
      <c r="AO122">
        <v>4</v>
      </c>
      <c r="AP122">
        <v>10</v>
      </c>
      <c r="AQ122">
        <v>1</v>
      </c>
      <c r="AR122">
        <v>3</v>
      </c>
      <c r="AS122">
        <v>9</v>
      </c>
      <c r="AT122">
        <v>8</v>
      </c>
      <c r="AU122">
        <v>2</v>
      </c>
      <c r="AV122">
        <v>11</v>
      </c>
      <c r="AW122">
        <v>7</v>
      </c>
      <c r="AX122" s="37">
        <v>35</v>
      </c>
    </row>
    <row r="123" spans="1:50" x14ac:dyDescent="0.25">
      <c r="A123">
        <v>1093</v>
      </c>
      <c r="B123">
        <v>1</v>
      </c>
      <c r="C123">
        <v>1975</v>
      </c>
      <c r="D123" s="30">
        <f t="shared" si="6"/>
        <v>41</v>
      </c>
      <c r="E123" s="1">
        <v>42692.84957175926</v>
      </c>
      <c r="F123" s="31" t="s">
        <v>11</v>
      </c>
      <c r="G123" s="32">
        <v>1</v>
      </c>
      <c r="H123" s="2">
        <v>3</v>
      </c>
      <c r="I123">
        <v>3</v>
      </c>
      <c r="J123">
        <v>2</v>
      </c>
      <c r="K123">
        <f t="shared" si="7"/>
        <v>3</v>
      </c>
      <c r="L123">
        <v>3</v>
      </c>
      <c r="M123">
        <v>3</v>
      </c>
      <c r="N123">
        <f t="shared" si="8"/>
        <v>2</v>
      </c>
      <c r="O123">
        <v>1</v>
      </c>
      <c r="P123">
        <v>2</v>
      </c>
      <c r="Q123">
        <v>1</v>
      </c>
      <c r="R123">
        <v>1</v>
      </c>
      <c r="S123">
        <v>3</v>
      </c>
      <c r="T123" s="33">
        <v>3</v>
      </c>
      <c r="U123" s="4">
        <v>1</v>
      </c>
      <c r="V123" s="34">
        <v>23</v>
      </c>
      <c r="W123" s="35">
        <f t="shared" si="9"/>
        <v>-1.8645172585446701</v>
      </c>
      <c r="X123" s="35">
        <f t="shared" si="10"/>
        <v>31.354827414553299</v>
      </c>
      <c r="Y123" s="2">
        <v>5</v>
      </c>
      <c r="Z123">
        <v>5</v>
      </c>
      <c r="AA123">
        <v>11</v>
      </c>
      <c r="AB123">
        <v>34</v>
      </c>
      <c r="AC123">
        <v>15</v>
      </c>
      <c r="AD123">
        <v>15</v>
      </c>
      <c r="AE123">
        <v>12</v>
      </c>
      <c r="AF123">
        <v>10</v>
      </c>
      <c r="AG123">
        <v>5</v>
      </c>
      <c r="AH123">
        <v>12</v>
      </c>
      <c r="AI123">
        <v>18</v>
      </c>
      <c r="AJ123" s="4">
        <v>8</v>
      </c>
      <c r="AK123" s="31">
        <f t="shared" si="11"/>
        <v>150</v>
      </c>
      <c r="AL123">
        <v>7</v>
      </c>
      <c r="AM123">
        <v>5</v>
      </c>
      <c r="AN123">
        <v>9</v>
      </c>
      <c r="AO123">
        <v>11</v>
      </c>
      <c r="AP123">
        <v>8</v>
      </c>
      <c r="AQ123">
        <v>2</v>
      </c>
      <c r="AR123">
        <v>12</v>
      </c>
      <c r="AS123">
        <v>6</v>
      </c>
      <c r="AT123">
        <v>4</v>
      </c>
      <c r="AU123">
        <v>10</v>
      </c>
      <c r="AV123">
        <v>1</v>
      </c>
      <c r="AW123">
        <v>3</v>
      </c>
      <c r="AX123" s="37">
        <v>30</v>
      </c>
    </row>
    <row r="124" spans="1:50" x14ac:dyDescent="0.25">
      <c r="A124">
        <v>1104</v>
      </c>
      <c r="B124">
        <v>1</v>
      </c>
      <c r="C124">
        <v>2000</v>
      </c>
      <c r="D124" s="30">
        <f t="shared" si="6"/>
        <v>16</v>
      </c>
      <c r="E124" s="1">
        <v>42692.878020833334</v>
      </c>
      <c r="F124" s="31" t="s">
        <v>4</v>
      </c>
      <c r="G124" s="32">
        <v>2</v>
      </c>
      <c r="H124" s="2">
        <v>3</v>
      </c>
      <c r="I124">
        <v>3</v>
      </c>
      <c r="J124">
        <v>2</v>
      </c>
      <c r="K124">
        <f t="shared" si="7"/>
        <v>3</v>
      </c>
      <c r="L124">
        <v>3</v>
      </c>
      <c r="M124">
        <v>2</v>
      </c>
      <c r="N124">
        <f t="shared" si="8"/>
        <v>3</v>
      </c>
      <c r="O124">
        <v>2</v>
      </c>
      <c r="P124">
        <v>4</v>
      </c>
      <c r="Q124">
        <v>3</v>
      </c>
      <c r="R124">
        <v>2</v>
      </c>
      <c r="S124">
        <v>2</v>
      </c>
      <c r="T124" s="33">
        <v>4</v>
      </c>
      <c r="U124" s="4">
        <v>4</v>
      </c>
      <c r="V124" s="34">
        <v>32</v>
      </c>
      <c r="W124" s="35">
        <f t="shared" si="9"/>
        <v>-3.4950782589446734E-2</v>
      </c>
      <c r="X124" s="35">
        <f t="shared" si="10"/>
        <v>49.65049217410553</v>
      </c>
      <c r="Y124" s="2">
        <v>6</v>
      </c>
      <c r="Z124">
        <v>2</v>
      </c>
      <c r="AA124">
        <v>6</v>
      </c>
      <c r="AB124">
        <v>8</v>
      </c>
      <c r="AC124">
        <v>5</v>
      </c>
      <c r="AD124">
        <v>4</v>
      </c>
      <c r="AE124">
        <v>8</v>
      </c>
      <c r="AF124">
        <v>5</v>
      </c>
      <c r="AG124">
        <v>4</v>
      </c>
      <c r="AH124">
        <v>8</v>
      </c>
      <c r="AI124">
        <v>5</v>
      </c>
      <c r="AJ124" s="4">
        <v>2</v>
      </c>
      <c r="AK124" s="31">
        <f t="shared" si="11"/>
        <v>63</v>
      </c>
      <c r="AL124">
        <v>6</v>
      </c>
      <c r="AM124">
        <v>8</v>
      </c>
      <c r="AN124">
        <v>10</v>
      </c>
      <c r="AO124">
        <v>12</v>
      </c>
      <c r="AP124">
        <v>7</v>
      </c>
      <c r="AQ124">
        <v>9</v>
      </c>
      <c r="AR124">
        <v>5</v>
      </c>
      <c r="AS124">
        <v>4</v>
      </c>
      <c r="AT124">
        <v>3</v>
      </c>
      <c r="AU124">
        <v>2</v>
      </c>
      <c r="AV124">
        <v>1</v>
      </c>
      <c r="AW124">
        <v>11</v>
      </c>
      <c r="AX124" s="37">
        <v>12</v>
      </c>
    </row>
    <row r="125" spans="1:50" x14ac:dyDescent="0.25">
      <c r="A125">
        <v>1142</v>
      </c>
      <c r="B125">
        <v>1</v>
      </c>
      <c r="C125">
        <v>1984</v>
      </c>
      <c r="D125" s="30">
        <f t="shared" si="6"/>
        <v>32</v>
      </c>
      <c r="E125" s="1">
        <v>42692.978402777779</v>
      </c>
      <c r="F125" s="31" t="s">
        <v>4</v>
      </c>
      <c r="G125" s="32">
        <v>2</v>
      </c>
      <c r="H125" s="2">
        <v>3</v>
      </c>
      <c r="I125">
        <v>4</v>
      </c>
      <c r="J125">
        <v>3</v>
      </c>
      <c r="K125">
        <f t="shared" si="7"/>
        <v>2</v>
      </c>
      <c r="L125">
        <v>3</v>
      </c>
      <c r="M125">
        <v>1</v>
      </c>
      <c r="N125">
        <f t="shared" si="8"/>
        <v>4</v>
      </c>
      <c r="O125">
        <v>4</v>
      </c>
      <c r="P125">
        <v>4</v>
      </c>
      <c r="Q125">
        <v>4</v>
      </c>
      <c r="R125">
        <v>4</v>
      </c>
      <c r="S125">
        <v>4</v>
      </c>
      <c r="T125" s="33">
        <v>4</v>
      </c>
      <c r="U125" s="4">
        <v>4</v>
      </c>
      <c r="V125" s="34">
        <v>40</v>
      </c>
      <c r="W125" s="35">
        <f t="shared" si="9"/>
        <v>1.5913305293707518</v>
      </c>
      <c r="X125" s="35">
        <f t="shared" si="10"/>
        <v>65.913305293707523</v>
      </c>
      <c r="Y125" s="2">
        <v>5</v>
      </c>
      <c r="Z125">
        <v>4</v>
      </c>
      <c r="AA125">
        <v>9</v>
      </c>
      <c r="AB125">
        <v>16</v>
      </c>
      <c r="AC125">
        <v>19</v>
      </c>
      <c r="AD125">
        <v>9</v>
      </c>
      <c r="AE125">
        <v>6</v>
      </c>
      <c r="AF125">
        <v>22</v>
      </c>
      <c r="AG125">
        <v>4</v>
      </c>
      <c r="AH125">
        <v>9</v>
      </c>
      <c r="AI125">
        <v>6</v>
      </c>
      <c r="AJ125" s="4">
        <v>6</v>
      </c>
      <c r="AK125" s="31">
        <f t="shared" si="11"/>
        <v>115</v>
      </c>
      <c r="AL125">
        <v>7</v>
      </c>
      <c r="AM125">
        <v>12</v>
      </c>
      <c r="AN125">
        <v>6</v>
      </c>
      <c r="AO125">
        <v>1</v>
      </c>
      <c r="AP125">
        <v>2</v>
      </c>
      <c r="AQ125">
        <v>4</v>
      </c>
      <c r="AR125">
        <v>10</v>
      </c>
      <c r="AS125">
        <v>3</v>
      </c>
      <c r="AT125">
        <v>5</v>
      </c>
      <c r="AU125">
        <v>8</v>
      </c>
      <c r="AV125">
        <v>9</v>
      </c>
      <c r="AW125">
        <v>11</v>
      </c>
      <c r="AX125" s="37">
        <v>40</v>
      </c>
    </row>
    <row r="126" spans="1:50" x14ac:dyDescent="0.25">
      <c r="A126">
        <v>2162</v>
      </c>
      <c r="B126">
        <v>0</v>
      </c>
      <c r="C126">
        <v>1983</v>
      </c>
      <c r="D126" s="30">
        <f t="shared" si="6"/>
        <v>33</v>
      </c>
      <c r="E126" s="1">
        <v>42698.759456018517</v>
      </c>
      <c r="F126" s="31" t="s">
        <v>6</v>
      </c>
      <c r="G126" s="32">
        <v>2</v>
      </c>
      <c r="H126" s="2">
        <v>2</v>
      </c>
      <c r="I126">
        <v>3</v>
      </c>
      <c r="J126">
        <v>2</v>
      </c>
      <c r="K126">
        <f t="shared" si="7"/>
        <v>3</v>
      </c>
      <c r="L126">
        <v>2</v>
      </c>
      <c r="M126">
        <v>3</v>
      </c>
      <c r="N126">
        <f t="shared" si="8"/>
        <v>2</v>
      </c>
      <c r="O126">
        <v>2</v>
      </c>
      <c r="P126">
        <v>3</v>
      </c>
      <c r="Q126">
        <v>4</v>
      </c>
      <c r="R126">
        <v>3</v>
      </c>
      <c r="S126">
        <v>4</v>
      </c>
      <c r="T126" s="33">
        <v>4</v>
      </c>
      <c r="U126" s="4">
        <v>4</v>
      </c>
      <c r="V126" s="34">
        <v>32</v>
      </c>
      <c r="W126" s="35">
        <f t="shared" si="9"/>
        <v>-3.4950782589446734E-2</v>
      </c>
      <c r="X126" s="35">
        <f t="shared" si="10"/>
        <v>49.65049217410553</v>
      </c>
      <c r="Y126" s="2">
        <v>4</v>
      </c>
      <c r="Z126">
        <v>3</v>
      </c>
      <c r="AA126">
        <v>5</v>
      </c>
      <c r="AB126">
        <v>8</v>
      </c>
      <c r="AC126">
        <v>5</v>
      </c>
      <c r="AD126">
        <v>6</v>
      </c>
      <c r="AE126">
        <v>8</v>
      </c>
      <c r="AF126">
        <v>5</v>
      </c>
      <c r="AG126">
        <v>4</v>
      </c>
      <c r="AH126">
        <v>4</v>
      </c>
      <c r="AI126">
        <v>7</v>
      </c>
      <c r="AJ126" s="4">
        <v>3</v>
      </c>
      <c r="AK126" s="31">
        <f t="shared" si="11"/>
        <v>62</v>
      </c>
      <c r="AL126">
        <v>5</v>
      </c>
      <c r="AM126">
        <v>9</v>
      </c>
      <c r="AN126">
        <v>11</v>
      </c>
      <c r="AO126">
        <v>12</v>
      </c>
      <c r="AP126">
        <v>8</v>
      </c>
      <c r="AQ126">
        <v>10</v>
      </c>
      <c r="AR126">
        <v>1</v>
      </c>
      <c r="AS126">
        <v>2</v>
      </c>
      <c r="AT126">
        <v>3</v>
      </c>
      <c r="AU126">
        <v>7</v>
      </c>
      <c r="AV126">
        <v>4</v>
      </c>
      <c r="AW126">
        <v>6</v>
      </c>
      <c r="AX126" s="37">
        <v>22</v>
      </c>
    </row>
    <row r="127" spans="1:50" x14ac:dyDescent="0.25">
      <c r="A127">
        <v>1156</v>
      </c>
      <c r="B127">
        <v>1</v>
      </c>
      <c r="C127">
        <v>1984</v>
      </c>
      <c r="D127" s="30">
        <f t="shared" si="6"/>
        <v>32</v>
      </c>
      <c r="E127" s="1">
        <v>42693.105995370373</v>
      </c>
      <c r="F127" s="31" t="s">
        <v>6</v>
      </c>
      <c r="G127" s="32">
        <v>2</v>
      </c>
      <c r="H127" s="2">
        <v>2</v>
      </c>
      <c r="I127">
        <v>4</v>
      </c>
      <c r="J127">
        <v>2</v>
      </c>
      <c r="K127">
        <f t="shared" si="7"/>
        <v>3</v>
      </c>
      <c r="L127">
        <v>3</v>
      </c>
      <c r="M127">
        <v>2</v>
      </c>
      <c r="N127">
        <f t="shared" si="8"/>
        <v>3</v>
      </c>
      <c r="O127">
        <v>1</v>
      </c>
      <c r="P127">
        <v>4</v>
      </c>
      <c r="Q127">
        <v>1</v>
      </c>
      <c r="R127">
        <v>3</v>
      </c>
      <c r="S127">
        <v>1</v>
      </c>
      <c r="T127" s="33">
        <v>1</v>
      </c>
      <c r="U127" s="4">
        <v>4</v>
      </c>
      <c r="V127" s="34">
        <v>29</v>
      </c>
      <c r="W127" s="35">
        <f t="shared" si="9"/>
        <v>-0.64480627457452122</v>
      </c>
      <c r="X127" s="35">
        <f t="shared" si="10"/>
        <v>43.551937254254788</v>
      </c>
      <c r="Y127" s="2">
        <v>6</v>
      </c>
      <c r="Z127">
        <v>3</v>
      </c>
      <c r="AA127">
        <v>11</v>
      </c>
      <c r="AB127">
        <v>13</v>
      </c>
      <c r="AC127">
        <v>11</v>
      </c>
      <c r="AD127">
        <v>9</v>
      </c>
      <c r="AE127">
        <v>6</v>
      </c>
      <c r="AF127">
        <v>12</v>
      </c>
      <c r="AG127">
        <v>5</v>
      </c>
      <c r="AH127">
        <v>8</v>
      </c>
      <c r="AI127">
        <v>8</v>
      </c>
      <c r="AJ127" s="4">
        <v>9</v>
      </c>
      <c r="AK127" s="31">
        <f t="shared" si="11"/>
        <v>101</v>
      </c>
      <c r="AL127">
        <v>9</v>
      </c>
      <c r="AM127">
        <v>6</v>
      </c>
      <c r="AN127">
        <v>8</v>
      </c>
      <c r="AO127">
        <v>7</v>
      </c>
      <c r="AP127">
        <v>3</v>
      </c>
      <c r="AQ127">
        <v>10</v>
      </c>
      <c r="AR127">
        <v>5</v>
      </c>
      <c r="AS127">
        <v>2</v>
      </c>
      <c r="AT127">
        <v>12</v>
      </c>
      <c r="AU127">
        <v>4</v>
      </c>
      <c r="AV127">
        <v>11</v>
      </c>
      <c r="AW127">
        <v>1</v>
      </c>
      <c r="AX127" s="37">
        <v>59</v>
      </c>
    </row>
    <row r="128" spans="1:50" x14ac:dyDescent="0.25">
      <c r="A128">
        <v>2505</v>
      </c>
      <c r="B128">
        <v>0</v>
      </c>
      <c r="C128">
        <v>1980</v>
      </c>
      <c r="D128" s="30">
        <f t="shared" si="6"/>
        <v>36</v>
      </c>
      <c r="E128" s="1">
        <v>42702.54488425926</v>
      </c>
      <c r="F128" s="39" t="s">
        <v>10</v>
      </c>
      <c r="G128" s="32">
        <v>0</v>
      </c>
      <c r="H128" s="2">
        <v>2</v>
      </c>
      <c r="I128">
        <v>3</v>
      </c>
      <c r="J128">
        <v>2</v>
      </c>
      <c r="K128">
        <f t="shared" si="7"/>
        <v>3</v>
      </c>
      <c r="L128">
        <v>4</v>
      </c>
      <c r="M128">
        <v>4</v>
      </c>
      <c r="N128">
        <f t="shared" si="8"/>
        <v>1</v>
      </c>
      <c r="O128">
        <v>2</v>
      </c>
      <c r="P128">
        <v>4</v>
      </c>
      <c r="Q128">
        <v>4</v>
      </c>
      <c r="R128">
        <v>1</v>
      </c>
      <c r="S128">
        <v>4</v>
      </c>
      <c r="T128" s="33">
        <v>3</v>
      </c>
      <c r="U128" s="4">
        <v>4</v>
      </c>
      <c r="V128" s="34">
        <v>32</v>
      </c>
      <c r="W128" s="35">
        <f t="shared" si="9"/>
        <v>-3.4950782589446734E-2</v>
      </c>
      <c r="X128" s="35">
        <f t="shared" si="10"/>
        <v>49.65049217410553</v>
      </c>
      <c r="Y128" s="2">
        <v>6</v>
      </c>
      <c r="Z128">
        <v>4</v>
      </c>
      <c r="AA128">
        <v>12</v>
      </c>
      <c r="AB128">
        <v>15</v>
      </c>
      <c r="AC128">
        <v>9</v>
      </c>
      <c r="AD128">
        <v>17</v>
      </c>
      <c r="AE128">
        <v>15</v>
      </c>
      <c r="AF128">
        <v>11</v>
      </c>
      <c r="AG128">
        <v>7</v>
      </c>
      <c r="AH128">
        <v>9</v>
      </c>
      <c r="AI128">
        <v>11</v>
      </c>
      <c r="AJ128" s="4">
        <v>6</v>
      </c>
      <c r="AK128" s="31">
        <f t="shared" si="11"/>
        <v>122</v>
      </c>
      <c r="AL128">
        <v>2</v>
      </c>
      <c r="AM128">
        <v>3</v>
      </c>
      <c r="AN128">
        <v>10</v>
      </c>
      <c r="AO128">
        <v>12</v>
      </c>
      <c r="AP128">
        <v>8</v>
      </c>
      <c r="AQ128">
        <v>6</v>
      </c>
      <c r="AR128">
        <v>4</v>
      </c>
      <c r="AS128">
        <v>5</v>
      </c>
      <c r="AT128">
        <v>11</v>
      </c>
      <c r="AU128">
        <v>9</v>
      </c>
      <c r="AV128">
        <v>1</v>
      </c>
      <c r="AW128">
        <v>7</v>
      </c>
      <c r="AX128" s="37">
        <v>41</v>
      </c>
    </row>
    <row r="129" spans="1:50" x14ac:dyDescent="0.25">
      <c r="A129">
        <v>1167</v>
      </c>
      <c r="B129">
        <v>1</v>
      </c>
      <c r="C129">
        <v>1967</v>
      </c>
      <c r="D129" s="30">
        <f t="shared" si="6"/>
        <v>49</v>
      </c>
      <c r="E129" s="1">
        <v>42693.372118055559</v>
      </c>
      <c r="F129" s="31" t="s">
        <v>85</v>
      </c>
      <c r="G129" s="32">
        <v>1</v>
      </c>
      <c r="H129" s="2">
        <v>2</v>
      </c>
      <c r="I129">
        <v>1</v>
      </c>
      <c r="J129">
        <v>2</v>
      </c>
      <c r="K129">
        <f t="shared" si="7"/>
        <v>3</v>
      </c>
      <c r="L129">
        <v>2</v>
      </c>
      <c r="M129">
        <v>4</v>
      </c>
      <c r="N129">
        <f t="shared" si="8"/>
        <v>1</v>
      </c>
      <c r="O129">
        <v>2</v>
      </c>
      <c r="P129">
        <v>1</v>
      </c>
      <c r="Q129">
        <v>1</v>
      </c>
      <c r="R129">
        <v>1</v>
      </c>
      <c r="S129">
        <v>3</v>
      </c>
      <c r="T129" s="33">
        <v>2</v>
      </c>
      <c r="U129" s="4">
        <v>2</v>
      </c>
      <c r="V129" s="34">
        <v>19</v>
      </c>
      <c r="W129" s="35">
        <f t="shared" si="9"/>
        <v>-2.6776579145247696</v>
      </c>
      <c r="X129" s="35">
        <f t="shared" si="10"/>
        <v>23.223420854752305</v>
      </c>
      <c r="Y129" s="2">
        <v>12</v>
      </c>
      <c r="Z129">
        <v>9</v>
      </c>
      <c r="AA129">
        <v>7</v>
      </c>
      <c r="AB129">
        <v>13</v>
      </c>
      <c r="AC129">
        <v>22</v>
      </c>
      <c r="AD129">
        <v>12</v>
      </c>
      <c r="AE129">
        <v>7</v>
      </c>
      <c r="AF129">
        <v>6</v>
      </c>
      <c r="AG129">
        <v>5</v>
      </c>
      <c r="AH129">
        <v>8</v>
      </c>
      <c r="AI129">
        <v>7</v>
      </c>
      <c r="AJ129" s="4">
        <v>6</v>
      </c>
      <c r="AK129" s="31">
        <f t="shared" si="11"/>
        <v>114</v>
      </c>
      <c r="AL129">
        <v>1</v>
      </c>
      <c r="AM129">
        <v>2</v>
      </c>
      <c r="AN129">
        <v>8</v>
      </c>
      <c r="AO129">
        <v>4</v>
      </c>
      <c r="AP129">
        <v>9</v>
      </c>
      <c r="AQ129">
        <v>3</v>
      </c>
      <c r="AR129">
        <v>7</v>
      </c>
      <c r="AS129">
        <v>10</v>
      </c>
      <c r="AT129">
        <v>5</v>
      </c>
      <c r="AU129">
        <v>6</v>
      </c>
      <c r="AV129">
        <v>11</v>
      </c>
      <c r="AW129">
        <v>12</v>
      </c>
      <c r="AX129" s="37">
        <v>40</v>
      </c>
    </row>
    <row r="130" spans="1:50" x14ac:dyDescent="0.25">
      <c r="A130">
        <v>1171</v>
      </c>
      <c r="B130">
        <v>0</v>
      </c>
      <c r="C130">
        <v>1988</v>
      </c>
      <c r="D130" s="30">
        <f t="shared" si="6"/>
        <v>28</v>
      </c>
      <c r="E130" s="1">
        <v>42693.420578703706</v>
      </c>
      <c r="F130" s="39" t="s">
        <v>10</v>
      </c>
      <c r="G130" s="32">
        <v>0</v>
      </c>
      <c r="H130" s="2">
        <v>1</v>
      </c>
      <c r="I130">
        <v>1</v>
      </c>
      <c r="J130">
        <v>1</v>
      </c>
      <c r="K130">
        <f t="shared" si="7"/>
        <v>4</v>
      </c>
      <c r="L130">
        <v>1</v>
      </c>
      <c r="M130">
        <v>1</v>
      </c>
      <c r="N130">
        <f t="shared" si="8"/>
        <v>4</v>
      </c>
      <c r="O130">
        <v>2</v>
      </c>
      <c r="P130">
        <v>2</v>
      </c>
      <c r="Q130">
        <v>3</v>
      </c>
      <c r="R130">
        <v>2</v>
      </c>
      <c r="S130">
        <v>3</v>
      </c>
      <c r="T130" s="33">
        <v>2</v>
      </c>
      <c r="U130" s="4">
        <v>1</v>
      </c>
      <c r="V130" s="34">
        <v>24</v>
      </c>
      <c r="W130" s="35">
        <f t="shared" si="9"/>
        <v>-1.6612320945496453</v>
      </c>
      <c r="X130" s="35">
        <f t="shared" si="10"/>
        <v>33.38767905450355</v>
      </c>
      <c r="Y130" s="2">
        <v>4</v>
      </c>
      <c r="Z130">
        <v>2</v>
      </c>
      <c r="AA130">
        <v>9</v>
      </c>
      <c r="AB130">
        <v>11</v>
      </c>
      <c r="AC130">
        <v>4</v>
      </c>
      <c r="AD130">
        <v>4</v>
      </c>
      <c r="AE130">
        <v>9</v>
      </c>
      <c r="AF130">
        <v>7</v>
      </c>
      <c r="AG130">
        <v>7</v>
      </c>
      <c r="AH130">
        <v>7</v>
      </c>
      <c r="AI130">
        <v>6</v>
      </c>
      <c r="AJ130" s="4">
        <v>4</v>
      </c>
      <c r="AK130" s="31">
        <f t="shared" si="11"/>
        <v>74</v>
      </c>
      <c r="AL130">
        <v>6</v>
      </c>
      <c r="AM130">
        <v>7</v>
      </c>
      <c r="AN130">
        <v>4</v>
      </c>
      <c r="AO130">
        <v>5</v>
      </c>
      <c r="AP130">
        <v>9</v>
      </c>
      <c r="AQ130">
        <v>12</v>
      </c>
      <c r="AR130">
        <v>3</v>
      </c>
      <c r="AS130">
        <v>2</v>
      </c>
      <c r="AT130">
        <v>1</v>
      </c>
      <c r="AU130">
        <v>10</v>
      </c>
      <c r="AV130">
        <v>11</v>
      </c>
      <c r="AW130">
        <v>8</v>
      </c>
      <c r="AX130" s="37">
        <v>89</v>
      </c>
    </row>
    <row r="131" spans="1:50" x14ac:dyDescent="0.25">
      <c r="A131">
        <v>1186</v>
      </c>
      <c r="B131">
        <v>1</v>
      </c>
      <c r="C131">
        <v>1974</v>
      </c>
      <c r="D131" s="30">
        <f t="shared" si="6"/>
        <v>42</v>
      </c>
      <c r="E131" s="1">
        <v>42693.499768518515</v>
      </c>
      <c r="F131" s="31" t="s">
        <v>84</v>
      </c>
      <c r="G131" s="32">
        <v>2</v>
      </c>
      <c r="H131" s="2">
        <v>2</v>
      </c>
      <c r="I131">
        <v>3</v>
      </c>
      <c r="J131">
        <v>2</v>
      </c>
      <c r="K131">
        <f t="shared" si="7"/>
        <v>3</v>
      </c>
      <c r="L131">
        <v>3</v>
      </c>
      <c r="M131">
        <v>3</v>
      </c>
      <c r="N131">
        <f t="shared" si="8"/>
        <v>2</v>
      </c>
      <c r="O131">
        <v>3</v>
      </c>
      <c r="P131">
        <v>4</v>
      </c>
      <c r="Q131">
        <v>3</v>
      </c>
      <c r="R131">
        <v>3</v>
      </c>
      <c r="S131">
        <v>4</v>
      </c>
      <c r="T131" s="33">
        <v>2</v>
      </c>
      <c r="U131" s="4">
        <v>4</v>
      </c>
      <c r="V131" s="34">
        <v>34</v>
      </c>
      <c r="W131" s="35">
        <f t="shared" si="9"/>
        <v>0.37161954540060294</v>
      </c>
      <c r="X131" s="35">
        <f t="shared" si="10"/>
        <v>53.716195454006026</v>
      </c>
      <c r="Y131" s="2">
        <v>7</v>
      </c>
      <c r="Z131">
        <v>9</v>
      </c>
      <c r="AA131">
        <v>17</v>
      </c>
      <c r="AB131">
        <v>25</v>
      </c>
      <c r="AC131">
        <v>16</v>
      </c>
      <c r="AD131">
        <v>23</v>
      </c>
      <c r="AE131">
        <v>34</v>
      </c>
      <c r="AF131">
        <v>20</v>
      </c>
      <c r="AG131">
        <v>7</v>
      </c>
      <c r="AH131">
        <v>19</v>
      </c>
      <c r="AI131">
        <v>27</v>
      </c>
      <c r="AJ131" s="4">
        <v>10</v>
      </c>
      <c r="AK131" s="31">
        <f t="shared" si="11"/>
        <v>214</v>
      </c>
      <c r="AL131">
        <v>11</v>
      </c>
      <c r="AM131">
        <v>2</v>
      </c>
      <c r="AN131">
        <v>1</v>
      </c>
      <c r="AO131">
        <v>7</v>
      </c>
      <c r="AP131">
        <v>10</v>
      </c>
      <c r="AQ131">
        <v>6</v>
      </c>
      <c r="AR131">
        <v>5</v>
      </c>
      <c r="AS131">
        <v>8</v>
      </c>
      <c r="AT131">
        <v>9</v>
      </c>
      <c r="AU131">
        <v>4</v>
      </c>
      <c r="AV131">
        <v>12</v>
      </c>
      <c r="AW131">
        <v>3</v>
      </c>
      <c r="AX131" s="37">
        <v>13</v>
      </c>
    </row>
    <row r="132" spans="1:50" x14ac:dyDescent="0.25">
      <c r="A132">
        <v>1189</v>
      </c>
      <c r="B132">
        <v>1</v>
      </c>
      <c r="C132">
        <v>1990</v>
      </c>
      <c r="D132" s="30">
        <f t="shared" si="6"/>
        <v>26</v>
      </c>
      <c r="E132" s="1">
        <v>42693.520381944443</v>
      </c>
      <c r="F132" s="31" t="s">
        <v>4</v>
      </c>
      <c r="G132" s="32">
        <v>2</v>
      </c>
      <c r="H132" s="2">
        <v>2</v>
      </c>
      <c r="I132">
        <v>3</v>
      </c>
      <c r="J132">
        <v>2</v>
      </c>
      <c r="K132">
        <f t="shared" si="7"/>
        <v>3</v>
      </c>
      <c r="L132">
        <v>2</v>
      </c>
      <c r="M132">
        <v>3</v>
      </c>
      <c r="N132">
        <f t="shared" si="8"/>
        <v>2</v>
      </c>
      <c r="O132">
        <v>1</v>
      </c>
      <c r="P132">
        <v>1</v>
      </c>
      <c r="Q132">
        <v>1</v>
      </c>
      <c r="R132">
        <v>3</v>
      </c>
      <c r="S132">
        <v>3</v>
      </c>
      <c r="T132" s="33">
        <v>4</v>
      </c>
      <c r="U132" s="4">
        <v>2</v>
      </c>
      <c r="V132" s="34">
        <v>23</v>
      </c>
      <c r="W132" s="35">
        <f t="shared" si="9"/>
        <v>-1.8645172585446701</v>
      </c>
      <c r="X132" s="35">
        <f t="shared" si="10"/>
        <v>31.354827414553299</v>
      </c>
      <c r="Y132" s="2">
        <v>5</v>
      </c>
      <c r="Z132">
        <v>5</v>
      </c>
      <c r="AA132">
        <v>8</v>
      </c>
      <c r="AB132">
        <v>14</v>
      </c>
      <c r="AC132">
        <v>9</v>
      </c>
      <c r="AD132">
        <v>8</v>
      </c>
      <c r="AE132">
        <v>20</v>
      </c>
      <c r="AF132">
        <v>6</v>
      </c>
      <c r="AG132">
        <v>6</v>
      </c>
      <c r="AH132">
        <v>7</v>
      </c>
      <c r="AI132">
        <v>8</v>
      </c>
      <c r="AJ132" s="4">
        <v>8</v>
      </c>
      <c r="AK132" s="31">
        <f t="shared" si="11"/>
        <v>104</v>
      </c>
      <c r="AL132">
        <v>8</v>
      </c>
      <c r="AM132">
        <v>2</v>
      </c>
      <c r="AN132">
        <v>4</v>
      </c>
      <c r="AO132">
        <v>10</v>
      </c>
      <c r="AP132">
        <v>5</v>
      </c>
      <c r="AQ132">
        <v>6</v>
      </c>
      <c r="AR132">
        <v>1</v>
      </c>
      <c r="AS132">
        <v>3</v>
      </c>
      <c r="AT132">
        <v>11</v>
      </c>
      <c r="AU132">
        <v>7</v>
      </c>
      <c r="AV132">
        <v>9</v>
      </c>
      <c r="AW132">
        <v>12</v>
      </c>
      <c r="AX132" s="37">
        <v>33</v>
      </c>
    </row>
    <row r="133" spans="1:50" x14ac:dyDescent="0.25">
      <c r="A133">
        <v>487</v>
      </c>
      <c r="B133">
        <v>0</v>
      </c>
      <c r="C133">
        <v>1978</v>
      </c>
      <c r="D133" s="30">
        <f t="shared" si="6"/>
        <v>38</v>
      </c>
      <c r="E133" s="1">
        <v>42689.610520833332</v>
      </c>
      <c r="F133" s="31" t="s">
        <v>6</v>
      </c>
      <c r="G133" s="32">
        <v>2</v>
      </c>
      <c r="H133" s="2">
        <v>2</v>
      </c>
      <c r="I133">
        <v>3</v>
      </c>
      <c r="J133">
        <v>2</v>
      </c>
      <c r="K133">
        <f t="shared" si="7"/>
        <v>3</v>
      </c>
      <c r="L133">
        <v>3</v>
      </c>
      <c r="M133">
        <v>1</v>
      </c>
      <c r="N133">
        <f t="shared" si="8"/>
        <v>4</v>
      </c>
      <c r="O133">
        <v>4</v>
      </c>
      <c r="P133">
        <v>4</v>
      </c>
      <c r="Q133">
        <v>4</v>
      </c>
      <c r="R133">
        <v>1</v>
      </c>
      <c r="S133">
        <v>2</v>
      </c>
      <c r="T133" s="33">
        <v>2</v>
      </c>
      <c r="U133" s="4">
        <v>3</v>
      </c>
      <c r="V133" s="34">
        <v>33</v>
      </c>
      <c r="W133" s="35">
        <f t="shared" si="9"/>
        <v>0.1683343814055781</v>
      </c>
      <c r="X133" s="35">
        <f t="shared" si="10"/>
        <v>51.683343814055782</v>
      </c>
      <c r="Y133" s="2">
        <v>20</v>
      </c>
      <c r="Z133">
        <v>4</v>
      </c>
      <c r="AA133">
        <v>13</v>
      </c>
      <c r="AB133">
        <v>22</v>
      </c>
      <c r="AC133">
        <v>9</v>
      </c>
      <c r="AD133">
        <v>13</v>
      </c>
      <c r="AE133">
        <v>17</v>
      </c>
      <c r="AF133">
        <v>13</v>
      </c>
      <c r="AG133">
        <v>8</v>
      </c>
      <c r="AH133">
        <v>22</v>
      </c>
      <c r="AI133">
        <v>15</v>
      </c>
      <c r="AJ133" s="4">
        <v>18</v>
      </c>
      <c r="AK133" s="31">
        <f t="shared" si="11"/>
        <v>174</v>
      </c>
      <c r="AL133">
        <v>1</v>
      </c>
      <c r="AM133">
        <v>8</v>
      </c>
      <c r="AN133">
        <v>10</v>
      </c>
      <c r="AO133">
        <v>6</v>
      </c>
      <c r="AP133">
        <v>12</v>
      </c>
      <c r="AQ133">
        <v>4</v>
      </c>
      <c r="AR133">
        <v>7</v>
      </c>
      <c r="AS133">
        <v>11</v>
      </c>
      <c r="AT133">
        <v>9</v>
      </c>
      <c r="AU133">
        <v>5</v>
      </c>
      <c r="AV133">
        <v>3</v>
      </c>
      <c r="AW133">
        <v>2</v>
      </c>
      <c r="AX133" s="37">
        <v>57</v>
      </c>
    </row>
    <row r="134" spans="1:50" x14ac:dyDescent="0.25">
      <c r="A134">
        <v>502</v>
      </c>
      <c r="B134">
        <v>0</v>
      </c>
      <c r="C134">
        <v>1978</v>
      </c>
      <c r="D134" s="30">
        <f t="shared" si="6"/>
        <v>38</v>
      </c>
      <c r="E134" s="1">
        <v>42689.647905092592</v>
      </c>
      <c r="F134" s="31" t="s">
        <v>4</v>
      </c>
      <c r="G134" s="32">
        <v>2</v>
      </c>
      <c r="H134" s="2">
        <v>2</v>
      </c>
      <c r="I134">
        <v>3</v>
      </c>
      <c r="J134">
        <v>1</v>
      </c>
      <c r="K134">
        <f t="shared" si="7"/>
        <v>4</v>
      </c>
      <c r="L134">
        <v>4</v>
      </c>
      <c r="M134">
        <v>3</v>
      </c>
      <c r="N134">
        <f t="shared" si="8"/>
        <v>2</v>
      </c>
      <c r="O134">
        <v>3</v>
      </c>
      <c r="P134">
        <v>4</v>
      </c>
      <c r="Q134">
        <v>2</v>
      </c>
      <c r="R134">
        <v>3</v>
      </c>
      <c r="S134">
        <v>2</v>
      </c>
      <c r="T134" s="33">
        <v>1</v>
      </c>
      <c r="U134" s="4">
        <v>4</v>
      </c>
      <c r="V134" s="34">
        <v>33</v>
      </c>
      <c r="W134" s="35">
        <f t="shared" si="9"/>
        <v>0.1683343814055781</v>
      </c>
      <c r="X134" s="35">
        <f t="shared" si="10"/>
        <v>51.683343814055782</v>
      </c>
      <c r="Y134" s="2">
        <v>3</v>
      </c>
      <c r="Z134">
        <v>3</v>
      </c>
      <c r="AA134">
        <v>4</v>
      </c>
      <c r="AB134">
        <v>7</v>
      </c>
      <c r="AC134">
        <v>5</v>
      </c>
      <c r="AD134">
        <v>6</v>
      </c>
      <c r="AE134">
        <v>6</v>
      </c>
      <c r="AF134">
        <v>5</v>
      </c>
      <c r="AG134">
        <v>3</v>
      </c>
      <c r="AH134">
        <v>5</v>
      </c>
      <c r="AI134">
        <v>4</v>
      </c>
      <c r="AJ134" s="4">
        <v>4</v>
      </c>
      <c r="AK134" s="31">
        <f t="shared" si="11"/>
        <v>55</v>
      </c>
      <c r="AL134">
        <v>12</v>
      </c>
      <c r="AM134">
        <v>2</v>
      </c>
      <c r="AN134">
        <v>10</v>
      </c>
      <c r="AO134">
        <v>1</v>
      </c>
      <c r="AP134">
        <v>8</v>
      </c>
      <c r="AQ134">
        <v>3</v>
      </c>
      <c r="AR134">
        <v>9</v>
      </c>
      <c r="AS134">
        <v>6</v>
      </c>
      <c r="AT134">
        <v>7</v>
      </c>
      <c r="AU134">
        <v>5</v>
      </c>
      <c r="AV134">
        <v>4</v>
      </c>
      <c r="AW134">
        <v>11</v>
      </c>
      <c r="AX134" s="37">
        <v>37</v>
      </c>
    </row>
    <row r="135" spans="1:50" x14ac:dyDescent="0.25">
      <c r="A135">
        <v>1219</v>
      </c>
      <c r="B135">
        <v>0</v>
      </c>
      <c r="C135">
        <v>1995</v>
      </c>
      <c r="D135" s="30">
        <f t="shared" si="6"/>
        <v>21</v>
      </c>
      <c r="E135" s="1">
        <v>42693.690509259257</v>
      </c>
      <c r="F135" s="31" t="s">
        <v>4</v>
      </c>
      <c r="G135" s="32">
        <v>2</v>
      </c>
      <c r="H135" s="2">
        <v>3</v>
      </c>
      <c r="I135">
        <v>3</v>
      </c>
      <c r="J135">
        <v>1</v>
      </c>
      <c r="K135">
        <f t="shared" si="7"/>
        <v>4</v>
      </c>
      <c r="L135">
        <v>4</v>
      </c>
      <c r="M135">
        <v>3</v>
      </c>
      <c r="N135">
        <f t="shared" si="8"/>
        <v>2</v>
      </c>
      <c r="O135">
        <v>1</v>
      </c>
      <c r="P135">
        <v>4</v>
      </c>
      <c r="Q135">
        <v>4</v>
      </c>
      <c r="R135">
        <v>3</v>
      </c>
      <c r="S135">
        <v>4</v>
      </c>
      <c r="T135" s="33">
        <v>4</v>
      </c>
      <c r="U135" s="4">
        <v>4</v>
      </c>
      <c r="V135" s="34">
        <v>36</v>
      </c>
      <c r="W135" s="35">
        <f t="shared" si="9"/>
        <v>0.7781898733906526</v>
      </c>
      <c r="X135" s="35">
        <f t="shared" si="10"/>
        <v>57.781898733906523</v>
      </c>
      <c r="Y135" s="2">
        <v>4</v>
      </c>
      <c r="Z135">
        <v>2</v>
      </c>
      <c r="AA135">
        <v>6</v>
      </c>
      <c r="AB135">
        <v>8</v>
      </c>
      <c r="AC135">
        <v>8</v>
      </c>
      <c r="AD135">
        <v>4</v>
      </c>
      <c r="AE135">
        <v>6</v>
      </c>
      <c r="AF135">
        <v>4</v>
      </c>
      <c r="AG135">
        <v>6</v>
      </c>
      <c r="AH135">
        <v>8</v>
      </c>
      <c r="AI135">
        <v>4</v>
      </c>
      <c r="AJ135" s="4">
        <v>2</v>
      </c>
      <c r="AK135" s="31">
        <f t="shared" si="11"/>
        <v>62</v>
      </c>
      <c r="AL135">
        <v>12</v>
      </c>
      <c r="AM135">
        <v>6</v>
      </c>
      <c r="AN135">
        <v>5</v>
      </c>
      <c r="AO135">
        <v>11</v>
      </c>
      <c r="AP135">
        <v>2</v>
      </c>
      <c r="AQ135">
        <v>3</v>
      </c>
      <c r="AR135">
        <v>10</v>
      </c>
      <c r="AS135">
        <v>4</v>
      </c>
      <c r="AT135">
        <v>1</v>
      </c>
      <c r="AU135">
        <v>7</v>
      </c>
      <c r="AV135">
        <v>9</v>
      </c>
      <c r="AW135">
        <v>8</v>
      </c>
      <c r="AX135" s="37">
        <v>24</v>
      </c>
    </row>
    <row r="136" spans="1:50" x14ac:dyDescent="0.25">
      <c r="A136">
        <v>1227</v>
      </c>
      <c r="B136">
        <v>0</v>
      </c>
      <c r="C136">
        <v>1993</v>
      </c>
      <c r="D136" s="30">
        <f t="shared" si="6"/>
        <v>23</v>
      </c>
      <c r="E136" s="1">
        <v>42693.694594907407</v>
      </c>
      <c r="F136" s="39" t="s">
        <v>10</v>
      </c>
      <c r="G136" s="32">
        <v>0</v>
      </c>
      <c r="H136" s="2">
        <v>3</v>
      </c>
      <c r="I136">
        <v>3</v>
      </c>
      <c r="J136">
        <v>1</v>
      </c>
      <c r="K136">
        <f t="shared" si="7"/>
        <v>4</v>
      </c>
      <c r="L136">
        <v>3</v>
      </c>
      <c r="M136">
        <v>2</v>
      </c>
      <c r="N136">
        <f t="shared" si="8"/>
        <v>3</v>
      </c>
      <c r="O136">
        <v>3</v>
      </c>
      <c r="P136">
        <v>4</v>
      </c>
      <c r="Q136">
        <v>2</v>
      </c>
      <c r="R136">
        <v>3</v>
      </c>
      <c r="S136">
        <v>3</v>
      </c>
      <c r="T136" s="33">
        <v>1</v>
      </c>
      <c r="U136" s="4">
        <v>3</v>
      </c>
      <c r="V136" s="34">
        <v>34</v>
      </c>
      <c r="W136" s="35">
        <f t="shared" si="9"/>
        <v>0.37161954540060294</v>
      </c>
      <c r="X136" s="35">
        <f t="shared" si="10"/>
        <v>53.716195454006026</v>
      </c>
      <c r="Y136" s="2">
        <v>4</v>
      </c>
      <c r="Z136">
        <v>3</v>
      </c>
      <c r="AA136">
        <v>7</v>
      </c>
      <c r="AB136">
        <v>10</v>
      </c>
      <c r="AC136">
        <v>6</v>
      </c>
      <c r="AD136">
        <v>9</v>
      </c>
      <c r="AE136">
        <v>9</v>
      </c>
      <c r="AF136">
        <v>15</v>
      </c>
      <c r="AG136">
        <v>7</v>
      </c>
      <c r="AH136">
        <v>5</v>
      </c>
      <c r="AI136">
        <v>5</v>
      </c>
      <c r="AJ136" s="4">
        <v>5</v>
      </c>
      <c r="AK136" s="31">
        <f t="shared" si="11"/>
        <v>85</v>
      </c>
      <c r="AL136">
        <v>7</v>
      </c>
      <c r="AM136">
        <v>8</v>
      </c>
      <c r="AN136">
        <v>10</v>
      </c>
      <c r="AO136">
        <v>11</v>
      </c>
      <c r="AP136">
        <v>4</v>
      </c>
      <c r="AQ136">
        <v>2</v>
      </c>
      <c r="AR136">
        <v>5</v>
      </c>
      <c r="AS136">
        <v>9</v>
      </c>
      <c r="AT136">
        <v>6</v>
      </c>
      <c r="AU136">
        <v>3</v>
      </c>
      <c r="AV136">
        <v>12</v>
      </c>
      <c r="AW136">
        <v>1</v>
      </c>
      <c r="AX136" s="37">
        <v>18</v>
      </c>
    </row>
    <row r="137" spans="1:50" x14ac:dyDescent="0.25">
      <c r="A137">
        <v>1234</v>
      </c>
      <c r="B137">
        <v>1</v>
      </c>
      <c r="C137">
        <v>1977</v>
      </c>
      <c r="D137" s="30">
        <f t="shared" si="6"/>
        <v>39</v>
      </c>
      <c r="E137" s="1">
        <v>42693.715150462966</v>
      </c>
      <c r="F137" s="31" t="s">
        <v>6</v>
      </c>
      <c r="G137" s="32">
        <v>2</v>
      </c>
      <c r="H137" s="2">
        <v>3</v>
      </c>
      <c r="I137">
        <v>4</v>
      </c>
      <c r="J137">
        <v>4</v>
      </c>
      <c r="K137">
        <f t="shared" si="7"/>
        <v>1</v>
      </c>
      <c r="L137">
        <v>4</v>
      </c>
      <c r="M137">
        <v>3</v>
      </c>
      <c r="N137">
        <f t="shared" si="8"/>
        <v>2</v>
      </c>
      <c r="O137">
        <v>2</v>
      </c>
      <c r="P137">
        <v>1</v>
      </c>
      <c r="Q137">
        <v>4</v>
      </c>
      <c r="R137">
        <v>3</v>
      </c>
      <c r="S137">
        <v>4</v>
      </c>
      <c r="T137" s="33">
        <v>4</v>
      </c>
      <c r="U137" s="4">
        <v>4</v>
      </c>
      <c r="V137" s="34">
        <v>32</v>
      </c>
      <c r="W137" s="35">
        <f t="shared" si="9"/>
        <v>-3.4950782589446734E-2</v>
      </c>
      <c r="X137" s="35">
        <f t="shared" si="10"/>
        <v>49.65049217410553</v>
      </c>
      <c r="Y137" s="2">
        <v>9</v>
      </c>
      <c r="Z137">
        <v>4</v>
      </c>
      <c r="AA137">
        <v>17</v>
      </c>
      <c r="AB137">
        <v>14</v>
      </c>
      <c r="AC137">
        <v>9</v>
      </c>
      <c r="AD137">
        <v>7</v>
      </c>
      <c r="AE137">
        <v>18</v>
      </c>
      <c r="AF137">
        <v>8</v>
      </c>
      <c r="AG137">
        <v>7</v>
      </c>
      <c r="AH137">
        <v>7</v>
      </c>
      <c r="AI137">
        <v>7</v>
      </c>
      <c r="AJ137" s="4">
        <v>7</v>
      </c>
      <c r="AK137" s="31">
        <f t="shared" si="11"/>
        <v>114</v>
      </c>
      <c r="AL137">
        <v>5</v>
      </c>
      <c r="AM137">
        <v>7</v>
      </c>
      <c r="AN137">
        <v>11</v>
      </c>
      <c r="AO137">
        <v>8</v>
      </c>
      <c r="AP137">
        <v>10</v>
      </c>
      <c r="AQ137">
        <v>9</v>
      </c>
      <c r="AR137">
        <v>12</v>
      </c>
      <c r="AS137">
        <v>3</v>
      </c>
      <c r="AT137">
        <v>2</v>
      </c>
      <c r="AU137">
        <v>6</v>
      </c>
      <c r="AV137">
        <v>4</v>
      </c>
      <c r="AW137">
        <v>1</v>
      </c>
      <c r="AX137" s="37">
        <v>76</v>
      </c>
    </row>
    <row r="138" spans="1:50" x14ac:dyDescent="0.25">
      <c r="A138">
        <v>1161</v>
      </c>
      <c r="B138">
        <v>0</v>
      </c>
      <c r="C138">
        <v>1983</v>
      </c>
      <c r="D138" s="30">
        <f t="shared" si="6"/>
        <v>33</v>
      </c>
      <c r="E138" s="1">
        <v>42693.322881944441</v>
      </c>
      <c r="F138" s="31" t="s">
        <v>4</v>
      </c>
      <c r="G138" s="32">
        <v>2</v>
      </c>
      <c r="H138" s="2">
        <v>3</v>
      </c>
      <c r="I138">
        <v>2</v>
      </c>
      <c r="J138">
        <v>1</v>
      </c>
      <c r="K138">
        <f t="shared" si="7"/>
        <v>4</v>
      </c>
      <c r="L138">
        <v>4</v>
      </c>
      <c r="M138">
        <v>2</v>
      </c>
      <c r="N138">
        <f t="shared" si="8"/>
        <v>3</v>
      </c>
      <c r="O138">
        <v>2</v>
      </c>
      <c r="P138">
        <v>2</v>
      </c>
      <c r="Q138">
        <v>3</v>
      </c>
      <c r="R138">
        <v>3</v>
      </c>
      <c r="S138">
        <v>3</v>
      </c>
      <c r="T138" s="33">
        <v>2</v>
      </c>
      <c r="U138" s="4">
        <v>4</v>
      </c>
      <c r="V138" s="34">
        <v>33</v>
      </c>
      <c r="W138" s="35">
        <f t="shared" si="9"/>
        <v>0.1683343814055781</v>
      </c>
      <c r="X138" s="35">
        <f t="shared" si="10"/>
        <v>51.683343814055782</v>
      </c>
      <c r="Y138" s="2">
        <v>11</v>
      </c>
      <c r="Z138">
        <v>7</v>
      </c>
      <c r="AA138">
        <v>11</v>
      </c>
      <c r="AB138">
        <v>34</v>
      </c>
      <c r="AC138">
        <v>15</v>
      </c>
      <c r="AD138" s="38">
        <v>17</v>
      </c>
      <c r="AE138">
        <v>22</v>
      </c>
      <c r="AF138">
        <v>13</v>
      </c>
      <c r="AG138">
        <v>12</v>
      </c>
      <c r="AH138">
        <v>37</v>
      </c>
      <c r="AI138">
        <v>12</v>
      </c>
      <c r="AJ138" s="4">
        <v>9</v>
      </c>
      <c r="AK138" s="31">
        <f t="shared" si="11"/>
        <v>200</v>
      </c>
      <c r="AL138">
        <v>6</v>
      </c>
      <c r="AM138">
        <v>4</v>
      </c>
      <c r="AN138">
        <v>12</v>
      </c>
      <c r="AO138">
        <v>1</v>
      </c>
      <c r="AP138">
        <v>9</v>
      </c>
      <c r="AQ138">
        <v>5</v>
      </c>
      <c r="AR138">
        <v>3</v>
      </c>
      <c r="AS138">
        <v>10</v>
      </c>
      <c r="AT138">
        <v>7</v>
      </c>
      <c r="AU138">
        <v>8</v>
      </c>
      <c r="AV138">
        <v>2</v>
      </c>
      <c r="AW138">
        <v>11</v>
      </c>
      <c r="AX138" s="37">
        <v>21</v>
      </c>
    </row>
    <row r="139" spans="1:50" x14ac:dyDescent="0.25">
      <c r="A139">
        <v>1212</v>
      </c>
      <c r="B139">
        <v>0</v>
      </c>
      <c r="C139">
        <v>1963</v>
      </c>
      <c r="D139" s="30">
        <f t="shared" si="6"/>
        <v>53</v>
      </c>
      <c r="E139" s="1">
        <v>42693.65829861111</v>
      </c>
      <c r="F139" s="31" t="s">
        <v>6</v>
      </c>
      <c r="G139" s="32">
        <v>2</v>
      </c>
      <c r="H139" s="2">
        <v>3</v>
      </c>
      <c r="I139">
        <v>3</v>
      </c>
      <c r="J139">
        <v>2</v>
      </c>
      <c r="K139">
        <f t="shared" si="7"/>
        <v>3</v>
      </c>
      <c r="L139">
        <v>3</v>
      </c>
      <c r="M139">
        <v>1</v>
      </c>
      <c r="N139">
        <f t="shared" si="8"/>
        <v>4</v>
      </c>
      <c r="O139">
        <v>2</v>
      </c>
      <c r="P139">
        <v>3</v>
      </c>
      <c r="Q139">
        <v>3</v>
      </c>
      <c r="R139">
        <v>3</v>
      </c>
      <c r="S139">
        <v>3</v>
      </c>
      <c r="T139" s="33">
        <v>2</v>
      </c>
      <c r="U139" s="4">
        <v>3</v>
      </c>
      <c r="V139" s="34">
        <v>33</v>
      </c>
      <c r="W139" s="35">
        <f t="shared" si="9"/>
        <v>0.1683343814055781</v>
      </c>
      <c r="X139" s="35">
        <f t="shared" si="10"/>
        <v>51.683343814055782</v>
      </c>
      <c r="Y139" s="2">
        <v>4</v>
      </c>
      <c r="Z139">
        <v>3</v>
      </c>
      <c r="AA139">
        <v>8</v>
      </c>
      <c r="AB139">
        <v>11</v>
      </c>
      <c r="AC139">
        <v>26</v>
      </c>
      <c r="AD139">
        <v>9</v>
      </c>
      <c r="AE139">
        <v>7</v>
      </c>
      <c r="AF139">
        <v>8</v>
      </c>
      <c r="AG139">
        <v>4</v>
      </c>
      <c r="AH139">
        <v>6</v>
      </c>
      <c r="AI139">
        <v>11</v>
      </c>
      <c r="AJ139" s="4">
        <v>3</v>
      </c>
      <c r="AK139" s="31">
        <f t="shared" si="11"/>
        <v>100</v>
      </c>
      <c r="AL139">
        <v>12</v>
      </c>
      <c r="AM139">
        <v>4</v>
      </c>
      <c r="AN139">
        <v>9</v>
      </c>
      <c r="AO139">
        <v>7</v>
      </c>
      <c r="AP139">
        <v>1</v>
      </c>
      <c r="AQ139">
        <v>5</v>
      </c>
      <c r="AR139">
        <v>2</v>
      </c>
      <c r="AS139">
        <v>6</v>
      </c>
      <c r="AT139">
        <v>10</v>
      </c>
      <c r="AU139">
        <v>3</v>
      </c>
      <c r="AV139">
        <v>11</v>
      </c>
      <c r="AW139">
        <v>8</v>
      </c>
      <c r="AX139" s="37">
        <v>5</v>
      </c>
    </row>
    <row r="140" spans="1:50" x14ac:dyDescent="0.25">
      <c r="A140">
        <v>1245</v>
      </c>
      <c r="B140">
        <v>0</v>
      </c>
      <c r="C140">
        <v>1988</v>
      </c>
      <c r="D140" s="30">
        <f t="shared" si="6"/>
        <v>28</v>
      </c>
      <c r="E140" s="1">
        <v>42693.769895833335</v>
      </c>
      <c r="F140" s="31" t="s">
        <v>4</v>
      </c>
      <c r="G140" s="32">
        <v>2</v>
      </c>
      <c r="H140" s="2">
        <v>2</v>
      </c>
      <c r="I140">
        <v>2</v>
      </c>
      <c r="J140">
        <v>1</v>
      </c>
      <c r="K140">
        <f t="shared" si="7"/>
        <v>4</v>
      </c>
      <c r="L140">
        <v>3</v>
      </c>
      <c r="M140">
        <v>3</v>
      </c>
      <c r="N140">
        <f t="shared" si="8"/>
        <v>2</v>
      </c>
      <c r="O140">
        <v>3</v>
      </c>
      <c r="P140">
        <v>4</v>
      </c>
      <c r="Q140">
        <v>2</v>
      </c>
      <c r="R140">
        <v>2</v>
      </c>
      <c r="S140">
        <v>3</v>
      </c>
      <c r="T140" s="33">
        <v>4</v>
      </c>
      <c r="U140" s="4">
        <v>4</v>
      </c>
      <c r="V140" s="34">
        <v>31</v>
      </c>
      <c r="W140" s="35">
        <f t="shared" si="9"/>
        <v>-0.23823594658447156</v>
      </c>
      <c r="X140" s="35">
        <f t="shared" si="10"/>
        <v>47.617640534155285</v>
      </c>
      <c r="Y140" s="2">
        <v>4</v>
      </c>
      <c r="Z140">
        <v>2</v>
      </c>
      <c r="AA140">
        <v>5</v>
      </c>
      <c r="AB140">
        <v>12</v>
      </c>
      <c r="AC140">
        <v>4</v>
      </c>
      <c r="AD140">
        <v>7</v>
      </c>
      <c r="AE140">
        <v>4</v>
      </c>
      <c r="AF140">
        <v>6</v>
      </c>
      <c r="AG140">
        <v>4</v>
      </c>
      <c r="AH140">
        <v>4</v>
      </c>
      <c r="AI140">
        <v>3</v>
      </c>
      <c r="AJ140" s="4">
        <v>3</v>
      </c>
      <c r="AK140" s="31">
        <f t="shared" si="11"/>
        <v>58</v>
      </c>
      <c r="AL140">
        <v>8</v>
      </c>
      <c r="AM140">
        <v>5</v>
      </c>
      <c r="AN140">
        <v>7</v>
      </c>
      <c r="AO140">
        <v>2</v>
      </c>
      <c r="AP140">
        <v>4</v>
      </c>
      <c r="AQ140">
        <v>6</v>
      </c>
      <c r="AR140">
        <v>10</v>
      </c>
      <c r="AS140">
        <v>3</v>
      </c>
      <c r="AT140">
        <v>1</v>
      </c>
      <c r="AU140">
        <v>9</v>
      </c>
      <c r="AV140">
        <v>11</v>
      </c>
      <c r="AW140">
        <v>12</v>
      </c>
      <c r="AX140" s="37">
        <v>28</v>
      </c>
    </row>
    <row r="141" spans="1:50" x14ac:dyDescent="0.25">
      <c r="A141">
        <v>1254</v>
      </c>
      <c r="B141">
        <v>0</v>
      </c>
      <c r="C141">
        <v>1996</v>
      </c>
      <c r="D141" s="30">
        <f t="shared" si="6"/>
        <v>20</v>
      </c>
      <c r="E141" s="1">
        <v>42693.835902777777</v>
      </c>
      <c r="F141" s="39" t="s">
        <v>10</v>
      </c>
      <c r="G141" s="32">
        <v>0</v>
      </c>
      <c r="H141" s="2">
        <v>3</v>
      </c>
      <c r="I141">
        <v>4</v>
      </c>
      <c r="J141">
        <v>1</v>
      </c>
      <c r="K141">
        <f t="shared" si="7"/>
        <v>4</v>
      </c>
      <c r="L141">
        <v>3</v>
      </c>
      <c r="M141">
        <v>1</v>
      </c>
      <c r="N141">
        <f t="shared" si="8"/>
        <v>4</v>
      </c>
      <c r="O141">
        <v>2</v>
      </c>
      <c r="P141">
        <v>4</v>
      </c>
      <c r="Q141">
        <v>2</v>
      </c>
      <c r="R141">
        <v>3</v>
      </c>
      <c r="S141">
        <v>4</v>
      </c>
      <c r="T141" s="33">
        <v>3</v>
      </c>
      <c r="U141" s="4">
        <v>4</v>
      </c>
      <c r="V141" s="34">
        <v>37</v>
      </c>
      <c r="W141" s="35">
        <f t="shared" si="9"/>
        <v>0.98147503738567743</v>
      </c>
      <c r="X141" s="35">
        <f t="shared" si="10"/>
        <v>59.814750373856775</v>
      </c>
      <c r="Y141" s="2">
        <v>6</v>
      </c>
      <c r="Z141">
        <v>5</v>
      </c>
      <c r="AA141">
        <v>10</v>
      </c>
      <c r="AB141">
        <v>20</v>
      </c>
      <c r="AC141">
        <v>11</v>
      </c>
      <c r="AD141">
        <v>10</v>
      </c>
      <c r="AE141">
        <v>8</v>
      </c>
      <c r="AF141">
        <v>21</v>
      </c>
      <c r="AG141">
        <v>8</v>
      </c>
      <c r="AH141">
        <v>6</v>
      </c>
      <c r="AI141">
        <v>9</v>
      </c>
      <c r="AJ141" s="4">
        <v>8</v>
      </c>
      <c r="AK141" s="31">
        <f t="shared" si="11"/>
        <v>122</v>
      </c>
      <c r="AL141">
        <v>11</v>
      </c>
      <c r="AM141">
        <v>1</v>
      </c>
      <c r="AN141">
        <v>3</v>
      </c>
      <c r="AO141">
        <v>12</v>
      </c>
      <c r="AP141">
        <v>4</v>
      </c>
      <c r="AQ141">
        <v>6</v>
      </c>
      <c r="AR141">
        <v>2</v>
      </c>
      <c r="AS141">
        <v>5</v>
      </c>
      <c r="AT141">
        <v>9</v>
      </c>
      <c r="AU141">
        <v>10</v>
      </c>
      <c r="AV141">
        <v>8</v>
      </c>
      <c r="AW141">
        <v>7</v>
      </c>
      <c r="AX141" s="37">
        <v>11</v>
      </c>
    </row>
    <row r="142" spans="1:50" x14ac:dyDescent="0.25">
      <c r="A142">
        <v>1256</v>
      </c>
      <c r="B142">
        <v>0</v>
      </c>
      <c r="C142">
        <v>1991</v>
      </c>
      <c r="D142" s="30">
        <f t="shared" si="6"/>
        <v>25</v>
      </c>
      <c r="E142" s="1">
        <v>42693.871192129627</v>
      </c>
      <c r="F142" s="31" t="s">
        <v>85</v>
      </c>
      <c r="G142" s="32">
        <v>1</v>
      </c>
      <c r="H142" s="2">
        <v>3</v>
      </c>
      <c r="I142">
        <v>3</v>
      </c>
      <c r="J142">
        <v>2</v>
      </c>
      <c r="K142">
        <f t="shared" si="7"/>
        <v>3</v>
      </c>
      <c r="L142">
        <v>3</v>
      </c>
      <c r="M142">
        <v>3</v>
      </c>
      <c r="N142">
        <f t="shared" si="8"/>
        <v>2</v>
      </c>
      <c r="O142">
        <v>1</v>
      </c>
      <c r="P142">
        <v>4</v>
      </c>
      <c r="Q142">
        <v>1</v>
      </c>
      <c r="R142">
        <v>2</v>
      </c>
      <c r="S142">
        <v>3</v>
      </c>
      <c r="T142" s="33">
        <v>2</v>
      </c>
      <c r="U142" s="4">
        <v>4</v>
      </c>
      <c r="V142" s="34">
        <v>29</v>
      </c>
      <c r="W142" s="35">
        <f t="shared" si="9"/>
        <v>-0.64480627457452122</v>
      </c>
      <c r="X142" s="35">
        <f t="shared" si="10"/>
        <v>43.551937254254788</v>
      </c>
      <c r="Y142" s="2">
        <v>3</v>
      </c>
      <c r="Z142">
        <v>3</v>
      </c>
      <c r="AA142">
        <v>5</v>
      </c>
      <c r="AB142">
        <v>6</v>
      </c>
      <c r="AC142">
        <v>6</v>
      </c>
      <c r="AD142">
        <v>5</v>
      </c>
      <c r="AE142">
        <v>4</v>
      </c>
      <c r="AF142">
        <v>3</v>
      </c>
      <c r="AG142">
        <v>7</v>
      </c>
      <c r="AH142">
        <v>5</v>
      </c>
      <c r="AI142">
        <v>6</v>
      </c>
      <c r="AJ142" s="4">
        <v>3</v>
      </c>
      <c r="AK142" s="31">
        <f t="shared" si="11"/>
        <v>56</v>
      </c>
      <c r="AL142">
        <v>7</v>
      </c>
      <c r="AM142">
        <v>1</v>
      </c>
      <c r="AN142">
        <v>2</v>
      </c>
      <c r="AO142">
        <v>5</v>
      </c>
      <c r="AP142">
        <v>9</v>
      </c>
      <c r="AQ142">
        <v>11</v>
      </c>
      <c r="AR142">
        <v>10</v>
      </c>
      <c r="AS142">
        <v>3</v>
      </c>
      <c r="AT142">
        <v>8</v>
      </c>
      <c r="AU142">
        <v>4</v>
      </c>
      <c r="AV142">
        <v>6</v>
      </c>
      <c r="AW142">
        <v>12</v>
      </c>
      <c r="AX142" s="37">
        <v>25</v>
      </c>
    </row>
    <row r="143" spans="1:50" x14ac:dyDescent="0.25">
      <c r="A143">
        <v>1258</v>
      </c>
      <c r="B143">
        <v>0</v>
      </c>
      <c r="C143">
        <v>1994</v>
      </c>
      <c r="D143" s="30">
        <f t="shared" ref="D143:D206" si="12">2016-C143</f>
        <v>22</v>
      </c>
      <c r="E143" s="1">
        <v>42693.94127314815</v>
      </c>
      <c r="F143" s="31" t="s">
        <v>84</v>
      </c>
      <c r="G143" s="32">
        <v>2</v>
      </c>
      <c r="H143" s="2">
        <v>4</v>
      </c>
      <c r="I143">
        <v>3</v>
      </c>
      <c r="J143">
        <v>3</v>
      </c>
      <c r="K143">
        <f t="shared" ref="K143:K206" si="13">1+4-J143</f>
        <v>2</v>
      </c>
      <c r="L143">
        <v>4</v>
      </c>
      <c r="M143">
        <v>2</v>
      </c>
      <c r="N143">
        <f t="shared" ref="N143:N206" si="14">1+4-M143</f>
        <v>3</v>
      </c>
      <c r="O143">
        <v>1</v>
      </c>
      <c r="P143">
        <v>4</v>
      </c>
      <c r="Q143">
        <v>3</v>
      </c>
      <c r="R143">
        <v>3</v>
      </c>
      <c r="S143">
        <v>4</v>
      </c>
      <c r="T143" s="33">
        <v>4</v>
      </c>
      <c r="U143" s="4">
        <v>4</v>
      </c>
      <c r="V143" s="34">
        <v>35</v>
      </c>
      <c r="W143" s="35">
        <f t="shared" ref="W143:W206" si="15">(V143-32.1719298246)/4.91919813698</f>
        <v>0.57490470939562777</v>
      </c>
      <c r="X143" s="35">
        <f t="shared" ref="X143:X206" si="16">W143*10+50</f>
        <v>55.749047093956278</v>
      </c>
      <c r="Y143" s="2">
        <v>6</v>
      </c>
      <c r="Z143">
        <v>5</v>
      </c>
      <c r="AA143">
        <v>19</v>
      </c>
      <c r="AB143">
        <v>18</v>
      </c>
      <c r="AC143">
        <v>7</v>
      </c>
      <c r="AD143">
        <v>11</v>
      </c>
      <c r="AE143">
        <v>6</v>
      </c>
      <c r="AF143">
        <v>37</v>
      </c>
      <c r="AG143">
        <v>30</v>
      </c>
      <c r="AH143">
        <v>9</v>
      </c>
      <c r="AI143" s="38">
        <v>14</v>
      </c>
      <c r="AJ143" s="4">
        <v>3</v>
      </c>
      <c r="AK143" s="41">
        <f t="shared" ref="AK143:AK206" si="17">SUM(Y143:AJ143)</f>
        <v>165</v>
      </c>
      <c r="AL143">
        <v>4</v>
      </c>
      <c r="AM143">
        <v>3</v>
      </c>
      <c r="AN143">
        <v>7</v>
      </c>
      <c r="AO143">
        <v>11</v>
      </c>
      <c r="AP143">
        <v>8</v>
      </c>
      <c r="AQ143">
        <v>12</v>
      </c>
      <c r="AR143">
        <v>5</v>
      </c>
      <c r="AS143">
        <v>2</v>
      </c>
      <c r="AT143">
        <v>6</v>
      </c>
      <c r="AU143">
        <v>1</v>
      </c>
      <c r="AV143">
        <v>9</v>
      </c>
      <c r="AW143">
        <v>10</v>
      </c>
      <c r="AX143" s="37">
        <v>32</v>
      </c>
    </row>
    <row r="144" spans="1:50" x14ac:dyDescent="0.25">
      <c r="A144">
        <v>1239</v>
      </c>
      <c r="B144">
        <v>0</v>
      </c>
      <c r="C144">
        <v>1994</v>
      </c>
      <c r="D144" s="30">
        <f t="shared" si="12"/>
        <v>22</v>
      </c>
      <c r="E144" s="1">
        <v>42693.974490740744</v>
      </c>
      <c r="F144" s="39" t="s">
        <v>10</v>
      </c>
      <c r="G144" s="32">
        <v>0</v>
      </c>
      <c r="H144" s="2">
        <v>4</v>
      </c>
      <c r="I144">
        <v>4</v>
      </c>
      <c r="J144">
        <v>1</v>
      </c>
      <c r="K144">
        <f t="shared" si="13"/>
        <v>4</v>
      </c>
      <c r="L144">
        <v>3</v>
      </c>
      <c r="M144">
        <v>2</v>
      </c>
      <c r="N144">
        <f t="shared" si="14"/>
        <v>3</v>
      </c>
      <c r="O144">
        <v>2</v>
      </c>
      <c r="P144">
        <v>4</v>
      </c>
      <c r="Q144">
        <v>4</v>
      </c>
      <c r="R144">
        <v>4</v>
      </c>
      <c r="S144">
        <v>3</v>
      </c>
      <c r="T144" s="33">
        <v>4</v>
      </c>
      <c r="U144" s="4">
        <v>4</v>
      </c>
      <c r="V144" s="34">
        <v>39</v>
      </c>
      <c r="W144" s="35">
        <f t="shared" si="15"/>
        <v>1.388045365375727</v>
      </c>
      <c r="X144" s="35">
        <f t="shared" si="16"/>
        <v>63.880453653757272</v>
      </c>
      <c r="Y144" s="2">
        <v>5</v>
      </c>
      <c r="Z144">
        <v>6</v>
      </c>
      <c r="AA144">
        <v>39</v>
      </c>
      <c r="AB144">
        <v>24</v>
      </c>
      <c r="AC144" s="38">
        <v>12</v>
      </c>
      <c r="AD144">
        <v>10</v>
      </c>
      <c r="AE144">
        <v>7</v>
      </c>
      <c r="AF144">
        <v>11</v>
      </c>
      <c r="AG144">
        <v>6</v>
      </c>
      <c r="AH144">
        <v>14</v>
      </c>
      <c r="AI144">
        <v>10</v>
      </c>
      <c r="AJ144" s="4">
        <v>5</v>
      </c>
      <c r="AK144" s="31">
        <f t="shared" si="17"/>
        <v>149</v>
      </c>
      <c r="AL144">
        <v>8</v>
      </c>
      <c r="AM144">
        <v>9</v>
      </c>
      <c r="AN144">
        <v>7</v>
      </c>
      <c r="AO144">
        <v>4</v>
      </c>
      <c r="AP144">
        <v>10</v>
      </c>
      <c r="AQ144">
        <v>1</v>
      </c>
      <c r="AR144">
        <v>12</v>
      </c>
      <c r="AS144">
        <v>3</v>
      </c>
      <c r="AT144">
        <v>11</v>
      </c>
      <c r="AU144">
        <v>6</v>
      </c>
      <c r="AV144">
        <v>2</v>
      </c>
      <c r="AW144">
        <v>5</v>
      </c>
      <c r="AX144" s="37">
        <v>16</v>
      </c>
    </row>
    <row r="145" spans="1:50" x14ac:dyDescent="0.25">
      <c r="A145">
        <v>1502</v>
      </c>
      <c r="B145">
        <v>0</v>
      </c>
      <c r="C145">
        <v>1980</v>
      </c>
      <c r="D145" s="30">
        <f t="shared" si="12"/>
        <v>36</v>
      </c>
      <c r="E145" s="1">
        <v>42695.692337962966</v>
      </c>
      <c r="F145" s="31" t="s">
        <v>11</v>
      </c>
      <c r="G145" s="32">
        <v>1</v>
      </c>
      <c r="H145" s="2">
        <v>3</v>
      </c>
      <c r="I145">
        <v>3</v>
      </c>
      <c r="J145">
        <v>1</v>
      </c>
      <c r="K145">
        <f t="shared" si="13"/>
        <v>4</v>
      </c>
      <c r="L145">
        <v>3</v>
      </c>
      <c r="M145">
        <v>3</v>
      </c>
      <c r="N145">
        <f t="shared" si="14"/>
        <v>2</v>
      </c>
      <c r="O145">
        <v>2</v>
      </c>
      <c r="P145">
        <v>3</v>
      </c>
      <c r="Q145">
        <v>2</v>
      </c>
      <c r="R145">
        <v>3</v>
      </c>
      <c r="S145">
        <v>4</v>
      </c>
      <c r="T145" s="33">
        <v>2</v>
      </c>
      <c r="U145" s="4">
        <v>4</v>
      </c>
      <c r="V145" s="34">
        <v>33</v>
      </c>
      <c r="W145" s="35">
        <f t="shared" si="15"/>
        <v>0.1683343814055781</v>
      </c>
      <c r="X145" s="35">
        <f t="shared" si="16"/>
        <v>51.683343814055782</v>
      </c>
      <c r="Y145" s="2">
        <v>5</v>
      </c>
      <c r="Z145">
        <v>4</v>
      </c>
      <c r="AA145">
        <v>3</v>
      </c>
      <c r="AB145">
        <v>6</v>
      </c>
      <c r="AC145">
        <v>5</v>
      </c>
      <c r="AD145">
        <v>4</v>
      </c>
      <c r="AE145">
        <v>6</v>
      </c>
      <c r="AF145">
        <v>5</v>
      </c>
      <c r="AG145">
        <v>3</v>
      </c>
      <c r="AH145">
        <v>4</v>
      </c>
      <c r="AI145">
        <v>5</v>
      </c>
      <c r="AJ145" s="4">
        <v>4</v>
      </c>
      <c r="AK145" s="31">
        <f t="shared" si="17"/>
        <v>54</v>
      </c>
      <c r="AL145">
        <v>1</v>
      </c>
      <c r="AM145">
        <v>11</v>
      </c>
      <c r="AN145">
        <v>8</v>
      </c>
      <c r="AO145">
        <v>10</v>
      </c>
      <c r="AP145">
        <v>7</v>
      </c>
      <c r="AQ145">
        <v>9</v>
      </c>
      <c r="AR145">
        <v>5</v>
      </c>
      <c r="AS145">
        <v>4</v>
      </c>
      <c r="AT145">
        <v>3</v>
      </c>
      <c r="AU145">
        <v>6</v>
      </c>
      <c r="AV145">
        <v>2</v>
      </c>
      <c r="AW145">
        <v>12</v>
      </c>
      <c r="AX145" s="37">
        <v>12</v>
      </c>
    </row>
    <row r="146" spans="1:50" x14ac:dyDescent="0.25">
      <c r="A146">
        <v>1523</v>
      </c>
      <c r="B146">
        <v>0</v>
      </c>
      <c r="C146">
        <v>1980</v>
      </c>
      <c r="D146" s="30">
        <f t="shared" si="12"/>
        <v>36</v>
      </c>
      <c r="E146" s="1">
        <v>42695.693981481483</v>
      </c>
      <c r="F146" s="31" t="s">
        <v>4</v>
      </c>
      <c r="G146" s="32">
        <v>2</v>
      </c>
      <c r="H146" s="2">
        <v>2</v>
      </c>
      <c r="I146">
        <v>4</v>
      </c>
      <c r="J146">
        <v>1</v>
      </c>
      <c r="K146">
        <f t="shared" si="13"/>
        <v>4</v>
      </c>
      <c r="L146">
        <v>3</v>
      </c>
      <c r="M146">
        <v>2</v>
      </c>
      <c r="N146">
        <f t="shared" si="14"/>
        <v>3</v>
      </c>
      <c r="O146">
        <v>2</v>
      </c>
      <c r="P146">
        <v>4</v>
      </c>
      <c r="Q146">
        <v>2</v>
      </c>
      <c r="R146">
        <v>2</v>
      </c>
      <c r="S146">
        <v>3</v>
      </c>
      <c r="T146" s="33">
        <v>4</v>
      </c>
      <c r="U146" s="4">
        <v>4</v>
      </c>
      <c r="V146" s="34">
        <v>33</v>
      </c>
      <c r="W146" s="35">
        <f t="shared" si="15"/>
        <v>0.1683343814055781</v>
      </c>
      <c r="X146" s="35">
        <f t="shared" si="16"/>
        <v>51.683343814055782</v>
      </c>
      <c r="Y146" s="2">
        <v>4</v>
      </c>
      <c r="Z146">
        <v>6</v>
      </c>
      <c r="AA146">
        <v>5</v>
      </c>
      <c r="AB146">
        <v>14</v>
      </c>
      <c r="AC146">
        <v>7</v>
      </c>
      <c r="AD146">
        <v>4</v>
      </c>
      <c r="AE146">
        <v>6</v>
      </c>
      <c r="AF146">
        <v>7</v>
      </c>
      <c r="AG146">
        <v>4</v>
      </c>
      <c r="AH146">
        <v>8</v>
      </c>
      <c r="AI146">
        <v>3</v>
      </c>
      <c r="AJ146" s="4">
        <v>5</v>
      </c>
      <c r="AK146" s="31">
        <f t="shared" si="17"/>
        <v>73</v>
      </c>
      <c r="AL146">
        <v>3</v>
      </c>
      <c r="AM146">
        <v>5</v>
      </c>
      <c r="AN146">
        <v>11</v>
      </c>
      <c r="AO146">
        <v>4</v>
      </c>
      <c r="AP146">
        <v>7</v>
      </c>
      <c r="AQ146">
        <v>6</v>
      </c>
      <c r="AR146">
        <v>10</v>
      </c>
      <c r="AS146">
        <v>1</v>
      </c>
      <c r="AT146">
        <v>9</v>
      </c>
      <c r="AU146">
        <v>8</v>
      </c>
      <c r="AV146">
        <v>2</v>
      </c>
      <c r="AW146">
        <v>12</v>
      </c>
      <c r="AX146" s="37">
        <v>18</v>
      </c>
    </row>
    <row r="147" spans="1:50" x14ac:dyDescent="0.25">
      <c r="A147">
        <v>1291</v>
      </c>
      <c r="B147">
        <v>0</v>
      </c>
      <c r="C147">
        <v>1998</v>
      </c>
      <c r="D147" s="30">
        <f t="shared" si="12"/>
        <v>18</v>
      </c>
      <c r="E147" s="1">
        <v>42694.656909722224</v>
      </c>
      <c r="F147" s="31" t="s">
        <v>4</v>
      </c>
      <c r="G147" s="32">
        <v>2</v>
      </c>
      <c r="H147" s="2">
        <v>2</v>
      </c>
      <c r="I147">
        <v>3</v>
      </c>
      <c r="J147">
        <v>1</v>
      </c>
      <c r="K147">
        <f t="shared" si="13"/>
        <v>4</v>
      </c>
      <c r="L147">
        <v>4</v>
      </c>
      <c r="M147">
        <v>2</v>
      </c>
      <c r="N147">
        <f t="shared" si="14"/>
        <v>3</v>
      </c>
      <c r="O147">
        <v>3</v>
      </c>
      <c r="P147">
        <v>3</v>
      </c>
      <c r="Q147">
        <v>4</v>
      </c>
      <c r="R147">
        <v>2</v>
      </c>
      <c r="S147">
        <v>4</v>
      </c>
      <c r="T147" s="33">
        <v>3</v>
      </c>
      <c r="U147" s="4">
        <v>2</v>
      </c>
      <c r="V147" s="34">
        <v>34</v>
      </c>
      <c r="W147" s="35">
        <f t="shared" si="15"/>
        <v>0.37161954540060294</v>
      </c>
      <c r="X147" s="35">
        <f t="shared" si="16"/>
        <v>53.716195454006026</v>
      </c>
      <c r="Y147" s="2">
        <v>10</v>
      </c>
      <c r="Z147">
        <v>6</v>
      </c>
      <c r="AA147">
        <v>4</v>
      </c>
      <c r="AB147">
        <v>11</v>
      </c>
      <c r="AC147">
        <v>10</v>
      </c>
      <c r="AD147">
        <v>8</v>
      </c>
      <c r="AE147">
        <v>9</v>
      </c>
      <c r="AF147">
        <v>9</v>
      </c>
      <c r="AG147">
        <v>10</v>
      </c>
      <c r="AH147">
        <v>13</v>
      </c>
      <c r="AI147">
        <v>25</v>
      </c>
      <c r="AJ147" s="4">
        <v>24</v>
      </c>
      <c r="AK147" s="31">
        <f t="shared" si="17"/>
        <v>139</v>
      </c>
      <c r="AL147">
        <v>2</v>
      </c>
      <c r="AM147">
        <v>11</v>
      </c>
      <c r="AN147">
        <v>7</v>
      </c>
      <c r="AO147">
        <v>5</v>
      </c>
      <c r="AP147">
        <v>3</v>
      </c>
      <c r="AQ147">
        <v>8</v>
      </c>
      <c r="AR147">
        <v>9</v>
      </c>
      <c r="AS147">
        <v>6</v>
      </c>
      <c r="AT147">
        <v>1</v>
      </c>
      <c r="AU147">
        <v>10</v>
      </c>
      <c r="AV147">
        <v>12</v>
      </c>
      <c r="AW147">
        <v>4</v>
      </c>
      <c r="AX147" s="37">
        <v>34</v>
      </c>
    </row>
    <row r="148" spans="1:50" x14ac:dyDescent="0.25">
      <c r="A148">
        <v>1762</v>
      </c>
      <c r="B148">
        <v>0</v>
      </c>
      <c r="C148">
        <v>1969</v>
      </c>
      <c r="D148" s="30">
        <f t="shared" si="12"/>
        <v>47</v>
      </c>
      <c r="E148" s="1">
        <v>42696.392511574071</v>
      </c>
      <c r="F148" s="31" t="s">
        <v>9</v>
      </c>
      <c r="G148" s="32">
        <v>1</v>
      </c>
      <c r="H148" s="2">
        <v>2</v>
      </c>
      <c r="I148">
        <v>2</v>
      </c>
      <c r="J148">
        <v>1</v>
      </c>
      <c r="K148">
        <f t="shared" si="13"/>
        <v>4</v>
      </c>
      <c r="L148">
        <v>3</v>
      </c>
      <c r="M148">
        <v>2</v>
      </c>
      <c r="N148">
        <f t="shared" si="14"/>
        <v>3</v>
      </c>
      <c r="O148">
        <v>2</v>
      </c>
      <c r="P148">
        <v>4</v>
      </c>
      <c r="Q148">
        <v>4</v>
      </c>
      <c r="R148">
        <v>2</v>
      </c>
      <c r="S148">
        <v>3</v>
      </c>
      <c r="T148" s="33">
        <v>1</v>
      </c>
      <c r="U148" s="4">
        <v>4</v>
      </c>
      <c r="V148" s="34">
        <v>33</v>
      </c>
      <c r="W148" s="35">
        <f t="shared" si="15"/>
        <v>0.1683343814055781</v>
      </c>
      <c r="X148" s="35">
        <f t="shared" si="16"/>
        <v>51.683343814055782</v>
      </c>
      <c r="Y148" s="2">
        <v>9</v>
      </c>
      <c r="Z148">
        <v>9</v>
      </c>
      <c r="AA148">
        <v>10</v>
      </c>
      <c r="AB148">
        <v>16</v>
      </c>
      <c r="AC148">
        <v>12</v>
      </c>
      <c r="AD148">
        <v>20</v>
      </c>
      <c r="AE148">
        <v>13</v>
      </c>
      <c r="AF148">
        <v>8</v>
      </c>
      <c r="AG148">
        <v>8</v>
      </c>
      <c r="AH148">
        <v>14</v>
      </c>
      <c r="AI148">
        <v>16</v>
      </c>
      <c r="AJ148" s="4">
        <v>23</v>
      </c>
      <c r="AK148" s="31">
        <f t="shared" si="17"/>
        <v>158</v>
      </c>
      <c r="AL148">
        <v>8</v>
      </c>
      <c r="AM148">
        <v>6</v>
      </c>
      <c r="AN148">
        <v>3</v>
      </c>
      <c r="AO148">
        <v>5</v>
      </c>
      <c r="AP148">
        <v>9</v>
      </c>
      <c r="AQ148">
        <v>10</v>
      </c>
      <c r="AR148">
        <v>7</v>
      </c>
      <c r="AS148">
        <v>4</v>
      </c>
      <c r="AT148">
        <v>11</v>
      </c>
      <c r="AU148">
        <v>12</v>
      </c>
      <c r="AV148">
        <v>1</v>
      </c>
      <c r="AW148">
        <v>2</v>
      </c>
      <c r="AX148" s="37">
        <v>23</v>
      </c>
    </row>
    <row r="149" spans="1:50" x14ac:dyDescent="0.25">
      <c r="A149">
        <v>2108</v>
      </c>
      <c r="B149">
        <v>0</v>
      </c>
      <c r="C149">
        <v>1973</v>
      </c>
      <c r="D149" s="30">
        <f t="shared" si="12"/>
        <v>43</v>
      </c>
      <c r="E149" s="1">
        <v>42698.514525462961</v>
      </c>
      <c r="F149" s="39" t="s">
        <v>10</v>
      </c>
      <c r="G149" s="32">
        <v>0</v>
      </c>
      <c r="H149" s="2">
        <v>4</v>
      </c>
      <c r="I149">
        <v>3</v>
      </c>
      <c r="J149">
        <v>3</v>
      </c>
      <c r="K149">
        <f t="shared" si="13"/>
        <v>2</v>
      </c>
      <c r="L149">
        <v>4</v>
      </c>
      <c r="M149">
        <v>3</v>
      </c>
      <c r="N149">
        <f t="shared" si="14"/>
        <v>2</v>
      </c>
      <c r="O149">
        <v>4</v>
      </c>
      <c r="P149">
        <v>3</v>
      </c>
      <c r="Q149">
        <v>2</v>
      </c>
      <c r="R149">
        <v>1</v>
      </c>
      <c r="S149">
        <v>4</v>
      </c>
      <c r="T149" s="33">
        <v>4</v>
      </c>
      <c r="U149" s="4">
        <v>4</v>
      </c>
      <c r="V149" s="34">
        <v>33</v>
      </c>
      <c r="W149" s="35">
        <f t="shared" si="15"/>
        <v>0.1683343814055781</v>
      </c>
      <c r="X149" s="35">
        <f t="shared" si="16"/>
        <v>51.683343814055782</v>
      </c>
      <c r="Y149" s="2">
        <v>2</v>
      </c>
      <c r="Z149">
        <v>4</v>
      </c>
      <c r="AA149">
        <v>8</v>
      </c>
      <c r="AB149">
        <v>7</v>
      </c>
      <c r="AC149">
        <v>4</v>
      </c>
      <c r="AD149">
        <v>2</v>
      </c>
      <c r="AE149">
        <v>5</v>
      </c>
      <c r="AF149">
        <v>5</v>
      </c>
      <c r="AG149">
        <v>3</v>
      </c>
      <c r="AH149">
        <v>4</v>
      </c>
      <c r="AI149">
        <v>6</v>
      </c>
      <c r="AJ149" s="4">
        <v>2</v>
      </c>
      <c r="AK149" s="31">
        <f t="shared" si="17"/>
        <v>52</v>
      </c>
      <c r="AL149">
        <v>9</v>
      </c>
      <c r="AM149">
        <v>5</v>
      </c>
      <c r="AN149">
        <v>7</v>
      </c>
      <c r="AO149">
        <v>12</v>
      </c>
      <c r="AP149">
        <v>8</v>
      </c>
      <c r="AQ149">
        <v>10</v>
      </c>
      <c r="AR149">
        <v>1</v>
      </c>
      <c r="AS149">
        <v>2</v>
      </c>
      <c r="AT149">
        <v>6</v>
      </c>
      <c r="AU149">
        <v>3</v>
      </c>
      <c r="AV149">
        <v>11</v>
      </c>
      <c r="AW149">
        <v>4</v>
      </c>
      <c r="AX149" s="37">
        <v>53</v>
      </c>
    </row>
    <row r="150" spans="1:50" x14ac:dyDescent="0.25">
      <c r="A150">
        <v>1319</v>
      </c>
      <c r="B150">
        <v>0</v>
      </c>
      <c r="C150">
        <v>1994</v>
      </c>
      <c r="D150" s="30">
        <f t="shared" si="12"/>
        <v>22</v>
      </c>
      <c r="E150" s="1">
        <v>42694.794131944444</v>
      </c>
      <c r="F150" s="31" t="s">
        <v>6</v>
      </c>
      <c r="G150" s="32">
        <v>2</v>
      </c>
      <c r="H150" s="2">
        <v>3</v>
      </c>
      <c r="I150">
        <v>4</v>
      </c>
      <c r="J150">
        <v>2</v>
      </c>
      <c r="K150">
        <f t="shared" si="13"/>
        <v>3</v>
      </c>
      <c r="L150">
        <v>3</v>
      </c>
      <c r="M150">
        <v>2</v>
      </c>
      <c r="N150">
        <f t="shared" si="14"/>
        <v>3</v>
      </c>
      <c r="O150">
        <v>2</v>
      </c>
      <c r="P150">
        <v>4</v>
      </c>
      <c r="Q150">
        <v>3</v>
      </c>
      <c r="R150">
        <v>1</v>
      </c>
      <c r="S150">
        <v>4</v>
      </c>
      <c r="T150" s="33">
        <v>4</v>
      </c>
      <c r="U150" s="4">
        <v>3</v>
      </c>
      <c r="V150" s="34">
        <v>33</v>
      </c>
      <c r="W150" s="35">
        <f t="shared" si="15"/>
        <v>0.1683343814055781</v>
      </c>
      <c r="X150" s="35">
        <f t="shared" si="16"/>
        <v>51.683343814055782</v>
      </c>
      <c r="Y150" s="2">
        <v>7</v>
      </c>
      <c r="Z150">
        <v>5</v>
      </c>
      <c r="AA150">
        <v>7</v>
      </c>
      <c r="AB150">
        <v>9</v>
      </c>
      <c r="AC150">
        <v>6</v>
      </c>
      <c r="AD150">
        <v>5</v>
      </c>
      <c r="AE150">
        <v>9</v>
      </c>
      <c r="AF150">
        <v>8</v>
      </c>
      <c r="AG150">
        <v>3</v>
      </c>
      <c r="AH150">
        <v>7</v>
      </c>
      <c r="AI150">
        <v>5</v>
      </c>
      <c r="AJ150" s="4">
        <v>5</v>
      </c>
      <c r="AK150" s="31">
        <f t="shared" si="17"/>
        <v>76</v>
      </c>
      <c r="AL150">
        <v>12</v>
      </c>
      <c r="AM150">
        <v>8</v>
      </c>
      <c r="AN150">
        <v>1</v>
      </c>
      <c r="AO150">
        <v>7</v>
      </c>
      <c r="AP150">
        <v>9</v>
      </c>
      <c r="AQ150">
        <v>10</v>
      </c>
      <c r="AR150">
        <v>6</v>
      </c>
      <c r="AS150">
        <v>2</v>
      </c>
      <c r="AT150">
        <v>3</v>
      </c>
      <c r="AU150">
        <v>5</v>
      </c>
      <c r="AV150">
        <v>4</v>
      </c>
      <c r="AW150">
        <v>11</v>
      </c>
      <c r="AX150" s="37">
        <v>28</v>
      </c>
    </row>
    <row r="151" spans="1:50" x14ac:dyDescent="0.25">
      <c r="A151">
        <v>2343</v>
      </c>
      <c r="B151">
        <v>0</v>
      </c>
      <c r="C151">
        <v>1952</v>
      </c>
      <c r="D151" s="30">
        <f t="shared" si="12"/>
        <v>64</v>
      </c>
      <c r="E151" s="1">
        <v>42701.762141203704</v>
      </c>
      <c r="F151" s="31" t="s">
        <v>6</v>
      </c>
      <c r="G151" s="32">
        <v>2</v>
      </c>
      <c r="H151" s="2">
        <v>2</v>
      </c>
      <c r="I151">
        <v>3</v>
      </c>
      <c r="J151">
        <v>1</v>
      </c>
      <c r="K151">
        <f t="shared" si="13"/>
        <v>4</v>
      </c>
      <c r="L151">
        <v>4</v>
      </c>
      <c r="M151">
        <v>2</v>
      </c>
      <c r="N151">
        <f t="shared" si="14"/>
        <v>3</v>
      </c>
      <c r="O151">
        <v>2</v>
      </c>
      <c r="P151">
        <v>1</v>
      </c>
      <c r="Q151">
        <v>4</v>
      </c>
      <c r="R151">
        <v>3</v>
      </c>
      <c r="S151">
        <v>3</v>
      </c>
      <c r="T151" s="33">
        <v>1</v>
      </c>
      <c r="U151" s="4">
        <v>4</v>
      </c>
      <c r="V151" s="34">
        <v>33</v>
      </c>
      <c r="W151" s="35">
        <f t="shared" si="15"/>
        <v>0.1683343814055781</v>
      </c>
      <c r="X151" s="35">
        <f t="shared" si="16"/>
        <v>51.683343814055782</v>
      </c>
      <c r="Y151" s="2">
        <v>5</v>
      </c>
      <c r="Z151">
        <v>6</v>
      </c>
      <c r="AA151">
        <v>14</v>
      </c>
      <c r="AB151">
        <v>18</v>
      </c>
      <c r="AC151">
        <v>19</v>
      </c>
      <c r="AD151">
        <v>49</v>
      </c>
      <c r="AE151">
        <v>20</v>
      </c>
      <c r="AF151">
        <v>12</v>
      </c>
      <c r="AG151">
        <v>19</v>
      </c>
      <c r="AH151">
        <v>10</v>
      </c>
      <c r="AI151">
        <v>17</v>
      </c>
      <c r="AJ151" s="4">
        <v>59</v>
      </c>
      <c r="AK151" s="31">
        <f t="shared" si="17"/>
        <v>248</v>
      </c>
      <c r="AL151">
        <v>12</v>
      </c>
      <c r="AM151">
        <v>9</v>
      </c>
      <c r="AN151">
        <v>5</v>
      </c>
      <c r="AO151">
        <v>4</v>
      </c>
      <c r="AP151">
        <v>1</v>
      </c>
      <c r="AQ151">
        <v>6</v>
      </c>
      <c r="AR151">
        <v>2</v>
      </c>
      <c r="AS151">
        <v>3</v>
      </c>
      <c r="AT151">
        <v>7</v>
      </c>
      <c r="AU151">
        <v>11</v>
      </c>
      <c r="AV151">
        <v>10</v>
      </c>
      <c r="AW151">
        <v>8</v>
      </c>
      <c r="AX151" s="37">
        <v>37</v>
      </c>
    </row>
    <row r="152" spans="1:50" x14ac:dyDescent="0.25">
      <c r="A152">
        <v>1326</v>
      </c>
      <c r="B152">
        <v>0</v>
      </c>
      <c r="C152">
        <v>1997</v>
      </c>
      <c r="D152" s="30">
        <f t="shared" si="12"/>
        <v>19</v>
      </c>
      <c r="E152" s="1">
        <v>42694.815995370373</v>
      </c>
      <c r="F152" s="31" t="s">
        <v>6</v>
      </c>
      <c r="G152" s="32">
        <v>2</v>
      </c>
      <c r="H152" s="2">
        <v>2</v>
      </c>
      <c r="I152">
        <v>1</v>
      </c>
      <c r="J152">
        <v>2</v>
      </c>
      <c r="K152">
        <f t="shared" si="13"/>
        <v>3</v>
      </c>
      <c r="L152">
        <v>2</v>
      </c>
      <c r="M152">
        <v>2</v>
      </c>
      <c r="N152">
        <f t="shared" si="14"/>
        <v>3</v>
      </c>
      <c r="O152">
        <v>2</v>
      </c>
      <c r="P152">
        <v>4</v>
      </c>
      <c r="Q152">
        <v>4</v>
      </c>
      <c r="R152">
        <v>4</v>
      </c>
      <c r="S152">
        <v>3</v>
      </c>
      <c r="T152" s="33">
        <v>1</v>
      </c>
      <c r="U152" s="4">
        <v>4</v>
      </c>
      <c r="V152" s="34">
        <v>32</v>
      </c>
      <c r="W152" s="35">
        <f t="shared" si="15"/>
        <v>-3.4950782589446734E-2</v>
      </c>
      <c r="X152" s="35">
        <f t="shared" si="16"/>
        <v>49.65049217410553</v>
      </c>
      <c r="Y152" s="2">
        <v>5</v>
      </c>
      <c r="Z152">
        <v>6</v>
      </c>
      <c r="AA152">
        <v>14</v>
      </c>
      <c r="AB152">
        <v>17</v>
      </c>
      <c r="AC152">
        <v>9</v>
      </c>
      <c r="AD152">
        <v>10</v>
      </c>
      <c r="AE152">
        <v>5</v>
      </c>
      <c r="AF152">
        <v>8</v>
      </c>
      <c r="AG152">
        <v>4</v>
      </c>
      <c r="AH152">
        <v>12</v>
      </c>
      <c r="AI152">
        <v>9</v>
      </c>
      <c r="AJ152" s="4">
        <v>7</v>
      </c>
      <c r="AK152" s="31">
        <f t="shared" si="17"/>
        <v>106</v>
      </c>
      <c r="AL152">
        <v>11</v>
      </c>
      <c r="AM152">
        <v>10</v>
      </c>
      <c r="AN152">
        <v>7</v>
      </c>
      <c r="AO152">
        <v>12</v>
      </c>
      <c r="AP152">
        <v>4</v>
      </c>
      <c r="AQ152">
        <v>1</v>
      </c>
      <c r="AR152">
        <v>6</v>
      </c>
      <c r="AS152">
        <v>9</v>
      </c>
      <c r="AT152">
        <v>3</v>
      </c>
      <c r="AU152">
        <v>5</v>
      </c>
      <c r="AV152">
        <v>2</v>
      </c>
      <c r="AW152">
        <v>8</v>
      </c>
      <c r="AX152" s="37">
        <v>60</v>
      </c>
    </row>
    <row r="153" spans="1:50" x14ac:dyDescent="0.25">
      <c r="A153">
        <v>1335</v>
      </c>
      <c r="B153">
        <v>0</v>
      </c>
      <c r="C153">
        <v>1993</v>
      </c>
      <c r="D153" s="30">
        <f t="shared" si="12"/>
        <v>23</v>
      </c>
      <c r="E153" s="1">
        <v>42694.837916666664</v>
      </c>
      <c r="F153" s="31" t="s">
        <v>11</v>
      </c>
      <c r="G153" s="32">
        <v>1</v>
      </c>
      <c r="H153" s="2">
        <v>3</v>
      </c>
      <c r="I153">
        <v>3</v>
      </c>
      <c r="J153">
        <v>3</v>
      </c>
      <c r="K153">
        <f t="shared" si="13"/>
        <v>2</v>
      </c>
      <c r="L153">
        <v>3</v>
      </c>
      <c r="M153">
        <v>3</v>
      </c>
      <c r="N153">
        <f t="shared" si="14"/>
        <v>2</v>
      </c>
      <c r="O153">
        <v>1</v>
      </c>
      <c r="P153">
        <v>4</v>
      </c>
      <c r="Q153">
        <v>2</v>
      </c>
      <c r="R153">
        <v>4</v>
      </c>
      <c r="S153">
        <v>2</v>
      </c>
      <c r="T153" s="33">
        <v>4</v>
      </c>
      <c r="U153" s="4">
        <v>4</v>
      </c>
      <c r="V153" s="34">
        <v>30</v>
      </c>
      <c r="W153" s="35">
        <f t="shared" si="15"/>
        <v>-0.44152111057949639</v>
      </c>
      <c r="X153" s="35">
        <f t="shared" si="16"/>
        <v>45.584788894205033</v>
      </c>
      <c r="Y153" s="2">
        <v>5</v>
      </c>
      <c r="Z153">
        <v>4</v>
      </c>
      <c r="AA153">
        <v>15</v>
      </c>
      <c r="AB153">
        <v>9</v>
      </c>
      <c r="AC153">
        <v>7</v>
      </c>
      <c r="AD153">
        <v>6</v>
      </c>
      <c r="AE153">
        <v>5</v>
      </c>
      <c r="AF153">
        <v>10</v>
      </c>
      <c r="AG153">
        <v>9</v>
      </c>
      <c r="AH153">
        <v>13</v>
      </c>
      <c r="AI153">
        <v>6</v>
      </c>
      <c r="AJ153" s="4">
        <v>3</v>
      </c>
      <c r="AK153" s="31">
        <f t="shared" si="17"/>
        <v>92</v>
      </c>
      <c r="AL153">
        <v>8</v>
      </c>
      <c r="AM153">
        <v>7</v>
      </c>
      <c r="AN153">
        <v>1</v>
      </c>
      <c r="AO153">
        <v>9</v>
      </c>
      <c r="AP153">
        <v>11</v>
      </c>
      <c r="AQ153">
        <v>5</v>
      </c>
      <c r="AR153">
        <v>6</v>
      </c>
      <c r="AS153">
        <v>12</v>
      </c>
      <c r="AT153">
        <v>3</v>
      </c>
      <c r="AU153">
        <v>2</v>
      </c>
      <c r="AV153">
        <v>4</v>
      </c>
      <c r="AW153">
        <v>10</v>
      </c>
      <c r="AX153" s="37">
        <v>36</v>
      </c>
    </row>
    <row r="154" spans="1:50" x14ac:dyDescent="0.25">
      <c r="A154">
        <v>1332</v>
      </c>
      <c r="B154">
        <v>0</v>
      </c>
      <c r="C154">
        <v>1993</v>
      </c>
      <c r="D154" s="30">
        <f t="shared" si="12"/>
        <v>23</v>
      </c>
      <c r="E154" s="1">
        <v>42694.841574074075</v>
      </c>
      <c r="F154" s="31" t="s">
        <v>4</v>
      </c>
      <c r="G154" s="32">
        <v>2</v>
      </c>
      <c r="H154" s="2">
        <v>4</v>
      </c>
      <c r="I154">
        <v>4</v>
      </c>
      <c r="J154">
        <v>1</v>
      </c>
      <c r="K154">
        <f t="shared" si="13"/>
        <v>4</v>
      </c>
      <c r="L154">
        <v>4</v>
      </c>
      <c r="M154">
        <v>1</v>
      </c>
      <c r="N154">
        <f t="shared" si="14"/>
        <v>4</v>
      </c>
      <c r="O154">
        <v>2</v>
      </c>
      <c r="P154">
        <v>2</v>
      </c>
      <c r="Q154">
        <v>1</v>
      </c>
      <c r="R154">
        <v>2</v>
      </c>
      <c r="S154">
        <v>2</v>
      </c>
      <c r="T154" s="33">
        <v>3</v>
      </c>
      <c r="U154" s="4">
        <v>2</v>
      </c>
      <c r="V154" s="34">
        <v>31</v>
      </c>
      <c r="W154" s="35">
        <f t="shared" si="15"/>
        <v>-0.23823594658447156</v>
      </c>
      <c r="X154" s="35">
        <f t="shared" si="16"/>
        <v>47.617640534155285</v>
      </c>
      <c r="Y154" s="2">
        <v>8</v>
      </c>
      <c r="Z154">
        <v>3</v>
      </c>
      <c r="AA154">
        <v>6</v>
      </c>
      <c r="AB154">
        <v>13</v>
      </c>
      <c r="AC154">
        <v>14</v>
      </c>
      <c r="AD154">
        <v>7</v>
      </c>
      <c r="AE154">
        <v>8</v>
      </c>
      <c r="AF154">
        <v>10</v>
      </c>
      <c r="AG154">
        <v>5</v>
      </c>
      <c r="AH154">
        <v>14</v>
      </c>
      <c r="AI154">
        <v>5</v>
      </c>
      <c r="AJ154" s="4">
        <v>10</v>
      </c>
      <c r="AK154" s="31">
        <f t="shared" si="17"/>
        <v>103</v>
      </c>
      <c r="AL154">
        <v>6</v>
      </c>
      <c r="AM154">
        <v>9</v>
      </c>
      <c r="AN154">
        <v>2</v>
      </c>
      <c r="AO154">
        <v>1</v>
      </c>
      <c r="AP154">
        <v>11</v>
      </c>
      <c r="AQ154">
        <v>10</v>
      </c>
      <c r="AR154">
        <v>3</v>
      </c>
      <c r="AS154">
        <v>12</v>
      </c>
      <c r="AT154">
        <v>8</v>
      </c>
      <c r="AU154">
        <v>5</v>
      </c>
      <c r="AV154">
        <v>4</v>
      </c>
      <c r="AW154">
        <v>7</v>
      </c>
      <c r="AX154" s="37">
        <v>53</v>
      </c>
    </row>
    <row r="155" spans="1:50" x14ac:dyDescent="0.25">
      <c r="A155">
        <v>1340</v>
      </c>
      <c r="B155">
        <v>1</v>
      </c>
      <c r="C155">
        <v>1992</v>
      </c>
      <c r="D155" s="30">
        <f t="shared" si="12"/>
        <v>24</v>
      </c>
      <c r="E155" s="1">
        <v>42694.847754629627</v>
      </c>
      <c r="F155" s="39" t="s">
        <v>10</v>
      </c>
      <c r="G155" s="32">
        <v>0</v>
      </c>
      <c r="H155" s="2">
        <v>4</v>
      </c>
      <c r="I155">
        <v>3</v>
      </c>
      <c r="J155">
        <v>2</v>
      </c>
      <c r="K155">
        <f t="shared" si="13"/>
        <v>3</v>
      </c>
      <c r="L155">
        <v>2</v>
      </c>
      <c r="M155">
        <v>1</v>
      </c>
      <c r="N155">
        <f t="shared" si="14"/>
        <v>4</v>
      </c>
      <c r="O155">
        <v>3</v>
      </c>
      <c r="P155">
        <v>3</v>
      </c>
      <c r="Q155">
        <v>2</v>
      </c>
      <c r="R155">
        <v>2</v>
      </c>
      <c r="S155">
        <v>4</v>
      </c>
      <c r="T155" s="33">
        <v>4</v>
      </c>
      <c r="U155" s="4">
        <v>2</v>
      </c>
      <c r="V155" s="34">
        <v>32</v>
      </c>
      <c r="W155" s="35">
        <f t="shared" si="15"/>
        <v>-3.4950782589446734E-2</v>
      </c>
      <c r="X155" s="35">
        <f t="shared" si="16"/>
        <v>49.65049217410553</v>
      </c>
      <c r="Y155" s="2">
        <v>5</v>
      </c>
      <c r="Z155">
        <v>7</v>
      </c>
      <c r="AA155">
        <v>8</v>
      </c>
      <c r="AB155">
        <v>9</v>
      </c>
      <c r="AC155" s="38">
        <v>6</v>
      </c>
      <c r="AD155">
        <v>8</v>
      </c>
      <c r="AE155">
        <v>5</v>
      </c>
      <c r="AF155">
        <v>3</v>
      </c>
      <c r="AG155">
        <v>4</v>
      </c>
      <c r="AH155">
        <v>8</v>
      </c>
      <c r="AI155">
        <v>4</v>
      </c>
      <c r="AJ155" s="4">
        <v>3</v>
      </c>
      <c r="AK155" s="31">
        <f t="shared" si="17"/>
        <v>70</v>
      </c>
      <c r="AL155">
        <v>8</v>
      </c>
      <c r="AM155">
        <v>3</v>
      </c>
      <c r="AN155">
        <v>10</v>
      </c>
      <c r="AO155">
        <v>5</v>
      </c>
      <c r="AP155">
        <v>6</v>
      </c>
      <c r="AQ155">
        <v>2</v>
      </c>
      <c r="AR155">
        <v>9</v>
      </c>
      <c r="AS155">
        <v>11</v>
      </c>
      <c r="AT155">
        <v>7</v>
      </c>
      <c r="AU155">
        <v>1</v>
      </c>
      <c r="AV155">
        <v>4</v>
      </c>
      <c r="AW155">
        <v>12</v>
      </c>
      <c r="AX155" s="37">
        <v>41</v>
      </c>
    </row>
    <row r="156" spans="1:50" x14ac:dyDescent="0.25">
      <c r="A156">
        <v>13</v>
      </c>
      <c r="B156">
        <v>0</v>
      </c>
      <c r="C156">
        <v>1976</v>
      </c>
      <c r="D156" s="30">
        <f t="shared" si="12"/>
        <v>40</v>
      </c>
      <c r="E156" s="1">
        <v>42688.557800925926</v>
      </c>
      <c r="F156" s="31" t="s">
        <v>5</v>
      </c>
      <c r="G156" s="32">
        <v>2</v>
      </c>
      <c r="H156" s="2">
        <v>2</v>
      </c>
      <c r="I156">
        <v>4</v>
      </c>
      <c r="J156">
        <v>2</v>
      </c>
      <c r="K156">
        <f t="shared" si="13"/>
        <v>3</v>
      </c>
      <c r="L156">
        <v>3</v>
      </c>
      <c r="M156">
        <v>2</v>
      </c>
      <c r="N156">
        <f t="shared" si="14"/>
        <v>3</v>
      </c>
      <c r="O156">
        <v>3</v>
      </c>
      <c r="P156">
        <v>4</v>
      </c>
      <c r="Q156">
        <v>3</v>
      </c>
      <c r="R156">
        <v>2</v>
      </c>
      <c r="S156">
        <v>3</v>
      </c>
      <c r="T156" s="33">
        <v>3</v>
      </c>
      <c r="U156" s="4">
        <v>4</v>
      </c>
      <c r="V156" s="34">
        <v>34</v>
      </c>
      <c r="W156" s="35">
        <f t="shared" si="15"/>
        <v>0.37161954540060294</v>
      </c>
      <c r="X156" s="35">
        <f t="shared" si="16"/>
        <v>53.716195454006026</v>
      </c>
      <c r="Y156" s="2">
        <v>3</v>
      </c>
      <c r="Z156">
        <v>2</v>
      </c>
      <c r="AA156">
        <v>3</v>
      </c>
      <c r="AB156">
        <v>9</v>
      </c>
      <c r="AC156">
        <v>7</v>
      </c>
      <c r="AD156">
        <v>7</v>
      </c>
      <c r="AE156">
        <v>4</v>
      </c>
      <c r="AF156">
        <v>6</v>
      </c>
      <c r="AG156">
        <v>2</v>
      </c>
      <c r="AH156">
        <v>5</v>
      </c>
      <c r="AI156">
        <v>5</v>
      </c>
      <c r="AJ156" s="4">
        <v>3</v>
      </c>
      <c r="AK156" s="31">
        <f t="shared" si="17"/>
        <v>56</v>
      </c>
      <c r="AL156">
        <v>2</v>
      </c>
      <c r="AM156">
        <v>10</v>
      </c>
      <c r="AN156">
        <v>7</v>
      </c>
      <c r="AO156">
        <v>1</v>
      </c>
      <c r="AP156">
        <v>4</v>
      </c>
      <c r="AQ156">
        <v>11</v>
      </c>
      <c r="AR156">
        <v>8</v>
      </c>
      <c r="AS156">
        <v>5</v>
      </c>
      <c r="AT156">
        <v>6</v>
      </c>
      <c r="AU156">
        <v>3</v>
      </c>
      <c r="AV156">
        <v>9</v>
      </c>
      <c r="AW156">
        <v>12</v>
      </c>
      <c r="AX156" s="37">
        <v>12</v>
      </c>
    </row>
    <row r="157" spans="1:50" x14ac:dyDescent="0.25">
      <c r="A157">
        <v>1353</v>
      </c>
      <c r="B157">
        <v>1</v>
      </c>
      <c r="C157">
        <v>1998</v>
      </c>
      <c r="D157" s="30">
        <f t="shared" si="12"/>
        <v>18</v>
      </c>
      <c r="E157" s="1">
        <v>42694.936064814814</v>
      </c>
      <c r="F157" s="39" t="s">
        <v>10</v>
      </c>
      <c r="G157" s="32">
        <v>0</v>
      </c>
      <c r="H157" s="2">
        <v>2</v>
      </c>
      <c r="I157">
        <v>3</v>
      </c>
      <c r="J157">
        <v>2</v>
      </c>
      <c r="K157">
        <f t="shared" si="13"/>
        <v>3</v>
      </c>
      <c r="L157">
        <v>3</v>
      </c>
      <c r="M157">
        <v>3</v>
      </c>
      <c r="N157">
        <f t="shared" si="14"/>
        <v>2</v>
      </c>
      <c r="O157">
        <v>2</v>
      </c>
      <c r="P157">
        <v>4</v>
      </c>
      <c r="Q157">
        <v>1</v>
      </c>
      <c r="R157">
        <v>1</v>
      </c>
      <c r="S157">
        <v>4</v>
      </c>
      <c r="T157" s="33">
        <v>2</v>
      </c>
      <c r="U157" s="4">
        <v>2</v>
      </c>
      <c r="V157" s="34">
        <v>27</v>
      </c>
      <c r="W157" s="35">
        <f t="shared" si="15"/>
        <v>-1.0513766025645708</v>
      </c>
      <c r="X157" s="35">
        <f t="shared" si="16"/>
        <v>39.486233974354292</v>
      </c>
      <c r="Y157" s="2">
        <v>9</v>
      </c>
      <c r="Z157">
        <v>9</v>
      </c>
      <c r="AA157">
        <v>18</v>
      </c>
      <c r="AB157">
        <v>12</v>
      </c>
      <c r="AC157">
        <v>10</v>
      </c>
      <c r="AD157">
        <v>11</v>
      </c>
      <c r="AE157">
        <v>6</v>
      </c>
      <c r="AF157">
        <v>7</v>
      </c>
      <c r="AG157">
        <v>4</v>
      </c>
      <c r="AH157">
        <v>6</v>
      </c>
      <c r="AI157">
        <v>8</v>
      </c>
      <c r="AJ157" s="4">
        <v>9</v>
      </c>
      <c r="AK157" s="31">
        <f t="shared" si="17"/>
        <v>109</v>
      </c>
      <c r="AL157">
        <v>12</v>
      </c>
      <c r="AM157">
        <v>6</v>
      </c>
      <c r="AN157">
        <v>1</v>
      </c>
      <c r="AO157">
        <v>11</v>
      </c>
      <c r="AP157">
        <v>7</v>
      </c>
      <c r="AQ157">
        <v>9</v>
      </c>
      <c r="AR157">
        <v>10</v>
      </c>
      <c r="AS157">
        <v>5</v>
      </c>
      <c r="AT157">
        <v>2</v>
      </c>
      <c r="AU157">
        <v>8</v>
      </c>
      <c r="AV157">
        <v>4</v>
      </c>
      <c r="AW157">
        <v>3</v>
      </c>
      <c r="AX157" s="37">
        <v>33</v>
      </c>
    </row>
    <row r="158" spans="1:50" x14ac:dyDescent="0.25">
      <c r="A158">
        <v>1348</v>
      </c>
      <c r="B158">
        <v>0</v>
      </c>
      <c r="C158">
        <v>1993</v>
      </c>
      <c r="D158" s="30">
        <f t="shared" si="12"/>
        <v>23</v>
      </c>
      <c r="E158" s="1">
        <v>42695.053576388891</v>
      </c>
      <c r="F158" s="31" t="s">
        <v>6</v>
      </c>
      <c r="G158" s="32">
        <v>2</v>
      </c>
      <c r="H158" s="2">
        <v>3</v>
      </c>
      <c r="I158">
        <v>3</v>
      </c>
      <c r="J158">
        <v>2</v>
      </c>
      <c r="K158">
        <f t="shared" si="13"/>
        <v>3</v>
      </c>
      <c r="L158">
        <v>3</v>
      </c>
      <c r="M158">
        <v>2</v>
      </c>
      <c r="N158">
        <f t="shared" si="14"/>
        <v>3</v>
      </c>
      <c r="O158">
        <v>2</v>
      </c>
      <c r="P158">
        <v>3</v>
      </c>
      <c r="Q158">
        <v>2</v>
      </c>
      <c r="R158">
        <v>3</v>
      </c>
      <c r="S158">
        <v>3</v>
      </c>
      <c r="T158" s="33">
        <v>2</v>
      </c>
      <c r="U158" s="4">
        <v>3</v>
      </c>
      <c r="V158" s="34">
        <v>31</v>
      </c>
      <c r="W158" s="35">
        <f t="shared" si="15"/>
        <v>-0.23823594658447156</v>
      </c>
      <c r="X158" s="35">
        <f t="shared" si="16"/>
        <v>47.617640534155285</v>
      </c>
      <c r="Y158" s="2">
        <v>5</v>
      </c>
      <c r="Z158">
        <v>3</v>
      </c>
      <c r="AA158">
        <v>5</v>
      </c>
      <c r="AB158">
        <v>10</v>
      </c>
      <c r="AC158">
        <v>8</v>
      </c>
      <c r="AD158">
        <v>7</v>
      </c>
      <c r="AE158">
        <v>5</v>
      </c>
      <c r="AF158">
        <v>6</v>
      </c>
      <c r="AG158">
        <v>5</v>
      </c>
      <c r="AH158">
        <v>6</v>
      </c>
      <c r="AI158">
        <v>4</v>
      </c>
      <c r="AJ158" s="4">
        <v>9</v>
      </c>
      <c r="AK158" s="31">
        <f t="shared" si="17"/>
        <v>73</v>
      </c>
      <c r="AL158">
        <v>3</v>
      </c>
      <c r="AM158">
        <v>2</v>
      </c>
      <c r="AN158">
        <v>8</v>
      </c>
      <c r="AO158">
        <v>9</v>
      </c>
      <c r="AP158">
        <v>10</v>
      </c>
      <c r="AQ158">
        <v>1</v>
      </c>
      <c r="AR158">
        <v>7</v>
      </c>
      <c r="AS158">
        <v>5</v>
      </c>
      <c r="AT158">
        <v>6</v>
      </c>
      <c r="AU158">
        <v>11</v>
      </c>
      <c r="AV158">
        <v>4</v>
      </c>
      <c r="AW158">
        <v>12</v>
      </c>
      <c r="AX158" s="37">
        <v>0</v>
      </c>
    </row>
    <row r="159" spans="1:50" x14ac:dyDescent="0.25">
      <c r="A159">
        <v>62</v>
      </c>
      <c r="B159">
        <v>0</v>
      </c>
      <c r="C159">
        <v>1977</v>
      </c>
      <c r="D159" s="30">
        <f t="shared" si="12"/>
        <v>39</v>
      </c>
      <c r="E159" s="1">
        <v>42688.641319444447</v>
      </c>
      <c r="F159" s="31" t="s">
        <v>5</v>
      </c>
      <c r="G159" s="32">
        <v>2</v>
      </c>
      <c r="H159" s="2">
        <v>2</v>
      </c>
      <c r="I159">
        <v>4</v>
      </c>
      <c r="J159">
        <v>2</v>
      </c>
      <c r="K159">
        <f t="shared" si="13"/>
        <v>3</v>
      </c>
      <c r="L159">
        <v>2</v>
      </c>
      <c r="M159">
        <v>3</v>
      </c>
      <c r="N159">
        <f t="shared" si="14"/>
        <v>2</v>
      </c>
      <c r="O159">
        <v>4</v>
      </c>
      <c r="P159">
        <v>1</v>
      </c>
      <c r="Q159">
        <v>4</v>
      </c>
      <c r="R159">
        <v>4</v>
      </c>
      <c r="S159">
        <v>4</v>
      </c>
      <c r="T159" s="33">
        <v>4</v>
      </c>
      <c r="U159" s="4">
        <v>4</v>
      </c>
      <c r="V159" s="34">
        <v>34</v>
      </c>
      <c r="W159" s="35">
        <f t="shared" si="15"/>
        <v>0.37161954540060294</v>
      </c>
      <c r="X159" s="35">
        <f t="shared" si="16"/>
        <v>53.716195454006026</v>
      </c>
      <c r="Y159" s="2">
        <v>9</v>
      </c>
      <c r="Z159">
        <v>4</v>
      </c>
      <c r="AA159">
        <v>5</v>
      </c>
      <c r="AB159">
        <v>10</v>
      </c>
      <c r="AC159">
        <v>12</v>
      </c>
      <c r="AD159">
        <v>5</v>
      </c>
      <c r="AE159">
        <v>6</v>
      </c>
      <c r="AF159">
        <v>5</v>
      </c>
      <c r="AG159">
        <v>3</v>
      </c>
      <c r="AH159">
        <v>6</v>
      </c>
      <c r="AI159">
        <v>4</v>
      </c>
      <c r="AJ159" s="4">
        <v>5</v>
      </c>
      <c r="AK159" s="31">
        <f t="shared" si="17"/>
        <v>74</v>
      </c>
      <c r="AL159">
        <v>1</v>
      </c>
      <c r="AM159">
        <v>7</v>
      </c>
      <c r="AN159">
        <v>3</v>
      </c>
      <c r="AO159">
        <v>9</v>
      </c>
      <c r="AP159">
        <v>8</v>
      </c>
      <c r="AQ159">
        <v>4</v>
      </c>
      <c r="AR159">
        <v>5</v>
      </c>
      <c r="AS159">
        <v>12</v>
      </c>
      <c r="AT159">
        <v>11</v>
      </c>
      <c r="AU159">
        <v>6</v>
      </c>
      <c r="AV159">
        <v>10</v>
      </c>
      <c r="AW159">
        <v>2</v>
      </c>
      <c r="AX159" s="37">
        <v>65</v>
      </c>
    </row>
    <row r="160" spans="1:50" x14ac:dyDescent="0.25">
      <c r="A160">
        <v>1368</v>
      </c>
      <c r="B160">
        <v>0</v>
      </c>
      <c r="C160">
        <v>1994</v>
      </c>
      <c r="D160" s="30">
        <f t="shared" si="12"/>
        <v>22</v>
      </c>
      <c r="E160" s="1">
        <v>42695.310231481482</v>
      </c>
      <c r="F160" s="31" t="s">
        <v>4</v>
      </c>
      <c r="G160" s="32">
        <v>2</v>
      </c>
      <c r="H160" s="2">
        <v>3</v>
      </c>
      <c r="I160">
        <v>3</v>
      </c>
      <c r="J160">
        <v>1</v>
      </c>
      <c r="K160">
        <f t="shared" si="13"/>
        <v>4</v>
      </c>
      <c r="L160">
        <v>4</v>
      </c>
      <c r="M160">
        <v>2</v>
      </c>
      <c r="N160">
        <f t="shared" si="14"/>
        <v>3</v>
      </c>
      <c r="O160">
        <v>1</v>
      </c>
      <c r="P160">
        <v>2</v>
      </c>
      <c r="Q160">
        <v>2</v>
      </c>
      <c r="R160">
        <v>1</v>
      </c>
      <c r="S160">
        <v>2</v>
      </c>
      <c r="T160" s="33">
        <v>3</v>
      </c>
      <c r="U160" s="4">
        <v>4</v>
      </c>
      <c r="V160" s="34">
        <v>29</v>
      </c>
      <c r="W160" s="35">
        <f t="shared" si="15"/>
        <v>-0.64480627457452122</v>
      </c>
      <c r="X160" s="35">
        <f t="shared" si="16"/>
        <v>43.551937254254788</v>
      </c>
      <c r="Y160" s="2">
        <v>7</v>
      </c>
      <c r="Z160">
        <v>4</v>
      </c>
      <c r="AA160">
        <v>8</v>
      </c>
      <c r="AB160">
        <v>14</v>
      </c>
      <c r="AC160">
        <v>11</v>
      </c>
      <c r="AD160">
        <v>6</v>
      </c>
      <c r="AE160">
        <v>19</v>
      </c>
      <c r="AF160">
        <v>9</v>
      </c>
      <c r="AG160">
        <v>4</v>
      </c>
      <c r="AH160">
        <v>13</v>
      </c>
      <c r="AI160">
        <v>10</v>
      </c>
      <c r="AJ160" s="4">
        <v>5</v>
      </c>
      <c r="AK160" s="31">
        <f t="shared" si="17"/>
        <v>110</v>
      </c>
      <c r="AL160">
        <v>4</v>
      </c>
      <c r="AM160">
        <v>3</v>
      </c>
      <c r="AN160">
        <v>7</v>
      </c>
      <c r="AO160">
        <v>9</v>
      </c>
      <c r="AP160">
        <v>8</v>
      </c>
      <c r="AQ160">
        <v>10</v>
      </c>
      <c r="AR160">
        <v>5</v>
      </c>
      <c r="AS160">
        <v>6</v>
      </c>
      <c r="AT160">
        <v>12</v>
      </c>
      <c r="AU160">
        <v>2</v>
      </c>
      <c r="AV160">
        <v>1</v>
      </c>
      <c r="AW160">
        <v>11</v>
      </c>
      <c r="AX160" s="37">
        <v>32</v>
      </c>
    </row>
    <row r="161" spans="1:50" x14ac:dyDescent="0.25">
      <c r="A161">
        <v>735</v>
      </c>
      <c r="B161">
        <v>0</v>
      </c>
      <c r="C161">
        <v>1983</v>
      </c>
      <c r="D161" s="30">
        <f t="shared" si="12"/>
        <v>33</v>
      </c>
      <c r="E161" s="1">
        <v>42690.41978009259</v>
      </c>
      <c r="F161" s="31" t="s">
        <v>11</v>
      </c>
      <c r="G161" s="32">
        <v>1</v>
      </c>
      <c r="H161" s="2">
        <v>2</v>
      </c>
      <c r="I161">
        <v>4</v>
      </c>
      <c r="J161">
        <v>3</v>
      </c>
      <c r="K161">
        <f t="shared" si="13"/>
        <v>2</v>
      </c>
      <c r="L161">
        <v>2</v>
      </c>
      <c r="M161">
        <v>1</v>
      </c>
      <c r="N161">
        <f t="shared" si="14"/>
        <v>4</v>
      </c>
      <c r="O161">
        <v>1</v>
      </c>
      <c r="P161">
        <v>3</v>
      </c>
      <c r="Q161">
        <v>4</v>
      </c>
      <c r="R161">
        <v>4</v>
      </c>
      <c r="S161">
        <v>4</v>
      </c>
      <c r="T161" s="33">
        <v>2</v>
      </c>
      <c r="U161" s="4">
        <v>4</v>
      </c>
      <c r="V161" s="34">
        <v>34</v>
      </c>
      <c r="W161" s="35">
        <f t="shared" si="15"/>
        <v>0.37161954540060294</v>
      </c>
      <c r="X161" s="35">
        <f t="shared" si="16"/>
        <v>53.716195454006026</v>
      </c>
      <c r="Y161" s="2">
        <v>7</v>
      </c>
      <c r="Z161">
        <v>2</v>
      </c>
      <c r="AA161">
        <v>11</v>
      </c>
      <c r="AB161">
        <v>16</v>
      </c>
      <c r="AC161">
        <v>4</v>
      </c>
      <c r="AD161">
        <v>7</v>
      </c>
      <c r="AE161">
        <v>16</v>
      </c>
      <c r="AF161">
        <v>6</v>
      </c>
      <c r="AG161">
        <v>4</v>
      </c>
      <c r="AH161">
        <v>5</v>
      </c>
      <c r="AI161">
        <v>4</v>
      </c>
      <c r="AJ161" s="4">
        <v>3</v>
      </c>
      <c r="AK161" s="31">
        <f t="shared" si="17"/>
        <v>85</v>
      </c>
      <c r="AL161">
        <v>2</v>
      </c>
      <c r="AM161">
        <v>11</v>
      </c>
      <c r="AN161">
        <v>9</v>
      </c>
      <c r="AO161">
        <v>3</v>
      </c>
      <c r="AP161">
        <v>4</v>
      </c>
      <c r="AQ161">
        <v>8</v>
      </c>
      <c r="AR161">
        <v>1</v>
      </c>
      <c r="AS161">
        <v>10</v>
      </c>
      <c r="AT161">
        <v>7</v>
      </c>
      <c r="AU161">
        <v>5</v>
      </c>
      <c r="AV161">
        <v>6</v>
      </c>
      <c r="AW161">
        <v>12</v>
      </c>
      <c r="AX161" s="37">
        <v>41</v>
      </c>
    </row>
    <row r="162" spans="1:50" x14ac:dyDescent="0.25">
      <c r="A162">
        <v>775</v>
      </c>
      <c r="B162">
        <v>0</v>
      </c>
      <c r="C162">
        <v>1974</v>
      </c>
      <c r="D162" s="30">
        <f t="shared" si="12"/>
        <v>42</v>
      </c>
      <c r="E162" s="1">
        <v>42690.471412037034</v>
      </c>
      <c r="F162" s="31" t="s">
        <v>6</v>
      </c>
      <c r="G162" s="32">
        <v>2</v>
      </c>
      <c r="H162" s="2">
        <v>4</v>
      </c>
      <c r="I162">
        <v>4</v>
      </c>
      <c r="J162">
        <v>2</v>
      </c>
      <c r="K162">
        <f t="shared" si="13"/>
        <v>3</v>
      </c>
      <c r="L162">
        <v>4</v>
      </c>
      <c r="M162">
        <v>4</v>
      </c>
      <c r="N162">
        <f t="shared" si="14"/>
        <v>1</v>
      </c>
      <c r="O162">
        <v>1</v>
      </c>
      <c r="P162">
        <v>4</v>
      </c>
      <c r="Q162">
        <v>4</v>
      </c>
      <c r="R162">
        <v>1</v>
      </c>
      <c r="S162">
        <v>4</v>
      </c>
      <c r="T162" s="33">
        <v>2</v>
      </c>
      <c r="U162" s="4">
        <v>4</v>
      </c>
      <c r="V162" s="34">
        <v>34</v>
      </c>
      <c r="W162" s="35">
        <f t="shared" si="15"/>
        <v>0.37161954540060294</v>
      </c>
      <c r="X162" s="35">
        <f t="shared" si="16"/>
        <v>53.716195454006026</v>
      </c>
      <c r="Y162" s="2">
        <v>7</v>
      </c>
      <c r="Z162">
        <v>6</v>
      </c>
      <c r="AA162">
        <v>17</v>
      </c>
      <c r="AB162">
        <v>14</v>
      </c>
      <c r="AC162">
        <v>7</v>
      </c>
      <c r="AD162">
        <v>8</v>
      </c>
      <c r="AE162">
        <v>10</v>
      </c>
      <c r="AF162">
        <v>9</v>
      </c>
      <c r="AG162">
        <v>3</v>
      </c>
      <c r="AH162">
        <v>11</v>
      </c>
      <c r="AI162">
        <v>7</v>
      </c>
      <c r="AJ162" s="4">
        <v>7</v>
      </c>
      <c r="AK162" s="31">
        <f t="shared" si="17"/>
        <v>106</v>
      </c>
      <c r="AL162">
        <v>11</v>
      </c>
      <c r="AM162">
        <v>9</v>
      </c>
      <c r="AN162">
        <v>3</v>
      </c>
      <c r="AO162">
        <v>8</v>
      </c>
      <c r="AP162">
        <v>2</v>
      </c>
      <c r="AQ162">
        <v>5</v>
      </c>
      <c r="AR162">
        <v>1</v>
      </c>
      <c r="AS162">
        <v>12</v>
      </c>
      <c r="AT162">
        <v>4</v>
      </c>
      <c r="AU162">
        <v>7</v>
      </c>
      <c r="AV162">
        <v>6</v>
      </c>
      <c r="AW162">
        <v>10</v>
      </c>
      <c r="AX162" s="37">
        <v>67</v>
      </c>
    </row>
    <row r="163" spans="1:50" x14ac:dyDescent="0.25">
      <c r="A163">
        <v>899</v>
      </c>
      <c r="B163">
        <v>0</v>
      </c>
      <c r="C163">
        <v>1973</v>
      </c>
      <c r="D163" s="30">
        <f t="shared" si="12"/>
        <v>43</v>
      </c>
      <c r="E163" s="1">
        <v>42690.930208333331</v>
      </c>
      <c r="F163" s="31" t="s">
        <v>5</v>
      </c>
      <c r="G163" s="32">
        <v>2</v>
      </c>
      <c r="H163" s="2">
        <v>2</v>
      </c>
      <c r="I163">
        <v>3</v>
      </c>
      <c r="J163">
        <v>1</v>
      </c>
      <c r="K163">
        <f t="shared" si="13"/>
        <v>4</v>
      </c>
      <c r="L163">
        <v>4</v>
      </c>
      <c r="M163">
        <v>1</v>
      </c>
      <c r="N163">
        <f t="shared" si="14"/>
        <v>4</v>
      </c>
      <c r="O163">
        <v>1</v>
      </c>
      <c r="P163">
        <v>2</v>
      </c>
      <c r="Q163">
        <v>4</v>
      </c>
      <c r="R163">
        <v>2</v>
      </c>
      <c r="S163">
        <v>4</v>
      </c>
      <c r="T163" s="33">
        <v>1</v>
      </c>
      <c r="U163" s="4">
        <v>4</v>
      </c>
      <c r="V163" s="34">
        <v>34</v>
      </c>
      <c r="W163" s="35">
        <f t="shared" si="15"/>
        <v>0.37161954540060294</v>
      </c>
      <c r="X163" s="35">
        <f t="shared" si="16"/>
        <v>53.716195454006026</v>
      </c>
      <c r="Y163" s="2">
        <v>6</v>
      </c>
      <c r="Z163">
        <v>4</v>
      </c>
      <c r="AA163">
        <v>7</v>
      </c>
      <c r="AB163">
        <v>10</v>
      </c>
      <c r="AC163">
        <v>9</v>
      </c>
      <c r="AD163">
        <v>10</v>
      </c>
      <c r="AE163">
        <v>11</v>
      </c>
      <c r="AF163">
        <v>7</v>
      </c>
      <c r="AG163">
        <v>7</v>
      </c>
      <c r="AH163">
        <v>10</v>
      </c>
      <c r="AI163">
        <v>5</v>
      </c>
      <c r="AJ163" s="4">
        <v>5</v>
      </c>
      <c r="AK163" s="31">
        <f t="shared" si="17"/>
        <v>91</v>
      </c>
      <c r="AL163">
        <v>5</v>
      </c>
      <c r="AM163">
        <v>4</v>
      </c>
      <c r="AN163">
        <v>11</v>
      </c>
      <c r="AO163">
        <v>7</v>
      </c>
      <c r="AP163">
        <v>3</v>
      </c>
      <c r="AQ163">
        <v>12</v>
      </c>
      <c r="AR163">
        <v>10</v>
      </c>
      <c r="AS163">
        <v>8</v>
      </c>
      <c r="AT163">
        <v>1</v>
      </c>
      <c r="AU163">
        <v>6</v>
      </c>
      <c r="AV163">
        <v>2</v>
      </c>
      <c r="AW163">
        <v>9</v>
      </c>
      <c r="AX163" s="37">
        <v>36</v>
      </c>
    </row>
    <row r="164" spans="1:50" x14ac:dyDescent="0.25">
      <c r="A164">
        <v>1195</v>
      </c>
      <c r="B164">
        <v>0</v>
      </c>
      <c r="C164">
        <v>1975</v>
      </c>
      <c r="D164" s="30">
        <f t="shared" si="12"/>
        <v>41</v>
      </c>
      <c r="E164" s="1">
        <v>42693.564733796295</v>
      </c>
      <c r="F164" s="31" t="s">
        <v>85</v>
      </c>
      <c r="G164" s="32">
        <v>1</v>
      </c>
      <c r="H164" s="2">
        <v>2</v>
      </c>
      <c r="I164">
        <v>3</v>
      </c>
      <c r="J164">
        <v>1</v>
      </c>
      <c r="K164">
        <f t="shared" si="13"/>
        <v>4</v>
      </c>
      <c r="L164">
        <v>3</v>
      </c>
      <c r="M164">
        <v>2</v>
      </c>
      <c r="N164">
        <f t="shared" si="14"/>
        <v>3</v>
      </c>
      <c r="O164">
        <v>3</v>
      </c>
      <c r="P164">
        <v>3</v>
      </c>
      <c r="Q164">
        <v>3</v>
      </c>
      <c r="R164">
        <v>4</v>
      </c>
      <c r="S164">
        <v>2</v>
      </c>
      <c r="T164" s="33">
        <v>1</v>
      </c>
      <c r="U164" s="4">
        <v>4</v>
      </c>
      <c r="V164" s="34">
        <v>34</v>
      </c>
      <c r="W164" s="35">
        <f t="shared" si="15"/>
        <v>0.37161954540060294</v>
      </c>
      <c r="X164" s="35">
        <f t="shared" si="16"/>
        <v>53.716195454006026</v>
      </c>
      <c r="Y164" s="2">
        <v>7</v>
      </c>
      <c r="Z164">
        <v>9</v>
      </c>
      <c r="AA164">
        <v>7</v>
      </c>
      <c r="AB164">
        <v>32</v>
      </c>
      <c r="AC164">
        <v>25</v>
      </c>
      <c r="AD164">
        <v>18</v>
      </c>
      <c r="AE164">
        <v>12</v>
      </c>
      <c r="AF164">
        <v>18</v>
      </c>
      <c r="AG164">
        <v>8</v>
      </c>
      <c r="AH164">
        <v>22</v>
      </c>
      <c r="AI164">
        <v>13</v>
      </c>
      <c r="AJ164" s="4">
        <v>6</v>
      </c>
      <c r="AK164" s="31">
        <f t="shared" si="17"/>
        <v>177</v>
      </c>
      <c r="AL164">
        <v>4</v>
      </c>
      <c r="AM164">
        <v>5</v>
      </c>
      <c r="AN164">
        <v>10</v>
      </c>
      <c r="AO164">
        <v>1</v>
      </c>
      <c r="AP164">
        <v>6</v>
      </c>
      <c r="AQ164">
        <v>2</v>
      </c>
      <c r="AR164">
        <v>11</v>
      </c>
      <c r="AS164">
        <v>9</v>
      </c>
      <c r="AT164">
        <v>8</v>
      </c>
      <c r="AU164">
        <v>3</v>
      </c>
      <c r="AV164">
        <v>12</v>
      </c>
      <c r="AW164">
        <v>7</v>
      </c>
      <c r="AX164" s="37">
        <v>22</v>
      </c>
    </row>
    <row r="165" spans="1:50" x14ac:dyDescent="0.25">
      <c r="A165">
        <v>1399</v>
      </c>
      <c r="B165">
        <v>1</v>
      </c>
      <c r="C165">
        <v>1990</v>
      </c>
      <c r="D165" s="30">
        <f t="shared" si="12"/>
        <v>26</v>
      </c>
      <c r="E165" s="1">
        <v>42695.455914351849</v>
      </c>
      <c r="F165" s="39" t="s">
        <v>10</v>
      </c>
      <c r="G165" s="32">
        <v>0</v>
      </c>
      <c r="H165" s="2">
        <v>1</v>
      </c>
      <c r="I165">
        <v>4</v>
      </c>
      <c r="J165">
        <v>1</v>
      </c>
      <c r="K165">
        <f t="shared" si="13"/>
        <v>4</v>
      </c>
      <c r="L165">
        <v>4</v>
      </c>
      <c r="M165">
        <v>1</v>
      </c>
      <c r="N165">
        <f t="shared" si="14"/>
        <v>4</v>
      </c>
      <c r="O165">
        <v>4</v>
      </c>
      <c r="P165">
        <v>1</v>
      </c>
      <c r="Q165">
        <v>1</v>
      </c>
      <c r="R165">
        <v>2</v>
      </c>
      <c r="S165">
        <v>4</v>
      </c>
      <c r="T165" s="33">
        <v>2</v>
      </c>
      <c r="U165" s="4">
        <v>3</v>
      </c>
      <c r="V165" s="34">
        <v>32</v>
      </c>
      <c r="W165" s="35">
        <f t="shared" si="15"/>
        <v>-3.4950782589446734E-2</v>
      </c>
      <c r="X165" s="35">
        <f t="shared" si="16"/>
        <v>49.65049217410553</v>
      </c>
      <c r="Y165" s="2">
        <v>3</v>
      </c>
      <c r="Z165">
        <v>4</v>
      </c>
      <c r="AA165">
        <v>7</v>
      </c>
      <c r="AB165" s="38">
        <v>8</v>
      </c>
      <c r="AC165">
        <v>14</v>
      </c>
      <c r="AD165">
        <v>11</v>
      </c>
      <c r="AE165" s="38">
        <v>8</v>
      </c>
      <c r="AF165">
        <v>7</v>
      </c>
      <c r="AG165">
        <v>7</v>
      </c>
      <c r="AH165">
        <v>9</v>
      </c>
      <c r="AI165">
        <v>12</v>
      </c>
      <c r="AJ165" s="4">
        <v>10</v>
      </c>
      <c r="AK165" s="41">
        <f t="shared" si="17"/>
        <v>100</v>
      </c>
      <c r="AL165">
        <v>8</v>
      </c>
      <c r="AM165">
        <v>10</v>
      </c>
      <c r="AN165">
        <v>2</v>
      </c>
      <c r="AO165">
        <v>3</v>
      </c>
      <c r="AP165">
        <v>4</v>
      </c>
      <c r="AQ165">
        <v>12</v>
      </c>
      <c r="AR165">
        <v>7</v>
      </c>
      <c r="AS165">
        <v>11</v>
      </c>
      <c r="AT165">
        <v>5</v>
      </c>
      <c r="AU165">
        <v>9</v>
      </c>
      <c r="AV165">
        <v>1</v>
      </c>
      <c r="AW165">
        <v>6</v>
      </c>
      <c r="AX165" s="37">
        <v>74</v>
      </c>
    </row>
    <row r="166" spans="1:50" x14ac:dyDescent="0.25">
      <c r="A166">
        <v>1401</v>
      </c>
      <c r="B166">
        <v>1</v>
      </c>
      <c r="C166">
        <v>1992</v>
      </c>
      <c r="D166" s="30">
        <f t="shared" si="12"/>
        <v>24</v>
      </c>
      <c r="E166" s="1">
        <v>42695.46297453704</v>
      </c>
      <c r="F166" s="39" t="s">
        <v>10</v>
      </c>
      <c r="G166" s="32">
        <v>0</v>
      </c>
      <c r="H166" s="2">
        <v>4</v>
      </c>
      <c r="I166">
        <v>4</v>
      </c>
      <c r="J166">
        <v>1</v>
      </c>
      <c r="K166">
        <f t="shared" si="13"/>
        <v>4</v>
      </c>
      <c r="L166">
        <v>3</v>
      </c>
      <c r="M166">
        <v>2</v>
      </c>
      <c r="N166">
        <f t="shared" si="14"/>
        <v>3</v>
      </c>
      <c r="O166">
        <v>2</v>
      </c>
      <c r="P166">
        <v>4</v>
      </c>
      <c r="Q166">
        <v>2</v>
      </c>
      <c r="R166">
        <v>3</v>
      </c>
      <c r="S166">
        <v>3</v>
      </c>
      <c r="T166" s="33">
        <v>4</v>
      </c>
      <c r="U166" s="4">
        <v>4</v>
      </c>
      <c r="V166" s="34">
        <v>36</v>
      </c>
      <c r="W166" s="35">
        <f t="shared" si="15"/>
        <v>0.7781898733906526</v>
      </c>
      <c r="X166" s="35">
        <f t="shared" si="16"/>
        <v>57.781898733906523</v>
      </c>
      <c r="Y166" s="2">
        <v>5</v>
      </c>
      <c r="Z166">
        <v>2</v>
      </c>
      <c r="AA166">
        <v>4</v>
      </c>
      <c r="AB166">
        <v>9</v>
      </c>
      <c r="AC166">
        <v>7</v>
      </c>
      <c r="AD166">
        <v>5</v>
      </c>
      <c r="AE166">
        <v>5</v>
      </c>
      <c r="AF166">
        <v>7</v>
      </c>
      <c r="AG166">
        <v>7</v>
      </c>
      <c r="AH166">
        <v>5</v>
      </c>
      <c r="AI166">
        <v>5</v>
      </c>
      <c r="AJ166" s="4">
        <v>5</v>
      </c>
      <c r="AK166" s="31">
        <f t="shared" si="17"/>
        <v>66</v>
      </c>
      <c r="AL166">
        <v>1</v>
      </c>
      <c r="AM166">
        <v>2</v>
      </c>
      <c r="AN166">
        <v>6</v>
      </c>
      <c r="AO166">
        <v>8</v>
      </c>
      <c r="AP166">
        <v>3</v>
      </c>
      <c r="AQ166">
        <v>10</v>
      </c>
      <c r="AR166">
        <v>4</v>
      </c>
      <c r="AS166">
        <v>11</v>
      </c>
      <c r="AT166">
        <v>5</v>
      </c>
      <c r="AU166">
        <v>7</v>
      </c>
      <c r="AV166">
        <v>12</v>
      </c>
      <c r="AW166">
        <v>9</v>
      </c>
      <c r="AX166" s="37">
        <v>14</v>
      </c>
    </row>
    <row r="167" spans="1:50" x14ac:dyDescent="0.25">
      <c r="A167">
        <v>1407</v>
      </c>
      <c r="B167">
        <v>0</v>
      </c>
      <c r="C167">
        <v>1991</v>
      </c>
      <c r="D167" s="30">
        <f t="shared" si="12"/>
        <v>25</v>
      </c>
      <c r="E167" s="1">
        <v>42695.479675925926</v>
      </c>
      <c r="F167" s="31" t="s">
        <v>4</v>
      </c>
      <c r="G167" s="32">
        <v>2</v>
      </c>
      <c r="H167" s="2">
        <v>3</v>
      </c>
      <c r="I167">
        <v>3</v>
      </c>
      <c r="J167">
        <v>2</v>
      </c>
      <c r="K167">
        <f t="shared" si="13"/>
        <v>3</v>
      </c>
      <c r="L167">
        <v>2</v>
      </c>
      <c r="M167">
        <v>2</v>
      </c>
      <c r="N167">
        <f t="shared" si="14"/>
        <v>3</v>
      </c>
      <c r="O167">
        <v>1</v>
      </c>
      <c r="P167">
        <v>3</v>
      </c>
      <c r="Q167">
        <v>4</v>
      </c>
      <c r="R167">
        <v>2</v>
      </c>
      <c r="S167">
        <v>4</v>
      </c>
      <c r="T167" s="33">
        <v>1</v>
      </c>
      <c r="U167" s="4">
        <v>4</v>
      </c>
      <c r="V167" s="34">
        <v>32</v>
      </c>
      <c r="W167" s="35">
        <f t="shared" si="15"/>
        <v>-3.4950782589446734E-2</v>
      </c>
      <c r="X167" s="35">
        <f t="shared" si="16"/>
        <v>49.65049217410553</v>
      </c>
      <c r="Y167" s="2">
        <v>5</v>
      </c>
      <c r="Z167">
        <v>4</v>
      </c>
      <c r="AA167">
        <v>6</v>
      </c>
      <c r="AB167">
        <v>16</v>
      </c>
      <c r="AC167">
        <v>6</v>
      </c>
      <c r="AD167">
        <v>6</v>
      </c>
      <c r="AE167">
        <v>6</v>
      </c>
      <c r="AF167">
        <v>8</v>
      </c>
      <c r="AG167">
        <v>8</v>
      </c>
      <c r="AH167">
        <v>7</v>
      </c>
      <c r="AI167">
        <v>10</v>
      </c>
      <c r="AJ167" s="4">
        <v>16</v>
      </c>
      <c r="AK167" s="31">
        <f t="shared" si="17"/>
        <v>98</v>
      </c>
      <c r="AL167">
        <v>5</v>
      </c>
      <c r="AM167">
        <v>2</v>
      </c>
      <c r="AN167">
        <v>3</v>
      </c>
      <c r="AO167">
        <v>8</v>
      </c>
      <c r="AP167">
        <v>6</v>
      </c>
      <c r="AQ167">
        <v>11</v>
      </c>
      <c r="AR167">
        <v>4</v>
      </c>
      <c r="AS167">
        <v>1</v>
      </c>
      <c r="AT167">
        <v>7</v>
      </c>
      <c r="AU167">
        <v>9</v>
      </c>
      <c r="AV167">
        <v>10</v>
      </c>
      <c r="AW167">
        <v>12</v>
      </c>
      <c r="AX167" s="37">
        <v>32</v>
      </c>
    </row>
    <row r="168" spans="1:50" x14ac:dyDescent="0.25">
      <c r="A168">
        <v>1244</v>
      </c>
      <c r="B168">
        <v>0</v>
      </c>
      <c r="C168">
        <v>1973</v>
      </c>
      <c r="D168" s="30">
        <f t="shared" si="12"/>
        <v>43</v>
      </c>
      <c r="E168" s="1">
        <v>42693.76766203704</v>
      </c>
      <c r="F168" s="31" t="s">
        <v>6</v>
      </c>
      <c r="G168" s="32">
        <v>2</v>
      </c>
      <c r="H168" s="2">
        <v>2</v>
      </c>
      <c r="I168">
        <v>3</v>
      </c>
      <c r="J168">
        <v>1</v>
      </c>
      <c r="K168">
        <f t="shared" si="13"/>
        <v>4</v>
      </c>
      <c r="L168">
        <v>3</v>
      </c>
      <c r="M168">
        <v>2</v>
      </c>
      <c r="N168">
        <f t="shared" si="14"/>
        <v>3</v>
      </c>
      <c r="O168">
        <v>3</v>
      </c>
      <c r="P168">
        <v>3</v>
      </c>
      <c r="Q168">
        <v>3</v>
      </c>
      <c r="R168">
        <v>2</v>
      </c>
      <c r="S168">
        <v>4</v>
      </c>
      <c r="T168" s="33">
        <v>2</v>
      </c>
      <c r="U168" s="4">
        <v>4</v>
      </c>
      <c r="V168" s="34">
        <v>34</v>
      </c>
      <c r="W168" s="35">
        <f t="shared" si="15"/>
        <v>0.37161954540060294</v>
      </c>
      <c r="X168" s="35">
        <f t="shared" si="16"/>
        <v>53.716195454006026</v>
      </c>
      <c r="Y168" s="2">
        <v>5</v>
      </c>
      <c r="Z168">
        <v>6</v>
      </c>
      <c r="AA168">
        <v>6</v>
      </c>
      <c r="AB168">
        <v>9</v>
      </c>
      <c r="AC168">
        <v>5</v>
      </c>
      <c r="AD168">
        <v>8</v>
      </c>
      <c r="AE168">
        <v>8</v>
      </c>
      <c r="AF168">
        <v>9</v>
      </c>
      <c r="AG168">
        <v>3</v>
      </c>
      <c r="AH168">
        <v>5</v>
      </c>
      <c r="AI168">
        <v>5</v>
      </c>
      <c r="AJ168" s="4">
        <v>2</v>
      </c>
      <c r="AK168" s="31">
        <f t="shared" si="17"/>
        <v>71</v>
      </c>
      <c r="AL168">
        <v>8</v>
      </c>
      <c r="AM168">
        <v>11</v>
      </c>
      <c r="AN168">
        <v>10</v>
      </c>
      <c r="AO168">
        <v>5</v>
      </c>
      <c r="AP168">
        <v>9</v>
      </c>
      <c r="AQ168">
        <v>6</v>
      </c>
      <c r="AR168">
        <v>1</v>
      </c>
      <c r="AS168">
        <v>12</v>
      </c>
      <c r="AT168">
        <v>2</v>
      </c>
      <c r="AU168">
        <v>3</v>
      </c>
      <c r="AV168">
        <v>7</v>
      </c>
      <c r="AW168">
        <v>4</v>
      </c>
      <c r="AX168" s="37">
        <v>7</v>
      </c>
    </row>
    <row r="169" spans="1:50" x14ac:dyDescent="0.25">
      <c r="A169">
        <v>1414</v>
      </c>
      <c r="B169">
        <v>0</v>
      </c>
      <c r="C169">
        <v>1987</v>
      </c>
      <c r="D169" s="30">
        <f t="shared" si="12"/>
        <v>29</v>
      </c>
      <c r="E169" s="1">
        <v>42695.518692129626</v>
      </c>
      <c r="F169" s="31" t="s">
        <v>4</v>
      </c>
      <c r="G169" s="32">
        <v>2</v>
      </c>
      <c r="H169" s="2">
        <v>4</v>
      </c>
      <c r="I169">
        <v>4</v>
      </c>
      <c r="J169">
        <v>1</v>
      </c>
      <c r="K169">
        <f t="shared" si="13"/>
        <v>4</v>
      </c>
      <c r="L169">
        <v>4</v>
      </c>
      <c r="M169">
        <v>1</v>
      </c>
      <c r="N169">
        <f t="shared" si="14"/>
        <v>4</v>
      </c>
      <c r="O169">
        <v>4</v>
      </c>
      <c r="P169">
        <v>4</v>
      </c>
      <c r="Q169">
        <v>1</v>
      </c>
      <c r="R169">
        <v>4</v>
      </c>
      <c r="S169">
        <v>4</v>
      </c>
      <c r="T169" s="33">
        <v>3</v>
      </c>
      <c r="U169" s="4">
        <v>4</v>
      </c>
      <c r="V169" s="34">
        <v>41</v>
      </c>
      <c r="W169" s="35">
        <f t="shared" si="15"/>
        <v>1.7946156933657766</v>
      </c>
      <c r="X169" s="35">
        <f t="shared" si="16"/>
        <v>67.946156933657761</v>
      </c>
      <c r="Y169" s="2">
        <v>4</v>
      </c>
      <c r="Z169">
        <v>2</v>
      </c>
      <c r="AA169">
        <v>6</v>
      </c>
      <c r="AB169">
        <v>10</v>
      </c>
      <c r="AC169">
        <v>6</v>
      </c>
      <c r="AD169">
        <v>8</v>
      </c>
      <c r="AE169">
        <v>5</v>
      </c>
      <c r="AF169">
        <v>4</v>
      </c>
      <c r="AG169">
        <v>2</v>
      </c>
      <c r="AH169">
        <v>8</v>
      </c>
      <c r="AI169">
        <v>5</v>
      </c>
      <c r="AJ169" s="4">
        <v>4</v>
      </c>
      <c r="AK169" s="31">
        <f t="shared" si="17"/>
        <v>64</v>
      </c>
      <c r="AL169">
        <v>5</v>
      </c>
      <c r="AM169">
        <v>12</v>
      </c>
      <c r="AN169">
        <v>11</v>
      </c>
      <c r="AO169">
        <v>10</v>
      </c>
      <c r="AP169">
        <v>9</v>
      </c>
      <c r="AQ169">
        <v>7</v>
      </c>
      <c r="AR169">
        <v>6</v>
      </c>
      <c r="AS169">
        <v>1</v>
      </c>
      <c r="AT169">
        <v>8</v>
      </c>
      <c r="AU169">
        <v>4</v>
      </c>
      <c r="AV169">
        <v>2</v>
      </c>
      <c r="AW169">
        <v>3</v>
      </c>
      <c r="AX169" s="37">
        <v>51</v>
      </c>
    </row>
    <row r="170" spans="1:50" x14ac:dyDescent="0.25">
      <c r="A170">
        <v>1324</v>
      </c>
      <c r="B170">
        <v>0</v>
      </c>
      <c r="C170">
        <v>1980</v>
      </c>
      <c r="D170" s="30">
        <f t="shared" si="12"/>
        <v>36</v>
      </c>
      <c r="E170" s="1">
        <v>42694.812905092593</v>
      </c>
      <c r="F170" s="31" t="s">
        <v>88</v>
      </c>
      <c r="G170" s="32">
        <v>2</v>
      </c>
      <c r="H170" s="2">
        <v>2</v>
      </c>
      <c r="I170">
        <v>3</v>
      </c>
      <c r="J170">
        <v>1</v>
      </c>
      <c r="K170">
        <f t="shared" si="13"/>
        <v>4</v>
      </c>
      <c r="L170">
        <v>2</v>
      </c>
      <c r="M170">
        <v>2</v>
      </c>
      <c r="N170">
        <f t="shared" si="14"/>
        <v>3</v>
      </c>
      <c r="O170">
        <v>3</v>
      </c>
      <c r="P170">
        <v>2</v>
      </c>
      <c r="Q170">
        <v>4</v>
      </c>
      <c r="R170">
        <v>3</v>
      </c>
      <c r="S170">
        <v>4</v>
      </c>
      <c r="T170" s="33">
        <v>3</v>
      </c>
      <c r="U170" s="4">
        <v>4</v>
      </c>
      <c r="V170" s="34">
        <v>34</v>
      </c>
      <c r="W170" s="35">
        <f t="shared" si="15"/>
        <v>0.37161954540060294</v>
      </c>
      <c r="X170" s="35">
        <f t="shared" si="16"/>
        <v>53.716195454006026</v>
      </c>
      <c r="Y170" s="2">
        <v>3</v>
      </c>
      <c r="Z170">
        <v>3</v>
      </c>
      <c r="AA170">
        <v>7</v>
      </c>
      <c r="AB170">
        <v>11</v>
      </c>
      <c r="AC170">
        <v>5</v>
      </c>
      <c r="AD170">
        <v>7</v>
      </c>
      <c r="AE170">
        <v>19</v>
      </c>
      <c r="AF170">
        <v>7</v>
      </c>
      <c r="AG170">
        <v>5</v>
      </c>
      <c r="AH170">
        <v>7</v>
      </c>
      <c r="AI170">
        <v>6</v>
      </c>
      <c r="AJ170" s="4">
        <v>5</v>
      </c>
      <c r="AK170" s="31">
        <f t="shared" si="17"/>
        <v>85</v>
      </c>
      <c r="AL170">
        <v>2</v>
      </c>
      <c r="AM170">
        <v>11</v>
      </c>
      <c r="AN170">
        <v>9</v>
      </c>
      <c r="AO170">
        <v>8</v>
      </c>
      <c r="AP170">
        <v>10</v>
      </c>
      <c r="AQ170">
        <v>6</v>
      </c>
      <c r="AR170">
        <v>5</v>
      </c>
      <c r="AS170">
        <v>4</v>
      </c>
      <c r="AT170">
        <v>7</v>
      </c>
      <c r="AU170">
        <v>1</v>
      </c>
      <c r="AV170">
        <v>3</v>
      </c>
      <c r="AW170">
        <v>12</v>
      </c>
      <c r="AX170" s="37">
        <v>24</v>
      </c>
    </row>
    <row r="171" spans="1:50" x14ac:dyDescent="0.25">
      <c r="A171">
        <v>1423</v>
      </c>
      <c r="B171">
        <v>0</v>
      </c>
      <c r="C171">
        <v>1986</v>
      </c>
      <c r="D171" s="30">
        <f t="shared" si="12"/>
        <v>30</v>
      </c>
      <c r="E171" s="1">
        <v>42695.551157407404</v>
      </c>
      <c r="F171" s="31" t="s">
        <v>5</v>
      </c>
      <c r="G171" s="32">
        <v>2</v>
      </c>
      <c r="H171" s="2">
        <v>2</v>
      </c>
      <c r="I171">
        <v>3</v>
      </c>
      <c r="J171">
        <v>3</v>
      </c>
      <c r="K171">
        <f t="shared" si="13"/>
        <v>2</v>
      </c>
      <c r="L171">
        <v>4</v>
      </c>
      <c r="M171">
        <v>2</v>
      </c>
      <c r="N171">
        <f t="shared" si="14"/>
        <v>3</v>
      </c>
      <c r="O171">
        <v>2</v>
      </c>
      <c r="P171">
        <v>3</v>
      </c>
      <c r="Q171">
        <v>3</v>
      </c>
      <c r="R171">
        <v>4</v>
      </c>
      <c r="S171">
        <v>3</v>
      </c>
      <c r="T171" s="33">
        <v>2</v>
      </c>
      <c r="U171" s="4">
        <v>4</v>
      </c>
      <c r="V171" s="34">
        <v>33</v>
      </c>
      <c r="W171" s="35">
        <f t="shared" si="15"/>
        <v>0.1683343814055781</v>
      </c>
      <c r="X171" s="35">
        <f t="shared" si="16"/>
        <v>51.683343814055782</v>
      </c>
      <c r="Y171" s="2">
        <v>4</v>
      </c>
      <c r="Z171">
        <v>3</v>
      </c>
      <c r="AA171">
        <v>8</v>
      </c>
      <c r="AB171">
        <v>12</v>
      </c>
      <c r="AC171" s="38">
        <v>8</v>
      </c>
      <c r="AD171">
        <v>8</v>
      </c>
      <c r="AE171">
        <v>11</v>
      </c>
      <c r="AF171">
        <v>15</v>
      </c>
      <c r="AG171">
        <v>6</v>
      </c>
      <c r="AH171">
        <v>8</v>
      </c>
      <c r="AI171">
        <v>5</v>
      </c>
      <c r="AJ171" s="4">
        <v>6</v>
      </c>
      <c r="AK171" s="31">
        <f t="shared" si="17"/>
        <v>94</v>
      </c>
      <c r="AL171">
        <v>9</v>
      </c>
      <c r="AM171">
        <v>11</v>
      </c>
      <c r="AN171">
        <v>3</v>
      </c>
      <c r="AO171">
        <v>5</v>
      </c>
      <c r="AP171">
        <v>7</v>
      </c>
      <c r="AQ171">
        <v>6</v>
      </c>
      <c r="AR171">
        <v>1</v>
      </c>
      <c r="AS171">
        <v>2</v>
      </c>
      <c r="AT171">
        <v>8</v>
      </c>
      <c r="AU171">
        <v>12</v>
      </c>
      <c r="AV171">
        <v>10</v>
      </c>
      <c r="AW171">
        <v>4</v>
      </c>
      <c r="AX171" s="37">
        <v>27</v>
      </c>
    </row>
    <row r="172" spans="1:50" x14ac:dyDescent="0.25">
      <c r="A172">
        <v>1431</v>
      </c>
      <c r="B172">
        <v>0</v>
      </c>
      <c r="C172">
        <v>1995</v>
      </c>
      <c r="D172" s="30">
        <f t="shared" si="12"/>
        <v>21</v>
      </c>
      <c r="E172" s="1">
        <v>42695.594143518516</v>
      </c>
      <c r="F172" s="31" t="s">
        <v>6</v>
      </c>
      <c r="G172" s="32">
        <v>2</v>
      </c>
      <c r="H172" s="2">
        <v>2</v>
      </c>
      <c r="I172">
        <v>3</v>
      </c>
      <c r="J172">
        <v>2</v>
      </c>
      <c r="K172">
        <f t="shared" si="13"/>
        <v>3</v>
      </c>
      <c r="L172">
        <v>3</v>
      </c>
      <c r="M172">
        <v>2</v>
      </c>
      <c r="N172">
        <f t="shared" si="14"/>
        <v>3</v>
      </c>
      <c r="O172">
        <v>3</v>
      </c>
      <c r="P172">
        <v>3</v>
      </c>
      <c r="Q172">
        <v>4</v>
      </c>
      <c r="R172">
        <v>4</v>
      </c>
      <c r="S172">
        <v>2</v>
      </c>
      <c r="T172" s="33">
        <v>4</v>
      </c>
      <c r="U172" s="4">
        <v>4</v>
      </c>
      <c r="V172" s="34">
        <v>34</v>
      </c>
      <c r="W172" s="35">
        <f t="shared" si="15"/>
        <v>0.37161954540060294</v>
      </c>
      <c r="X172" s="35">
        <f t="shared" si="16"/>
        <v>53.716195454006026</v>
      </c>
      <c r="Y172" s="2">
        <v>6</v>
      </c>
      <c r="Z172">
        <v>3</v>
      </c>
      <c r="AA172">
        <v>15</v>
      </c>
      <c r="AB172">
        <v>11</v>
      </c>
      <c r="AC172">
        <v>6</v>
      </c>
      <c r="AD172">
        <v>7</v>
      </c>
      <c r="AE172">
        <v>9</v>
      </c>
      <c r="AF172">
        <v>11</v>
      </c>
      <c r="AG172">
        <v>5</v>
      </c>
      <c r="AH172">
        <v>7</v>
      </c>
      <c r="AI172">
        <v>6</v>
      </c>
      <c r="AJ172" s="4">
        <v>3</v>
      </c>
      <c r="AK172" s="31">
        <f t="shared" si="17"/>
        <v>89</v>
      </c>
      <c r="AL172">
        <v>11</v>
      </c>
      <c r="AM172">
        <v>8</v>
      </c>
      <c r="AN172">
        <v>12</v>
      </c>
      <c r="AO172">
        <v>1</v>
      </c>
      <c r="AP172">
        <v>2</v>
      </c>
      <c r="AQ172">
        <v>4</v>
      </c>
      <c r="AR172">
        <v>10</v>
      </c>
      <c r="AS172">
        <v>3</v>
      </c>
      <c r="AT172">
        <v>7</v>
      </c>
      <c r="AU172">
        <v>9</v>
      </c>
      <c r="AV172">
        <v>5</v>
      </c>
      <c r="AW172">
        <v>6</v>
      </c>
      <c r="AX172" s="37">
        <v>20</v>
      </c>
    </row>
    <row r="173" spans="1:50" x14ac:dyDescent="0.25">
      <c r="A173">
        <v>1450</v>
      </c>
      <c r="B173">
        <v>0</v>
      </c>
      <c r="C173">
        <v>1992</v>
      </c>
      <c r="D173" s="30">
        <f t="shared" si="12"/>
        <v>24</v>
      </c>
      <c r="E173" s="1">
        <v>42695.653541666667</v>
      </c>
      <c r="F173" s="31" t="s">
        <v>89</v>
      </c>
      <c r="G173" s="32">
        <v>1</v>
      </c>
      <c r="H173" s="2">
        <v>3</v>
      </c>
      <c r="I173">
        <v>2</v>
      </c>
      <c r="J173">
        <v>2</v>
      </c>
      <c r="K173">
        <f t="shared" si="13"/>
        <v>3</v>
      </c>
      <c r="L173">
        <v>3</v>
      </c>
      <c r="M173">
        <v>1</v>
      </c>
      <c r="N173">
        <f t="shared" si="14"/>
        <v>4</v>
      </c>
      <c r="O173">
        <v>3</v>
      </c>
      <c r="P173">
        <v>2</v>
      </c>
      <c r="Q173">
        <v>2</v>
      </c>
      <c r="R173">
        <v>3</v>
      </c>
      <c r="S173">
        <v>3</v>
      </c>
      <c r="T173" s="33">
        <v>3</v>
      </c>
      <c r="U173" s="4">
        <v>4</v>
      </c>
      <c r="V173" s="34">
        <v>32</v>
      </c>
      <c r="W173" s="35">
        <f t="shared" si="15"/>
        <v>-3.4950782589446734E-2</v>
      </c>
      <c r="X173" s="35">
        <f t="shared" si="16"/>
        <v>49.65049217410553</v>
      </c>
      <c r="Y173" s="2">
        <v>3</v>
      </c>
      <c r="Z173">
        <v>3</v>
      </c>
      <c r="AA173">
        <v>5</v>
      </c>
      <c r="AB173">
        <v>15</v>
      </c>
      <c r="AC173">
        <v>6</v>
      </c>
      <c r="AD173">
        <v>12</v>
      </c>
      <c r="AE173">
        <v>5</v>
      </c>
      <c r="AF173">
        <v>6</v>
      </c>
      <c r="AG173">
        <v>11</v>
      </c>
      <c r="AH173">
        <v>3</v>
      </c>
      <c r="AI173">
        <v>6</v>
      </c>
      <c r="AJ173" s="4">
        <v>4</v>
      </c>
      <c r="AK173" s="31">
        <f t="shared" si="17"/>
        <v>79</v>
      </c>
      <c r="AL173">
        <v>5</v>
      </c>
      <c r="AM173">
        <v>8</v>
      </c>
      <c r="AN173">
        <v>6</v>
      </c>
      <c r="AO173">
        <v>1</v>
      </c>
      <c r="AP173">
        <v>7</v>
      </c>
      <c r="AQ173">
        <v>10</v>
      </c>
      <c r="AR173">
        <v>11</v>
      </c>
      <c r="AS173">
        <v>3</v>
      </c>
      <c r="AT173">
        <v>2</v>
      </c>
      <c r="AU173">
        <v>12</v>
      </c>
      <c r="AV173">
        <v>4</v>
      </c>
      <c r="AW173">
        <v>9</v>
      </c>
      <c r="AX173" s="37">
        <v>26</v>
      </c>
    </row>
    <row r="174" spans="1:50" x14ac:dyDescent="0.25">
      <c r="A174">
        <v>1447</v>
      </c>
      <c r="B174">
        <v>0</v>
      </c>
      <c r="C174">
        <v>1997</v>
      </c>
      <c r="D174" s="30">
        <f t="shared" si="12"/>
        <v>19</v>
      </c>
      <c r="E174" s="1">
        <v>42695.654745370368</v>
      </c>
      <c r="F174" s="31" t="s">
        <v>6</v>
      </c>
      <c r="G174" s="32">
        <v>2</v>
      </c>
      <c r="H174" s="2">
        <v>2</v>
      </c>
      <c r="I174">
        <v>3</v>
      </c>
      <c r="J174">
        <v>1</v>
      </c>
      <c r="K174">
        <f t="shared" si="13"/>
        <v>4</v>
      </c>
      <c r="L174">
        <v>3</v>
      </c>
      <c r="M174">
        <v>1</v>
      </c>
      <c r="N174">
        <f t="shared" si="14"/>
        <v>4</v>
      </c>
      <c r="O174">
        <v>1</v>
      </c>
      <c r="P174">
        <v>2</v>
      </c>
      <c r="Q174">
        <v>2</v>
      </c>
      <c r="R174">
        <v>4</v>
      </c>
      <c r="S174">
        <v>2</v>
      </c>
      <c r="T174" s="33">
        <v>3</v>
      </c>
      <c r="U174" s="4">
        <v>4</v>
      </c>
      <c r="V174" s="34">
        <v>31</v>
      </c>
      <c r="W174" s="35">
        <f t="shared" si="15"/>
        <v>-0.23823594658447156</v>
      </c>
      <c r="X174" s="35">
        <f t="shared" si="16"/>
        <v>47.617640534155285</v>
      </c>
      <c r="Y174" s="2">
        <v>6</v>
      </c>
      <c r="Z174">
        <v>3</v>
      </c>
      <c r="AA174">
        <v>4</v>
      </c>
      <c r="AB174">
        <v>8</v>
      </c>
      <c r="AC174">
        <v>4</v>
      </c>
      <c r="AD174">
        <v>4</v>
      </c>
      <c r="AE174">
        <v>3</v>
      </c>
      <c r="AF174">
        <v>4</v>
      </c>
      <c r="AG174">
        <v>2</v>
      </c>
      <c r="AH174">
        <v>4</v>
      </c>
      <c r="AI174">
        <v>3</v>
      </c>
      <c r="AJ174" s="4">
        <v>2</v>
      </c>
      <c r="AK174" s="40">
        <f t="shared" si="17"/>
        <v>47</v>
      </c>
      <c r="AL174">
        <v>4</v>
      </c>
      <c r="AM174">
        <v>5</v>
      </c>
      <c r="AN174">
        <v>9</v>
      </c>
      <c r="AO174">
        <v>1</v>
      </c>
      <c r="AP174">
        <v>8</v>
      </c>
      <c r="AQ174">
        <v>7</v>
      </c>
      <c r="AR174">
        <v>11</v>
      </c>
      <c r="AS174">
        <v>12</v>
      </c>
      <c r="AT174">
        <v>3</v>
      </c>
      <c r="AU174">
        <v>2</v>
      </c>
      <c r="AV174">
        <v>10</v>
      </c>
      <c r="AW174">
        <v>6</v>
      </c>
      <c r="AX174" s="37">
        <v>31</v>
      </c>
    </row>
    <row r="175" spans="1:50" x14ac:dyDescent="0.25">
      <c r="A175">
        <v>2758</v>
      </c>
      <c r="B175">
        <v>0</v>
      </c>
      <c r="C175">
        <v>1975</v>
      </c>
      <c r="D175" s="30">
        <f t="shared" si="12"/>
        <v>41</v>
      </c>
      <c r="E175" s="1">
        <v>42703.852546296293</v>
      </c>
      <c r="F175" s="31" t="s">
        <v>6</v>
      </c>
      <c r="G175" s="32">
        <v>2</v>
      </c>
      <c r="H175" s="2">
        <v>4</v>
      </c>
      <c r="I175">
        <v>3</v>
      </c>
      <c r="J175">
        <v>2</v>
      </c>
      <c r="K175">
        <f t="shared" si="13"/>
        <v>3</v>
      </c>
      <c r="L175">
        <v>2</v>
      </c>
      <c r="M175">
        <v>3</v>
      </c>
      <c r="N175">
        <f t="shared" si="14"/>
        <v>2</v>
      </c>
      <c r="O175">
        <v>4</v>
      </c>
      <c r="P175">
        <v>2</v>
      </c>
      <c r="Q175">
        <v>3</v>
      </c>
      <c r="R175">
        <v>3</v>
      </c>
      <c r="S175">
        <v>4</v>
      </c>
      <c r="T175" s="33">
        <v>2</v>
      </c>
      <c r="U175" s="4">
        <v>4</v>
      </c>
      <c r="V175" s="34">
        <v>34</v>
      </c>
      <c r="W175" s="35">
        <f t="shared" si="15"/>
        <v>0.37161954540060294</v>
      </c>
      <c r="X175" s="35">
        <f t="shared" si="16"/>
        <v>53.716195454006026</v>
      </c>
      <c r="Y175" s="2">
        <v>6</v>
      </c>
      <c r="Z175">
        <v>4</v>
      </c>
      <c r="AA175">
        <v>8</v>
      </c>
      <c r="AB175">
        <v>19</v>
      </c>
      <c r="AC175">
        <v>8</v>
      </c>
      <c r="AD175">
        <v>10</v>
      </c>
      <c r="AE175">
        <v>8</v>
      </c>
      <c r="AF175">
        <v>10</v>
      </c>
      <c r="AG175">
        <v>6</v>
      </c>
      <c r="AH175">
        <v>6</v>
      </c>
      <c r="AI175">
        <v>7</v>
      </c>
      <c r="AJ175" s="4">
        <v>4</v>
      </c>
      <c r="AK175" s="31">
        <f t="shared" si="17"/>
        <v>96</v>
      </c>
      <c r="AL175">
        <v>3</v>
      </c>
      <c r="AM175">
        <v>11</v>
      </c>
      <c r="AN175">
        <v>10</v>
      </c>
      <c r="AO175">
        <v>7</v>
      </c>
      <c r="AP175">
        <v>8</v>
      </c>
      <c r="AQ175">
        <v>1</v>
      </c>
      <c r="AR175">
        <v>6</v>
      </c>
      <c r="AS175">
        <v>9</v>
      </c>
      <c r="AT175">
        <v>5</v>
      </c>
      <c r="AU175">
        <v>2</v>
      </c>
      <c r="AV175">
        <v>12</v>
      </c>
      <c r="AW175">
        <v>4</v>
      </c>
      <c r="AX175" s="37">
        <v>43</v>
      </c>
    </row>
    <row r="176" spans="1:50" x14ac:dyDescent="0.25">
      <c r="A176">
        <v>92</v>
      </c>
      <c r="B176">
        <v>0</v>
      </c>
      <c r="C176">
        <v>1975</v>
      </c>
      <c r="D176" s="30">
        <f t="shared" si="12"/>
        <v>41</v>
      </c>
      <c r="E176" s="1">
        <v>42688.679814814815</v>
      </c>
      <c r="F176" s="31" t="s">
        <v>4</v>
      </c>
      <c r="G176" s="32">
        <v>2</v>
      </c>
      <c r="H176" s="2">
        <v>1</v>
      </c>
      <c r="I176">
        <v>3</v>
      </c>
      <c r="J176">
        <v>1</v>
      </c>
      <c r="K176">
        <f t="shared" si="13"/>
        <v>4</v>
      </c>
      <c r="L176">
        <v>4</v>
      </c>
      <c r="M176">
        <v>4</v>
      </c>
      <c r="N176">
        <f t="shared" si="14"/>
        <v>1</v>
      </c>
      <c r="O176">
        <v>4</v>
      </c>
      <c r="P176">
        <v>2</v>
      </c>
      <c r="Q176">
        <v>4</v>
      </c>
      <c r="R176">
        <v>4</v>
      </c>
      <c r="S176">
        <v>4</v>
      </c>
      <c r="T176" s="33">
        <v>3</v>
      </c>
      <c r="U176" s="4">
        <v>4</v>
      </c>
      <c r="V176" s="34">
        <v>35</v>
      </c>
      <c r="W176" s="35">
        <f t="shared" si="15"/>
        <v>0.57490470939562777</v>
      </c>
      <c r="X176" s="35">
        <f t="shared" si="16"/>
        <v>55.749047093956278</v>
      </c>
      <c r="Y176" s="2">
        <v>3</v>
      </c>
      <c r="Z176">
        <v>3</v>
      </c>
      <c r="AA176">
        <v>7</v>
      </c>
      <c r="AB176">
        <v>5</v>
      </c>
      <c r="AC176">
        <v>5</v>
      </c>
      <c r="AD176">
        <v>8</v>
      </c>
      <c r="AE176">
        <v>5</v>
      </c>
      <c r="AF176">
        <v>5</v>
      </c>
      <c r="AG176">
        <v>2</v>
      </c>
      <c r="AH176">
        <v>4</v>
      </c>
      <c r="AI176">
        <v>4</v>
      </c>
      <c r="AJ176" s="4">
        <v>5</v>
      </c>
      <c r="AK176" s="31">
        <f t="shared" si="17"/>
        <v>56</v>
      </c>
      <c r="AL176">
        <v>11</v>
      </c>
      <c r="AM176">
        <v>4</v>
      </c>
      <c r="AN176">
        <v>7</v>
      </c>
      <c r="AO176">
        <v>10</v>
      </c>
      <c r="AP176">
        <v>2</v>
      </c>
      <c r="AQ176">
        <v>8</v>
      </c>
      <c r="AR176">
        <v>12</v>
      </c>
      <c r="AS176">
        <v>1</v>
      </c>
      <c r="AT176">
        <v>6</v>
      </c>
      <c r="AU176">
        <v>9</v>
      </c>
      <c r="AV176">
        <v>3</v>
      </c>
      <c r="AW176">
        <v>5</v>
      </c>
      <c r="AX176" s="37">
        <v>72</v>
      </c>
    </row>
    <row r="177" spans="1:50" x14ac:dyDescent="0.25">
      <c r="A177">
        <v>1499</v>
      </c>
      <c r="B177">
        <v>0</v>
      </c>
      <c r="C177">
        <v>1993</v>
      </c>
      <c r="D177" s="30">
        <f t="shared" si="12"/>
        <v>23</v>
      </c>
      <c r="E177" s="1">
        <v>42695.700138888889</v>
      </c>
      <c r="F177" s="31" t="s">
        <v>5</v>
      </c>
      <c r="G177" s="32">
        <v>2</v>
      </c>
      <c r="H177" s="2">
        <v>4</v>
      </c>
      <c r="I177">
        <v>4</v>
      </c>
      <c r="J177">
        <v>1</v>
      </c>
      <c r="K177">
        <f t="shared" si="13"/>
        <v>4</v>
      </c>
      <c r="L177">
        <v>4</v>
      </c>
      <c r="M177">
        <v>1</v>
      </c>
      <c r="N177">
        <f t="shared" si="14"/>
        <v>4</v>
      </c>
      <c r="O177">
        <v>1</v>
      </c>
      <c r="P177">
        <v>4</v>
      </c>
      <c r="Q177">
        <v>1</v>
      </c>
      <c r="R177">
        <v>4</v>
      </c>
      <c r="S177">
        <v>3</v>
      </c>
      <c r="T177" s="33">
        <v>3</v>
      </c>
      <c r="U177" s="4">
        <v>4</v>
      </c>
      <c r="V177" s="34">
        <v>37</v>
      </c>
      <c r="W177" s="35">
        <f t="shared" si="15"/>
        <v>0.98147503738567743</v>
      </c>
      <c r="X177" s="35">
        <f t="shared" si="16"/>
        <v>59.814750373856775</v>
      </c>
      <c r="Y177" s="2">
        <v>3</v>
      </c>
      <c r="Z177">
        <v>3</v>
      </c>
      <c r="AA177">
        <v>5</v>
      </c>
      <c r="AB177">
        <v>8</v>
      </c>
      <c r="AC177">
        <v>10</v>
      </c>
      <c r="AD177">
        <v>5</v>
      </c>
      <c r="AE177">
        <v>6</v>
      </c>
      <c r="AF177">
        <v>7</v>
      </c>
      <c r="AG177">
        <v>9</v>
      </c>
      <c r="AH177">
        <v>9</v>
      </c>
      <c r="AI177">
        <v>8</v>
      </c>
      <c r="AJ177" s="4">
        <v>5</v>
      </c>
      <c r="AK177" s="31">
        <f t="shared" si="17"/>
        <v>78</v>
      </c>
      <c r="AL177">
        <v>5</v>
      </c>
      <c r="AM177">
        <v>12</v>
      </c>
      <c r="AN177">
        <v>7</v>
      </c>
      <c r="AO177">
        <v>9</v>
      </c>
      <c r="AP177">
        <v>6</v>
      </c>
      <c r="AQ177">
        <v>10</v>
      </c>
      <c r="AR177">
        <v>4</v>
      </c>
      <c r="AS177">
        <v>2</v>
      </c>
      <c r="AT177">
        <v>11</v>
      </c>
      <c r="AU177">
        <v>8</v>
      </c>
      <c r="AV177">
        <v>3</v>
      </c>
      <c r="AW177">
        <v>1</v>
      </c>
      <c r="AX177" s="37">
        <v>43</v>
      </c>
    </row>
    <row r="178" spans="1:50" x14ac:dyDescent="0.25">
      <c r="A178">
        <v>693</v>
      </c>
      <c r="B178">
        <v>0</v>
      </c>
      <c r="C178">
        <v>1978</v>
      </c>
      <c r="D178" s="30">
        <f t="shared" si="12"/>
        <v>38</v>
      </c>
      <c r="E178" s="1">
        <v>42689.972199074073</v>
      </c>
      <c r="F178" s="31" t="s">
        <v>90</v>
      </c>
      <c r="G178" s="32">
        <v>2</v>
      </c>
      <c r="H178" s="2">
        <v>3</v>
      </c>
      <c r="I178">
        <v>4</v>
      </c>
      <c r="J178">
        <v>2</v>
      </c>
      <c r="K178">
        <f t="shared" si="13"/>
        <v>3</v>
      </c>
      <c r="L178">
        <v>3</v>
      </c>
      <c r="M178">
        <v>1</v>
      </c>
      <c r="N178">
        <f t="shared" si="14"/>
        <v>4</v>
      </c>
      <c r="O178">
        <v>4</v>
      </c>
      <c r="P178">
        <v>2</v>
      </c>
      <c r="Q178">
        <v>3</v>
      </c>
      <c r="R178">
        <v>3</v>
      </c>
      <c r="S178">
        <v>2</v>
      </c>
      <c r="T178" s="33">
        <v>1</v>
      </c>
      <c r="U178" s="4">
        <v>4</v>
      </c>
      <c r="V178" s="34">
        <v>35</v>
      </c>
      <c r="W178" s="35">
        <f t="shared" si="15"/>
        <v>0.57490470939562777</v>
      </c>
      <c r="X178" s="35">
        <f t="shared" si="16"/>
        <v>55.749047093956278</v>
      </c>
      <c r="Y178" s="2">
        <v>5</v>
      </c>
      <c r="Z178">
        <v>4</v>
      </c>
      <c r="AA178">
        <v>11</v>
      </c>
      <c r="AB178">
        <v>19</v>
      </c>
      <c r="AC178">
        <v>28</v>
      </c>
      <c r="AD178">
        <v>6</v>
      </c>
      <c r="AE178">
        <v>9</v>
      </c>
      <c r="AF178">
        <v>12</v>
      </c>
      <c r="AG178">
        <v>7</v>
      </c>
      <c r="AH178">
        <v>27</v>
      </c>
      <c r="AI178">
        <v>9</v>
      </c>
      <c r="AJ178" s="4">
        <v>4</v>
      </c>
      <c r="AK178" s="31">
        <f t="shared" si="17"/>
        <v>141</v>
      </c>
      <c r="AL178">
        <v>6</v>
      </c>
      <c r="AM178">
        <v>2</v>
      </c>
      <c r="AN178">
        <v>8</v>
      </c>
      <c r="AO178">
        <v>1</v>
      </c>
      <c r="AP178">
        <v>3</v>
      </c>
      <c r="AQ178">
        <v>9</v>
      </c>
      <c r="AR178">
        <v>12</v>
      </c>
      <c r="AS178">
        <v>4</v>
      </c>
      <c r="AT178">
        <v>7</v>
      </c>
      <c r="AU178">
        <v>5</v>
      </c>
      <c r="AV178">
        <v>11</v>
      </c>
      <c r="AW178">
        <v>10</v>
      </c>
      <c r="AX178" s="37">
        <v>49</v>
      </c>
    </row>
    <row r="179" spans="1:50" x14ac:dyDescent="0.25">
      <c r="A179">
        <v>1580</v>
      </c>
      <c r="B179">
        <v>0</v>
      </c>
      <c r="C179">
        <v>2000</v>
      </c>
      <c r="D179" s="30">
        <f t="shared" si="12"/>
        <v>16</v>
      </c>
      <c r="E179" s="1">
        <v>42695.784097222226</v>
      </c>
      <c r="F179" s="31" t="s">
        <v>4</v>
      </c>
      <c r="G179" s="32">
        <v>2</v>
      </c>
      <c r="H179" s="2">
        <v>2</v>
      </c>
      <c r="I179">
        <v>3</v>
      </c>
      <c r="J179">
        <v>2</v>
      </c>
      <c r="K179">
        <f t="shared" si="13"/>
        <v>3</v>
      </c>
      <c r="L179">
        <v>2</v>
      </c>
      <c r="M179">
        <v>2</v>
      </c>
      <c r="N179">
        <f t="shared" si="14"/>
        <v>3</v>
      </c>
      <c r="O179">
        <v>1</v>
      </c>
      <c r="P179">
        <v>3</v>
      </c>
      <c r="Q179">
        <v>2</v>
      </c>
      <c r="R179">
        <v>2</v>
      </c>
      <c r="S179">
        <v>1</v>
      </c>
      <c r="T179" s="33">
        <v>3</v>
      </c>
      <c r="U179" s="4">
        <v>3</v>
      </c>
      <c r="V179" s="34">
        <v>25</v>
      </c>
      <c r="W179" s="35">
        <f t="shared" si="15"/>
        <v>-1.4579469305546204</v>
      </c>
      <c r="X179" s="35">
        <f t="shared" si="16"/>
        <v>35.420530694453795</v>
      </c>
      <c r="Y179" s="2">
        <v>6</v>
      </c>
      <c r="Z179">
        <v>4</v>
      </c>
      <c r="AA179">
        <v>27</v>
      </c>
      <c r="AB179">
        <v>19</v>
      </c>
      <c r="AC179">
        <v>10</v>
      </c>
      <c r="AD179">
        <v>8</v>
      </c>
      <c r="AE179">
        <v>20</v>
      </c>
      <c r="AF179">
        <v>4</v>
      </c>
      <c r="AG179">
        <v>5</v>
      </c>
      <c r="AH179">
        <v>4</v>
      </c>
      <c r="AI179">
        <v>5</v>
      </c>
      <c r="AJ179" s="4">
        <v>8</v>
      </c>
      <c r="AK179" s="31">
        <f t="shared" si="17"/>
        <v>120</v>
      </c>
      <c r="AL179">
        <v>8</v>
      </c>
      <c r="AM179">
        <v>2</v>
      </c>
      <c r="AN179">
        <v>10</v>
      </c>
      <c r="AO179">
        <v>5</v>
      </c>
      <c r="AP179">
        <v>11</v>
      </c>
      <c r="AQ179">
        <v>3</v>
      </c>
      <c r="AR179">
        <v>6</v>
      </c>
      <c r="AS179">
        <v>12</v>
      </c>
      <c r="AT179">
        <v>9</v>
      </c>
      <c r="AU179">
        <v>4</v>
      </c>
      <c r="AV179">
        <v>1</v>
      </c>
      <c r="AW179">
        <v>7</v>
      </c>
      <c r="AX179" s="37">
        <v>22</v>
      </c>
    </row>
    <row r="180" spans="1:50" x14ac:dyDescent="0.25">
      <c r="A180">
        <v>1602</v>
      </c>
      <c r="B180">
        <v>0</v>
      </c>
      <c r="C180">
        <v>1991</v>
      </c>
      <c r="D180" s="30">
        <f t="shared" si="12"/>
        <v>25</v>
      </c>
      <c r="E180" s="1">
        <v>42695.807916666665</v>
      </c>
      <c r="F180" s="31" t="s">
        <v>6</v>
      </c>
      <c r="G180" s="32">
        <v>2</v>
      </c>
      <c r="H180" s="2">
        <v>4</v>
      </c>
      <c r="I180">
        <v>3</v>
      </c>
      <c r="J180">
        <v>1</v>
      </c>
      <c r="K180">
        <f t="shared" si="13"/>
        <v>4</v>
      </c>
      <c r="L180">
        <v>4</v>
      </c>
      <c r="M180">
        <v>1</v>
      </c>
      <c r="N180">
        <f t="shared" si="14"/>
        <v>4</v>
      </c>
      <c r="O180">
        <v>2</v>
      </c>
      <c r="P180">
        <v>4</v>
      </c>
      <c r="Q180">
        <v>2</v>
      </c>
      <c r="R180">
        <v>1</v>
      </c>
      <c r="S180">
        <v>2</v>
      </c>
      <c r="T180" s="33">
        <v>3</v>
      </c>
      <c r="U180" s="4">
        <v>4</v>
      </c>
      <c r="V180" s="34">
        <v>34</v>
      </c>
      <c r="W180" s="35">
        <f t="shared" si="15"/>
        <v>0.37161954540060294</v>
      </c>
      <c r="X180" s="35">
        <f t="shared" si="16"/>
        <v>53.716195454006026</v>
      </c>
      <c r="Y180" s="2">
        <v>11</v>
      </c>
      <c r="Z180">
        <v>3</v>
      </c>
      <c r="AA180">
        <v>8</v>
      </c>
      <c r="AB180">
        <v>13</v>
      </c>
      <c r="AC180">
        <v>14</v>
      </c>
      <c r="AD180">
        <v>9</v>
      </c>
      <c r="AE180">
        <v>13</v>
      </c>
      <c r="AF180">
        <v>9</v>
      </c>
      <c r="AG180">
        <v>5</v>
      </c>
      <c r="AH180">
        <v>18</v>
      </c>
      <c r="AI180">
        <v>9</v>
      </c>
      <c r="AJ180" s="4">
        <v>6</v>
      </c>
      <c r="AK180" s="31">
        <f t="shared" si="17"/>
        <v>118</v>
      </c>
      <c r="AL180">
        <v>1</v>
      </c>
      <c r="AM180">
        <v>5</v>
      </c>
      <c r="AN180">
        <v>9</v>
      </c>
      <c r="AO180">
        <v>3</v>
      </c>
      <c r="AP180">
        <v>11</v>
      </c>
      <c r="AQ180">
        <v>6</v>
      </c>
      <c r="AR180">
        <v>8</v>
      </c>
      <c r="AS180">
        <v>2</v>
      </c>
      <c r="AT180">
        <v>7</v>
      </c>
      <c r="AU180">
        <v>10</v>
      </c>
      <c r="AV180">
        <v>4</v>
      </c>
      <c r="AW180">
        <v>12</v>
      </c>
      <c r="AX180" s="37">
        <v>42</v>
      </c>
    </row>
    <row r="181" spans="1:50" x14ac:dyDescent="0.25">
      <c r="A181">
        <v>1597</v>
      </c>
      <c r="B181">
        <v>1</v>
      </c>
      <c r="C181">
        <v>1991</v>
      </c>
      <c r="D181" s="30">
        <f t="shared" si="12"/>
        <v>25</v>
      </c>
      <c r="E181" s="1">
        <v>42695.808368055557</v>
      </c>
      <c r="F181" s="31" t="s">
        <v>91</v>
      </c>
      <c r="G181" s="32">
        <v>1</v>
      </c>
      <c r="H181" s="2">
        <v>3</v>
      </c>
      <c r="I181">
        <v>3</v>
      </c>
      <c r="J181">
        <v>2</v>
      </c>
      <c r="K181">
        <f t="shared" si="13"/>
        <v>3</v>
      </c>
      <c r="L181">
        <v>3</v>
      </c>
      <c r="M181">
        <v>3</v>
      </c>
      <c r="N181">
        <f t="shared" si="14"/>
        <v>2</v>
      </c>
      <c r="O181">
        <v>2</v>
      </c>
      <c r="P181">
        <v>1</v>
      </c>
      <c r="Q181">
        <v>1</v>
      </c>
      <c r="R181">
        <v>1</v>
      </c>
      <c r="S181">
        <v>3</v>
      </c>
      <c r="T181" s="33">
        <v>4</v>
      </c>
      <c r="U181" s="4">
        <v>2</v>
      </c>
      <c r="V181" s="34">
        <v>24</v>
      </c>
      <c r="W181" s="35">
        <f t="shared" si="15"/>
        <v>-1.6612320945496453</v>
      </c>
      <c r="X181" s="35">
        <f t="shared" si="16"/>
        <v>33.38767905450355</v>
      </c>
      <c r="Y181" s="2">
        <v>9</v>
      </c>
      <c r="Z181">
        <v>3</v>
      </c>
      <c r="AA181">
        <v>7</v>
      </c>
      <c r="AB181">
        <v>12</v>
      </c>
      <c r="AC181">
        <v>13</v>
      </c>
      <c r="AD181">
        <v>7</v>
      </c>
      <c r="AE181">
        <v>9</v>
      </c>
      <c r="AF181">
        <v>6</v>
      </c>
      <c r="AG181" s="38">
        <v>8</v>
      </c>
      <c r="AH181">
        <v>6</v>
      </c>
      <c r="AI181">
        <v>8</v>
      </c>
      <c r="AJ181" s="4">
        <v>6</v>
      </c>
      <c r="AK181" s="31">
        <f t="shared" si="17"/>
        <v>94</v>
      </c>
      <c r="AL181">
        <v>6</v>
      </c>
      <c r="AM181">
        <v>12</v>
      </c>
      <c r="AN181">
        <v>11</v>
      </c>
      <c r="AO181">
        <v>8</v>
      </c>
      <c r="AP181">
        <v>10</v>
      </c>
      <c r="AQ181">
        <v>9</v>
      </c>
      <c r="AR181">
        <v>1</v>
      </c>
      <c r="AS181">
        <v>7</v>
      </c>
      <c r="AT181">
        <v>3</v>
      </c>
      <c r="AU181">
        <v>2</v>
      </c>
      <c r="AV181">
        <v>4</v>
      </c>
      <c r="AW181">
        <v>5</v>
      </c>
      <c r="AX181" s="37">
        <v>26</v>
      </c>
    </row>
    <row r="182" spans="1:50" x14ac:dyDescent="0.25">
      <c r="A182">
        <v>842</v>
      </c>
      <c r="B182">
        <v>0</v>
      </c>
      <c r="C182">
        <v>1954</v>
      </c>
      <c r="D182" s="30">
        <f t="shared" si="12"/>
        <v>62</v>
      </c>
      <c r="E182" s="1">
        <v>42690.646516203706</v>
      </c>
      <c r="F182" s="31" t="s">
        <v>6</v>
      </c>
      <c r="G182" s="32">
        <v>2</v>
      </c>
      <c r="H182" s="2">
        <v>1</v>
      </c>
      <c r="I182">
        <v>1</v>
      </c>
      <c r="J182">
        <v>1</v>
      </c>
      <c r="K182">
        <f t="shared" si="13"/>
        <v>4</v>
      </c>
      <c r="L182">
        <v>4</v>
      </c>
      <c r="M182">
        <v>1</v>
      </c>
      <c r="N182">
        <f t="shared" si="14"/>
        <v>4</v>
      </c>
      <c r="O182">
        <v>4</v>
      </c>
      <c r="P182">
        <v>4</v>
      </c>
      <c r="Q182">
        <v>4</v>
      </c>
      <c r="R182">
        <v>1</v>
      </c>
      <c r="S182">
        <v>4</v>
      </c>
      <c r="T182" s="33">
        <v>1</v>
      </c>
      <c r="U182" s="4">
        <v>4</v>
      </c>
      <c r="V182" s="34">
        <v>35</v>
      </c>
      <c r="W182" s="35">
        <f t="shared" si="15"/>
        <v>0.57490470939562777</v>
      </c>
      <c r="X182" s="35">
        <f t="shared" si="16"/>
        <v>55.749047093956278</v>
      </c>
      <c r="Y182" s="2">
        <v>3</v>
      </c>
      <c r="Z182">
        <v>4</v>
      </c>
      <c r="AA182">
        <v>9</v>
      </c>
      <c r="AB182">
        <v>22</v>
      </c>
      <c r="AC182">
        <v>11</v>
      </c>
      <c r="AD182">
        <v>6</v>
      </c>
      <c r="AE182">
        <v>6</v>
      </c>
      <c r="AF182">
        <v>5</v>
      </c>
      <c r="AG182">
        <v>4</v>
      </c>
      <c r="AH182">
        <v>13</v>
      </c>
      <c r="AI182">
        <v>6</v>
      </c>
      <c r="AJ182" s="4">
        <v>5</v>
      </c>
      <c r="AK182" s="31">
        <f t="shared" si="17"/>
        <v>94</v>
      </c>
      <c r="AL182">
        <v>7</v>
      </c>
      <c r="AM182">
        <v>8</v>
      </c>
      <c r="AN182">
        <v>10</v>
      </c>
      <c r="AO182">
        <v>12</v>
      </c>
      <c r="AP182">
        <v>4</v>
      </c>
      <c r="AQ182">
        <v>3</v>
      </c>
      <c r="AR182">
        <v>2</v>
      </c>
      <c r="AS182">
        <v>9</v>
      </c>
      <c r="AT182">
        <v>11</v>
      </c>
      <c r="AU182">
        <v>1</v>
      </c>
      <c r="AV182">
        <v>6</v>
      </c>
      <c r="AW182">
        <v>5</v>
      </c>
      <c r="AX182" s="37">
        <v>97</v>
      </c>
    </row>
    <row r="183" spans="1:50" x14ac:dyDescent="0.25">
      <c r="A183">
        <v>1628</v>
      </c>
      <c r="B183">
        <v>0</v>
      </c>
      <c r="C183">
        <v>1989</v>
      </c>
      <c r="D183" s="30">
        <f t="shared" si="12"/>
        <v>27</v>
      </c>
      <c r="E183" s="1">
        <v>42695.868032407408</v>
      </c>
      <c r="F183" s="31" t="s">
        <v>4</v>
      </c>
      <c r="G183" s="32">
        <v>2</v>
      </c>
      <c r="H183" s="2">
        <v>4</v>
      </c>
      <c r="I183">
        <v>2</v>
      </c>
      <c r="J183">
        <v>1</v>
      </c>
      <c r="K183">
        <f t="shared" si="13"/>
        <v>4</v>
      </c>
      <c r="L183">
        <v>4</v>
      </c>
      <c r="M183">
        <v>4</v>
      </c>
      <c r="N183">
        <f t="shared" si="14"/>
        <v>1</v>
      </c>
      <c r="O183">
        <v>4</v>
      </c>
      <c r="P183">
        <v>4</v>
      </c>
      <c r="Q183">
        <v>4</v>
      </c>
      <c r="R183">
        <v>3</v>
      </c>
      <c r="S183">
        <v>4</v>
      </c>
      <c r="T183" s="33">
        <v>2</v>
      </c>
      <c r="U183" s="4">
        <v>4</v>
      </c>
      <c r="V183" s="34">
        <v>38</v>
      </c>
      <c r="W183" s="35">
        <f t="shared" si="15"/>
        <v>1.1847602013807021</v>
      </c>
      <c r="X183" s="35">
        <f t="shared" si="16"/>
        <v>61.84760201380702</v>
      </c>
      <c r="Y183" s="2">
        <v>3</v>
      </c>
      <c r="Z183">
        <v>20</v>
      </c>
      <c r="AA183">
        <v>6</v>
      </c>
      <c r="AB183">
        <v>9</v>
      </c>
      <c r="AC183">
        <v>4</v>
      </c>
      <c r="AD183">
        <v>5</v>
      </c>
      <c r="AE183">
        <v>3</v>
      </c>
      <c r="AF183">
        <v>6</v>
      </c>
      <c r="AG183">
        <v>9</v>
      </c>
      <c r="AH183">
        <v>4</v>
      </c>
      <c r="AI183">
        <v>10</v>
      </c>
      <c r="AJ183" s="4">
        <v>3</v>
      </c>
      <c r="AK183" s="31">
        <f t="shared" si="17"/>
        <v>82</v>
      </c>
      <c r="AL183">
        <v>9</v>
      </c>
      <c r="AM183">
        <v>1</v>
      </c>
      <c r="AN183">
        <v>10</v>
      </c>
      <c r="AO183">
        <v>2</v>
      </c>
      <c r="AP183">
        <v>7</v>
      </c>
      <c r="AQ183">
        <v>6</v>
      </c>
      <c r="AR183">
        <v>5</v>
      </c>
      <c r="AS183">
        <v>4</v>
      </c>
      <c r="AT183">
        <v>12</v>
      </c>
      <c r="AU183">
        <v>11</v>
      </c>
      <c r="AV183">
        <v>8</v>
      </c>
      <c r="AW183">
        <v>3</v>
      </c>
      <c r="AX183" s="37">
        <v>48</v>
      </c>
    </row>
    <row r="184" spans="1:50" x14ac:dyDescent="0.25">
      <c r="A184">
        <v>1555</v>
      </c>
      <c r="B184">
        <v>0</v>
      </c>
      <c r="C184">
        <v>1989</v>
      </c>
      <c r="D184" s="30">
        <f t="shared" si="12"/>
        <v>27</v>
      </c>
      <c r="E184" s="1">
        <v>42695.885254629633</v>
      </c>
      <c r="F184" s="31" t="s">
        <v>85</v>
      </c>
      <c r="G184" s="32">
        <v>1</v>
      </c>
      <c r="H184" s="2">
        <v>2</v>
      </c>
      <c r="I184">
        <v>2</v>
      </c>
      <c r="J184">
        <v>2</v>
      </c>
      <c r="K184">
        <f t="shared" si="13"/>
        <v>3</v>
      </c>
      <c r="L184">
        <v>3</v>
      </c>
      <c r="M184">
        <v>3</v>
      </c>
      <c r="N184">
        <f t="shared" si="14"/>
        <v>2</v>
      </c>
      <c r="O184">
        <v>1</v>
      </c>
      <c r="P184">
        <v>3</v>
      </c>
      <c r="Q184">
        <v>1</v>
      </c>
      <c r="R184">
        <v>3</v>
      </c>
      <c r="S184">
        <v>4</v>
      </c>
      <c r="T184" s="33">
        <v>4</v>
      </c>
      <c r="U184" s="4">
        <v>2</v>
      </c>
      <c r="V184" s="34">
        <v>26</v>
      </c>
      <c r="W184" s="35">
        <f t="shared" si="15"/>
        <v>-1.2546617665595956</v>
      </c>
      <c r="X184" s="35">
        <f t="shared" si="16"/>
        <v>37.45338233440404</v>
      </c>
      <c r="Y184" s="2">
        <v>2</v>
      </c>
      <c r="Z184">
        <v>3</v>
      </c>
      <c r="AA184">
        <v>4</v>
      </c>
      <c r="AB184">
        <v>7</v>
      </c>
      <c r="AC184">
        <v>3</v>
      </c>
      <c r="AD184">
        <v>2</v>
      </c>
      <c r="AE184">
        <v>5</v>
      </c>
      <c r="AF184">
        <v>5</v>
      </c>
      <c r="AG184">
        <v>3</v>
      </c>
      <c r="AH184">
        <v>3</v>
      </c>
      <c r="AI184">
        <v>5</v>
      </c>
      <c r="AJ184" s="4">
        <v>3</v>
      </c>
      <c r="AK184" s="40">
        <f t="shared" si="17"/>
        <v>45</v>
      </c>
      <c r="AL184">
        <v>6</v>
      </c>
      <c r="AM184">
        <v>3</v>
      </c>
      <c r="AN184">
        <v>1</v>
      </c>
      <c r="AO184">
        <v>7</v>
      </c>
      <c r="AP184">
        <v>9</v>
      </c>
      <c r="AQ184">
        <v>5</v>
      </c>
      <c r="AR184">
        <v>8</v>
      </c>
      <c r="AS184">
        <v>12</v>
      </c>
      <c r="AT184">
        <v>4</v>
      </c>
      <c r="AU184">
        <v>2</v>
      </c>
      <c r="AV184">
        <v>11</v>
      </c>
      <c r="AW184">
        <v>10</v>
      </c>
      <c r="AX184" s="37">
        <v>31</v>
      </c>
    </row>
    <row r="185" spans="1:50" x14ac:dyDescent="0.25">
      <c r="A185">
        <v>847</v>
      </c>
      <c r="B185">
        <v>0</v>
      </c>
      <c r="C185">
        <v>1981</v>
      </c>
      <c r="D185" s="30">
        <f t="shared" si="12"/>
        <v>35</v>
      </c>
      <c r="E185" s="1">
        <v>42690.668402777781</v>
      </c>
      <c r="F185" s="39" t="s">
        <v>10</v>
      </c>
      <c r="G185" s="32">
        <v>0</v>
      </c>
      <c r="H185" s="2">
        <v>3</v>
      </c>
      <c r="I185">
        <v>3</v>
      </c>
      <c r="J185">
        <v>1</v>
      </c>
      <c r="K185">
        <f t="shared" si="13"/>
        <v>4</v>
      </c>
      <c r="L185">
        <v>3</v>
      </c>
      <c r="M185">
        <v>3</v>
      </c>
      <c r="N185">
        <f t="shared" si="14"/>
        <v>2</v>
      </c>
      <c r="O185">
        <v>4</v>
      </c>
      <c r="P185">
        <v>3</v>
      </c>
      <c r="Q185">
        <v>4</v>
      </c>
      <c r="R185">
        <v>2</v>
      </c>
      <c r="S185">
        <v>3</v>
      </c>
      <c r="T185" s="33">
        <v>4</v>
      </c>
      <c r="U185" s="4">
        <v>4</v>
      </c>
      <c r="V185" s="34">
        <v>35</v>
      </c>
      <c r="W185" s="35">
        <f t="shared" si="15"/>
        <v>0.57490470939562777</v>
      </c>
      <c r="X185" s="35">
        <f t="shared" si="16"/>
        <v>55.749047093956278</v>
      </c>
      <c r="Y185" s="2">
        <v>4</v>
      </c>
      <c r="Z185">
        <v>5</v>
      </c>
      <c r="AA185">
        <v>16</v>
      </c>
      <c r="AB185">
        <v>36</v>
      </c>
      <c r="AC185">
        <v>8</v>
      </c>
      <c r="AD185">
        <v>53</v>
      </c>
      <c r="AE185">
        <v>9</v>
      </c>
      <c r="AF185">
        <v>6</v>
      </c>
      <c r="AG185">
        <v>4</v>
      </c>
      <c r="AH185">
        <v>12</v>
      </c>
      <c r="AI185">
        <v>15</v>
      </c>
      <c r="AJ185" s="4">
        <v>6</v>
      </c>
      <c r="AK185" s="31">
        <f t="shared" si="17"/>
        <v>174</v>
      </c>
      <c r="AL185">
        <v>8</v>
      </c>
      <c r="AM185">
        <v>3</v>
      </c>
      <c r="AN185">
        <v>9</v>
      </c>
      <c r="AO185">
        <v>7</v>
      </c>
      <c r="AP185">
        <v>10</v>
      </c>
      <c r="AQ185">
        <v>2</v>
      </c>
      <c r="AR185">
        <v>11</v>
      </c>
      <c r="AS185">
        <v>4</v>
      </c>
      <c r="AT185">
        <v>12</v>
      </c>
      <c r="AU185">
        <v>6</v>
      </c>
      <c r="AV185">
        <v>1</v>
      </c>
      <c r="AW185">
        <v>5</v>
      </c>
      <c r="AX185" s="37">
        <v>27</v>
      </c>
    </row>
    <row r="186" spans="1:50" x14ac:dyDescent="0.25">
      <c r="A186">
        <v>1673</v>
      </c>
      <c r="B186">
        <v>0</v>
      </c>
      <c r="C186">
        <v>1994</v>
      </c>
      <c r="D186" s="30">
        <f t="shared" si="12"/>
        <v>22</v>
      </c>
      <c r="E186" s="1">
        <v>42695.948252314818</v>
      </c>
      <c r="F186" s="39" t="s">
        <v>10</v>
      </c>
      <c r="G186" s="32">
        <v>0</v>
      </c>
      <c r="H186" s="2">
        <v>3</v>
      </c>
      <c r="I186">
        <v>3</v>
      </c>
      <c r="J186">
        <v>2</v>
      </c>
      <c r="K186">
        <f t="shared" si="13"/>
        <v>3</v>
      </c>
      <c r="L186">
        <v>2</v>
      </c>
      <c r="M186">
        <v>2</v>
      </c>
      <c r="N186">
        <f t="shared" si="14"/>
        <v>3</v>
      </c>
      <c r="O186">
        <v>2</v>
      </c>
      <c r="P186">
        <v>2</v>
      </c>
      <c r="Q186">
        <v>2</v>
      </c>
      <c r="R186">
        <v>2</v>
      </c>
      <c r="S186">
        <v>4</v>
      </c>
      <c r="T186" s="33">
        <v>2</v>
      </c>
      <c r="U186" s="4">
        <v>3</v>
      </c>
      <c r="V186" s="34">
        <v>29</v>
      </c>
      <c r="W186" s="35">
        <f t="shared" si="15"/>
        <v>-0.64480627457452122</v>
      </c>
      <c r="X186" s="35">
        <f t="shared" si="16"/>
        <v>43.551937254254788</v>
      </c>
      <c r="Y186" s="2">
        <v>6</v>
      </c>
      <c r="Z186">
        <v>4</v>
      </c>
      <c r="AA186">
        <v>3</v>
      </c>
      <c r="AB186">
        <v>9</v>
      </c>
      <c r="AC186">
        <v>6</v>
      </c>
      <c r="AD186">
        <v>2</v>
      </c>
      <c r="AE186">
        <v>11</v>
      </c>
      <c r="AF186">
        <v>6</v>
      </c>
      <c r="AG186">
        <v>3</v>
      </c>
      <c r="AH186">
        <v>4</v>
      </c>
      <c r="AI186">
        <v>3</v>
      </c>
      <c r="AJ186" s="4">
        <v>4</v>
      </c>
      <c r="AK186" s="31">
        <f t="shared" si="17"/>
        <v>61</v>
      </c>
      <c r="AL186">
        <v>4</v>
      </c>
      <c r="AM186">
        <v>7</v>
      </c>
      <c r="AN186">
        <v>11</v>
      </c>
      <c r="AO186">
        <v>2</v>
      </c>
      <c r="AP186">
        <v>10</v>
      </c>
      <c r="AQ186">
        <v>12</v>
      </c>
      <c r="AR186">
        <v>3</v>
      </c>
      <c r="AS186">
        <v>1</v>
      </c>
      <c r="AT186">
        <v>9</v>
      </c>
      <c r="AU186">
        <v>8</v>
      </c>
      <c r="AV186">
        <v>6</v>
      </c>
      <c r="AW186">
        <v>5</v>
      </c>
      <c r="AX186" s="37">
        <v>7</v>
      </c>
    </row>
    <row r="187" spans="1:50" x14ac:dyDescent="0.25">
      <c r="A187">
        <v>24</v>
      </c>
      <c r="B187">
        <v>1</v>
      </c>
      <c r="C187">
        <v>1977</v>
      </c>
      <c r="D187" s="30">
        <f t="shared" si="12"/>
        <v>39</v>
      </c>
      <c r="E187" s="1">
        <v>42695.953668981485</v>
      </c>
      <c r="F187" s="31" t="s">
        <v>6</v>
      </c>
      <c r="G187" s="32">
        <v>2</v>
      </c>
      <c r="H187" s="2">
        <v>3</v>
      </c>
      <c r="I187">
        <v>4</v>
      </c>
      <c r="J187">
        <v>2</v>
      </c>
      <c r="K187">
        <f t="shared" si="13"/>
        <v>3</v>
      </c>
      <c r="L187">
        <v>2</v>
      </c>
      <c r="M187">
        <v>1</v>
      </c>
      <c r="N187">
        <f t="shared" si="14"/>
        <v>4</v>
      </c>
      <c r="O187">
        <v>2</v>
      </c>
      <c r="P187">
        <v>4</v>
      </c>
      <c r="Q187">
        <v>2</v>
      </c>
      <c r="R187">
        <v>2</v>
      </c>
      <c r="S187">
        <v>4</v>
      </c>
      <c r="T187" s="33">
        <v>4</v>
      </c>
      <c r="U187" s="4">
        <v>4</v>
      </c>
      <c r="V187" s="34">
        <v>34</v>
      </c>
      <c r="W187" s="35">
        <f t="shared" si="15"/>
        <v>0.37161954540060294</v>
      </c>
      <c r="X187" s="35">
        <f t="shared" si="16"/>
        <v>53.716195454006026</v>
      </c>
      <c r="Y187" s="2">
        <v>6</v>
      </c>
      <c r="Z187">
        <v>4</v>
      </c>
      <c r="AA187">
        <v>10</v>
      </c>
      <c r="AB187">
        <v>22</v>
      </c>
      <c r="AC187">
        <v>10</v>
      </c>
      <c r="AD187">
        <v>36</v>
      </c>
      <c r="AE187">
        <v>7</v>
      </c>
      <c r="AF187">
        <v>18</v>
      </c>
      <c r="AG187">
        <v>8</v>
      </c>
      <c r="AH187">
        <v>30</v>
      </c>
      <c r="AI187">
        <v>26</v>
      </c>
      <c r="AJ187" s="4">
        <v>28</v>
      </c>
      <c r="AK187" s="31">
        <f t="shared" si="17"/>
        <v>205</v>
      </c>
      <c r="AL187">
        <v>7</v>
      </c>
      <c r="AM187">
        <v>12</v>
      </c>
      <c r="AN187">
        <v>2</v>
      </c>
      <c r="AO187">
        <v>8</v>
      </c>
      <c r="AP187">
        <v>6</v>
      </c>
      <c r="AQ187">
        <v>10</v>
      </c>
      <c r="AR187">
        <v>9</v>
      </c>
      <c r="AS187">
        <v>11</v>
      </c>
      <c r="AT187">
        <v>4</v>
      </c>
      <c r="AU187">
        <v>3</v>
      </c>
      <c r="AV187">
        <v>1</v>
      </c>
      <c r="AW187">
        <v>5</v>
      </c>
      <c r="AX187" s="37">
        <v>30</v>
      </c>
    </row>
    <row r="188" spans="1:50" x14ac:dyDescent="0.25">
      <c r="A188">
        <v>1680</v>
      </c>
      <c r="B188">
        <v>0</v>
      </c>
      <c r="C188">
        <v>1992</v>
      </c>
      <c r="D188" s="30">
        <f t="shared" si="12"/>
        <v>24</v>
      </c>
      <c r="E188" s="1">
        <v>42695.957800925928</v>
      </c>
      <c r="F188" s="31" t="s">
        <v>85</v>
      </c>
      <c r="G188" s="32">
        <v>1</v>
      </c>
      <c r="H188" s="2">
        <v>3</v>
      </c>
      <c r="I188">
        <v>4</v>
      </c>
      <c r="J188">
        <v>2</v>
      </c>
      <c r="K188">
        <f t="shared" si="13"/>
        <v>3</v>
      </c>
      <c r="L188">
        <v>4</v>
      </c>
      <c r="M188">
        <v>2</v>
      </c>
      <c r="N188">
        <f t="shared" si="14"/>
        <v>3</v>
      </c>
      <c r="O188">
        <v>3</v>
      </c>
      <c r="P188">
        <v>4</v>
      </c>
      <c r="Q188">
        <v>3</v>
      </c>
      <c r="R188">
        <v>2</v>
      </c>
      <c r="S188">
        <v>3</v>
      </c>
      <c r="T188" s="33">
        <v>4</v>
      </c>
      <c r="U188" s="4">
        <v>3</v>
      </c>
      <c r="V188" s="34">
        <v>35</v>
      </c>
      <c r="W188" s="35">
        <f t="shared" si="15"/>
        <v>0.57490470939562777</v>
      </c>
      <c r="X188" s="35">
        <f t="shared" si="16"/>
        <v>55.749047093956278</v>
      </c>
      <c r="Y188" s="2">
        <v>8</v>
      </c>
      <c r="Z188">
        <v>6</v>
      </c>
      <c r="AA188">
        <v>13</v>
      </c>
      <c r="AB188">
        <v>13</v>
      </c>
      <c r="AC188">
        <v>12</v>
      </c>
      <c r="AD188">
        <v>13</v>
      </c>
      <c r="AE188">
        <v>9</v>
      </c>
      <c r="AF188">
        <v>17</v>
      </c>
      <c r="AG188">
        <v>8</v>
      </c>
      <c r="AH188">
        <v>10</v>
      </c>
      <c r="AI188">
        <v>9</v>
      </c>
      <c r="AJ188" s="4">
        <v>7</v>
      </c>
      <c r="AK188" s="31">
        <f t="shared" si="17"/>
        <v>125</v>
      </c>
      <c r="AL188">
        <v>10</v>
      </c>
      <c r="AM188">
        <v>3</v>
      </c>
      <c r="AN188">
        <v>6</v>
      </c>
      <c r="AO188">
        <v>1</v>
      </c>
      <c r="AP188">
        <v>9</v>
      </c>
      <c r="AQ188">
        <v>12</v>
      </c>
      <c r="AR188">
        <v>5</v>
      </c>
      <c r="AS188">
        <v>11</v>
      </c>
      <c r="AT188">
        <v>2</v>
      </c>
      <c r="AU188">
        <v>8</v>
      </c>
      <c r="AV188">
        <v>4</v>
      </c>
      <c r="AW188">
        <v>7</v>
      </c>
      <c r="AX188" s="37">
        <v>19</v>
      </c>
    </row>
    <row r="189" spans="1:50" x14ac:dyDescent="0.25">
      <c r="A189">
        <v>1684</v>
      </c>
      <c r="B189">
        <v>1</v>
      </c>
      <c r="C189">
        <v>1993</v>
      </c>
      <c r="D189" s="30">
        <f t="shared" si="12"/>
        <v>23</v>
      </c>
      <c r="E189" s="1">
        <v>42695.969386574077</v>
      </c>
      <c r="F189" s="39" t="s">
        <v>10</v>
      </c>
      <c r="G189" s="32">
        <v>0</v>
      </c>
      <c r="H189" s="2">
        <v>1</v>
      </c>
      <c r="I189">
        <v>1</v>
      </c>
      <c r="J189">
        <v>3</v>
      </c>
      <c r="K189">
        <f t="shared" si="13"/>
        <v>2</v>
      </c>
      <c r="L189">
        <v>3</v>
      </c>
      <c r="M189">
        <v>1</v>
      </c>
      <c r="N189">
        <f t="shared" si="14"/>
        <v>4</v>
      </c>
      <c r="O189">
        <v>3</v>
      </c>
      <c r="P189">
        <v>1</v>
      </c>
      <c r="Q189">
        <v>1</v>
      </c>
      <c r="R189">
        <v>4</v>
      </c>
      <c r="S189">
        <v>3</v>
      </c>
      <c r="T189" s="33">
        <v>3</v>
      </c>
      <c r="U189" s="4">
        <v>1</v>
      </c>
      <c r="V189" s="34">
        <v>24</v>
      </c>
      <c r="W189" s="35">
        <f t="shared" si="15"/>
        <v>-1.6612320945496453</v>
      </c>
      <c r="X189" s="35">
        <f t="shared" si="16"/>
        <v>33.38767905450355</v>
      </c>
      <c r="Y189" s="2">
        <v>2</v>
      </c>
      <c r="Z189">
        <v>3</v>
      </c>
      <c r="AA189">
        <v>5</v>
      </c>
      <c r="AB189">
        <v>13</v>
      </c>
      <c r="AC189">
        <v>6</v>
      </c>
      <c r="AD189">
        <v>5</v>
      </c>
      <c r="AE189">
        <v>4</v>
      </c>
      <c r="AF189">
        <v>4</v>
      </c>
      <c r="AG189">
        <v>5</v>
      </c>
      <c r="AH189">
        <v>10</v>
      </c>
      <c r="AI189">
        <v>5</v>
      </c>
      <c r="AJ189" s="4">
        <v>3</v>
      </c>
      <c r="AK189" s="31">
        <f t="shared" si="17"/>
        <v>65</v>
      </c>
      <c r="AL189">
        <v>5</v>
      </c>
      <c r="AM189">
        <v>9</v>
      </c>
      <c r="AN189">
        <v>8</v>
      </c>
      <c r="AO189">
        <v>11</v>
      </c>
      <c r="AP189">
        <v>10</v>
      </c>
      <c r="AQ189">
        <v>6</v>
      </c>
      <c r="AR189">
        <v>7</v>
      </c>
      <c r="AS189">
        <v>2</v>
      </c>
      <c r="AT189">
        <v>1</v>
      </c>
      <c r="AU189">
        <v>12</v>
      </c>
      <c r="AV189">
        <v>3</v>
      </c>
      <c r="AW189">
        <v>4</v>
      </c>
      <c r="AX189" s="37">
        <v>99</v>
      </c>
    </row>
    <row r="190" spans="1:50" x14ac:dyDescent="0.25">
      <c r="A190">
        <v>1699</v>
      </c>
      <c r="B190">
        <v>0</v>
      </c>
      <c r="C190">
        <v>1996</v>
      </c>
      <c r="D190" s="30">
        <f t="shared" si="12"/>
        <v>20</v>
      </c>
      <c r="E190" s="1">
        <v>42695.998055555552</v>
      </c>
      <c r="F190" s="31" t="s">
        <v>85</v>
      </c>
      <c r="G190" s="32">
        <v>1</v>
      </c>
      <c r="H190" s="2">
        <v>2</v>
      </c>
      <c r="I190">
        <v>3</v>
      </c>
      <c r="J190">
        <v>1</v>
      </c>
      <c r="K190">
        <f t="shared" si="13"/>
        <v>4</v>
      </c>
      <c r="L190">
        <v>3</v>
      </c>
      <c r="M190">
        <v>1</v>
      </c>
      <c r="N190">
        <f t="shared" si="14"/>
        <v>4</v>
      </c>
      <c r="O190">
        <v>3</v>
      </c>
      <c r="P190">
        <v>3</v>
      </c>
      <c r="Q190">
        <v>4</v>
      </c>
      <c r="R190">
        <v>2</v>
      </c>
      <c r="S190">
        <v>2</v>
      </c>
      <c r="T190" s="33">
        <v>2</v>
      </c>
      <c r="U190" s="4">
        <v>4</v>
      </c>
      <c r="V190" s="34">
        <v>34</v>
      </c>
      <c r="W190" s="35">
        <f t="shared" si="15"/>
        <v>0.37161954540060294</v>
      </c>
      <c r="X190" s="35">
        <f t="shared" si="16"/>
        <v>53.716195454006026</v>
      </c>
      <c r="Y190" s="2">
        <v>6</v>
      </c>
      <c r="Z190">
        <v>4</v>
      </c>
      <c r="AA190">
        <v>19</v>
      </c>
      <c r="AB190">
        <v>21</v>
      </c>
      <c r="AC190">
        <v>9</v>
      </c>
      <c r="AD190">
        <v>5</v>
      </c>
      <c r="AE190">
        <v>7</v>
      </c>
      <c r="AF190">
        <v>6</v>
      </c>
      <c r="AG190">
        <v>5</v>
      </c>
      <c r="AH190">
        <v>16</v>
      </c>
      <c r="AI190">
        <v>5</v>
      </c>
      <c r="AJ190" s="4">
        <v>3</v>
      </c>
      <c r="AK190" s="31">
        <f t="shared" si="17"/>
        <v>106</v>
      </c>
      <c r="AL190">
        <v>7</v>
      </c>
      <c r="AM190">
        <v>4</v>
      </c>
      <c r="AN190">
        <v>1</v>
      </c>
      <c r="AO190">
        <v>10</v>
      </c>
      <c r="AP190">
        <v>9</v>
      </c>
      <c r="AQ190">
        <v>12</v>
      </c>
      <c r="AR190">
        <v>5</v>
      </c>
      <c r="AS190">
        <v>3</v>
      </c>
      <c r="AT190">
        <v>6</v>
      </c>
      <c r="AU190">
        <v>2</v>
      </c>
      <c r="AV190">
        <v>11</v>
      </c>
      <c r="AW190">
        <v>8</v>
      </c>
      <c r="AX190" s="37">
        <v>19</v>
      </c>
    </row>
    <row r="191" spans="1:50" x14ac:dyDescent="0.25">
      <c r="A191">
        <v>871</v>
      </c>
      <c r="B191">
        <v>0</v>
      </c>
      <c r="C191">
        <v>1963</v>
      </c>
      <c r="D191" s="30">
        <f t="shared" si="12"/>
        <v>53</v>
      </c>
      <c r="E191" s="1">
        <v>42690.75099537037</v>
      </c>
      <c r="F191" s="31" t="s">
        <v>6</v>
      </c>
      <c r="G191" s="32">
        <v>2</v>
      </c>
      <c r="H191" s="2">
        <v>1</v>
      </c>
      <c r="I191">
        <v>4</v>
      </c>
      <c r="J191">
        <v>1</v>
      </c>
      <c r="K191">
        <f t="shared" si="13"/>
        <v>4</v>
      </c>
      <c r="L191">
        <v>3</v>
      </c>
      <c r="M191">
        <v>1</v>
      </c>
      <c r="N191">
        <f t="shared" si="14"/>
        <v>4</v>
      </c>
      <c r="O191">
        <v>1</v>
      </c>
      <c r="P191">
        <v>4</v>
      </c>
      <c r="Q191">
        <v>4</v>
      </c>
      <c r="R191">
        <v>3</v>
      </c>
      <c r="S191">
        <v>3</v>
      </c>
      <c r="T191" s="33">
        <v>1</v>
      </c>
      <c r="U191" s="4">
        <v>4</v>
      </c>
      <c r="V191" s="34">
        <v>35</v>
      </c>
      <c r="W191" s="35">
        <f t="shared" si="15"/>
        <v>0.57490470939562777</v>
      </c>
      <c r="X191" s="35">
        <f t="shared" si="16"/>
        <v>55.749047093956278</v>
      </c>
      <c r="Y191" s="2">
        <v>10</v>
      </c>
      <c r="Z191">
        <v>7</v>
      </c>
      <c r="AA191">
        <v>11</v>
      </c>
      <c r="AB191">
        <v>47</v>
      </c>
      <c r="AC191">
        <v>46</v>
      </c>
      <c r="AD191">
        <v>9</v>
      </c>
      <c r="AE191">
        <v>10</v>
      </c>
      <c r="AF191">
        <v>15</v>
      </c>
      <c r="AG191">
        <v>10</v>
      </c>
      <c r="AH191">
        <v>19</v>
      </c>
      <c r="AI191">
        <v>15</v>
      </c>
      <c r="AJ191" s="4">
        <v>25</v>
      </c>
      <c r="AK191" s="31">
        <f t="shared" si="17"/>
        <v>224</v>
      </c>
      <c r="AL191">
        <v>4</v>
      </c>
      <c r="AM191">
        <v>8</v>
      </c>
      <c r="AN191">
        <v>10</v>
      </c>
      <c r="AO191">
        <v>1</v>
      </c>
      <c r="AP191">
        <v>12</v>
      </c>
      <c r="AQ191">
        <v>6</v>
      </c>
      <c r="AR191">
        <v>5</v>
      </c>
      <c r="AS191">
        <v>11</v>
      </c>
      <c r="AT191">
        <v>7</v>
      </c>
      <c r="AU191">
        <v>3</v>
      </c>
      <c r="AV191">
        <v>9</v>
      </c>
      <c r="AW191">
        <v>2</v>
      </c>
      <c r="AX191" s="37">
        <v>33</v>
      </c>
    </row>
    <row r="192" spans="1:50" x14ac:dyDescent="0.25">
      <c r="A192">
        <v>1729</v>
      </c>
      <c r="B192">
        <v>1</v>
      </c>
      <c r="C192">
        <v>1991</v>
      </c>
      <c r="D192" s="30">
        <f t="shared" si="12"/>
        <v>25</v>
      </c>
      <c r="E192" s="1">
        <v>42696.315324074072</v>
      </c>
      <c r="F192" s="31" t="s">
        <v>11</v>
      </c>
      <c r="G192" s="32">
        <v>1</v>
      </c>
      <c r="H192" s="2">
        <v>2</v>
      </c>
      <c r="I192">
        <v>3</v>
      </c>
      <c r="J192">
        <v>2</v>
      </c>
      <c r="K192">
        <f t="shared" si="13"/>
        <v>3</v>
      </c>
      <c r="L192">
        <v>3</v>
      </c>
      <c r="M192">
        <v>2</v>
      </c>
      <c r="N192">
        <f t="shared" si="14"/>
        <v>3</v>
      </c>
      <c r="O192">
        <v>1</v>
      </c>
      <c r="P192">
        <v>2</v>
      </c>
      <c r="Q192">
        <v>2</v>
      </c>
      <c r="R192">
        <v>1</v>
      </c>
      <c r="S192">
        <v>3</v>
      </c>
      <c r="T192" s="33">
        <v>4</v>
      </c>
      <c r="U192" s="4">
        <v>2</v>
      </c>
      <c r="V192" s="34">
        <v>25</v>
      </c>
      <c r="W192" s="35">
        <f t="shared" si="15"/>
        <v>-1.4579469305546204</v>
      </c>
      <c r="X192" s="35">
        <f t="shared" si="16"/>
        <v>35.420530694453795</v>
      </c>
      <c r="Y192" s="2">
        <v>4</v>
      </c>
      <c r="Z192">
        <v>3</v>
      </c>
      <c r="AA192">
        <v>16</v>
      </c>
      <c r="AB192">
        <v>19</v>
      </c>
      <c r="AC192">
        <v>6</v>
      </c>
      <c r="AD192">
        <v>5</v>
      </c>
      <c r="AE192">
        <v>9</v>
      </c>
      <c r="AF192">
        <v>8</v>
      </c>
      <c r="AG192">
        <v>6</v>
      </c>
      <c r="AH192">
        <v>8</v>
      </c>
      <c r="AI192">
        <v>8</v>
      </c>
      <c r="AJ192" s="4">
        <v>19</v>
      </c>
      <c r="AK192" s="31">
        <f t="shared" si="17"/>
        <v>111</v>
      </c>
      <c r="AL192">
        <v>9</v>
      </c>
      <c r="AM192">
        <v>11</v>
      </c>
      <c r="AN192">
        <v>1</v>
      </c>
      <c r="AO192">
        <v>7</v>
      </c>
      <c r="AP192">
        <v>6</v>
      </c>
      <c r="AQ192">
        <v>12</v>
      </c>
      <c r="AR192">
        <v>3</v>
      </c>
      <c r="AS192">
        <v>5</v>
      </c>
      <c r="AT192">
        <v>2</v>
      </c>
      <c r="AU192">
        <v>8</v>
      </c>
      <c r="AV192">
        <v>10</v>
      </c>
      <c r="AW192">
        <v>4</v>
      </c>
      <c r="AX192" s="37">
        <v>20</v>
      </c>
    </row>
    <row r="193" spans="1:50" x14ac:dyDescent="0.25">
      <c r="A193">
        <v>1510</v>
      </c>
      <c r="B193">
        <v>0</v>
      </c>
      <c r="C193">
        <v>1989</v>
      </c>
      <c r="D193" s="30">
        <f t="shared" si="12"/>
        <v>27</v>
      </c>
      <c r="E193" s="1">
        <v>42696.350775462961</v>
      </c>
      <c r="F193" s="31" t="s">
        <v>5</v>
      </c>
      <c r="G193" s="32">
        <v>2</v>
      </c>
      <c r="H193" s="2">
        <v>1</v>
      </c>
      <c r="I193">
        <v>4</v>
      </c>
      <c r="J193">
        <v>2</v>
      </c>
      <c r="K193">
        <f t="shared" si="13"/>
        <v>3</v>
      </c>
      <c r="L193">
        <v>4</v>
      </c>
      <c r="M193">
        <v>2</v>
      </c>
      <c r="N193">
        <f t="shared" si="14"/>
        <v>3</v>
      </c>
      <c r="O193">
        <v>4</v>
      </c>
      <c r="P193">
        <v>4</v>
      </c>
      <c r="Q193">
        <v>3</v>
      </c>
      <c r="R193">
        <v>3</v>
      </c>
      <c r="S193">
        <v>3</v>
      </c>
      <c r="T193" s="33">
        <v>4</v>
      </c>
      <c r="U193" s="4">
        <v>4</v>
      </c>
      <c r="V193" s="34">
        <v>36</v>
      </c>
      <c r="W193" s="35">
        <f t="shared" si="15"/>
        <v>0.7781898733906526</v>
      </c>
      <c r="X193" s="35">
        <f t="shared" si="16"/>
        <v>57.781898733906523</v>
      </c>
      <c r="Y193" s="2">
        <v>4</v>
      </c>
      <c r="Z193">
        <v>2</v>
      </c>
      <c r="AA193">
        <v>9</v>
      </c>
      <c r="AB193">
        <v>10</v>
      </c>
      <c r="AC193">
        <v>16</v>
      </c>
      <c r="AD193">
        <v>7</v>
      </c>
      <c r="AE193">
        <v>9</v>
      </c>
      <c r="AF193">
        <v>9</v>
      </c>
      <c r="AG193">
        <v>11</v>
      </c>
      <c r="AH193">
        <v>10</v>
      </c>
      <c r="AI193">
        <v>5</v>
      </c>
      <c r="AJ193" s="4">
        <v>7</v>
      </c>
      <c r="AK193" s="31">
        <f t="shared" si="17"/>
        <v>99</v>
      </c>
      <c r="AL193">
        <v>10</v>
      </c>
      <c r="AM193">
        <v>8</v>
      </c>
      <c r="AN193">
        <v>12</v>
      </c>
      <c r="AO193">
        <v>7</v>
      </c>
      <c r="AP193">
        <v>4</v>
      </c>
      <c r="AQ193">
        <v>3</v>
      </c>
      <c r="AR193">
        <v>6</v>
      </c>
      <c r="AS193">
        <v>1</v>
      </c>
      <c r="AT193">
        <v>2</v>
      </c>
      <c r="AU193">
        <v>9</v>
      </c>
      <c r="AV193">
        <v>11</v>
      </c>
      <c r="AW193">
        <v>5</v>
      </c>
      <c r="AX193" s="37">
        <v>42</v>
      </c>
    </row>
    <row r="194" spans="1:50" x14ac:dyDescent="0.25">
      <c r="A194">
        <v>958</v>
      </c>
      <c r="B194">
        <v>0</v>
      </c>
      <c r="C194">
        <v>1978</v>
      </c>
      <c r="D194" s="30">
        <f t="shared" si="12"/>
        <v>38</v>
      </c>
      <c r="E194" s="1">
        <v>42691.825185185182</v>
      </c>
      <c r="F194" s="31" t="s">
        <v>6</v>
      </c>
      <c r="G194" s="32">
        <v>2</v>
      </c>
      <c r="H194" s="2">
        <v>3</v>
      </c>
      <c r="I194">
        <v>4</v>
      </c>
      <c r="J194">
        <v>1</v>
      </c>
      <c r="K194">
        <f t="shared" si="13"/>
        <v>4</v>
      </c>
      <c r="L194">
        <v>3</v>
      </c>
      <c r="M194">
        <v>2</v>
      </c>
      <c r="N194">
        <f t="shared" si="14"/>
        <v>3</v>
      </c>
      <c r="O194">
        <v>2</v>
      </c>
      <c r="P194">
        <v>3</v>
      </c>
      <c r="Q194">
        <v>4</v>
      </c>
      <c r="R194">
        <v>2</v>
      </c>
      <c r="S194">
        <v>3</v>
      </c>
      <c r="T194" s="33">
        <v>4</v>
      </c>
      <c r="U194" s="4">
        <v>4</v>
      </c>
      <c r="V194" s="34">
        <v>35</v>
      </c>
      <c r="W194" s="35">
        <f t="shared" si="15"/>
        <v>0.57490470939562777</v>
      </c>
      <c r="X194" s="35">
        <f t="shared" si="16"/>
        <v>55.749047093956278</v>
      </c>
      <c r="Y194" s="2">
        <v>7</v>
      </c>
      <c r="Z194">
        <v>5</v>
      </c>
      <c r="AA194">
        <v>7</v>
      </c>
      <c r="AB194">
        <v>10</v>
      </c>
      <c r="AC194">
        <v>6</v>
      </c>
      <c r="AD194">
        <v>3</v>
      </c>
      <c r="AE194">
        <v>6</v>
      </c>
      <c r="AF194">
        <v>6</v>
      </c>
      <c r="AG194">
        <v>3</v>
      </c>
      <c r="AH194">
        <v>12</v>
      </c>
      <c r="AI194">
        <v>7</v>
      </c>
      <c r="AJ194" s="4">
        <v>4</v>
      </c>
      <c r="AK194" s="31">
        <f t="shared" si="17"/>
        <v>76</v>
      </c>
      <c r="AL194">
        <v>5</v>
      </c>
      <c r="AM194">
        <v>3</v>
      </c>
      <c r="AN194">
        <v>11</v>
      </c>
      <c r="AO194">
        <v>4</v>
      </c>
      <c r="AP194">
        <v>6</v>
      </c>
      <c r="AQ194">
        <v>8</v>
      </c>
      <c r="AR194">
        <v>10</v>
      </c>
      <c r="AS194">
        <v>12</v>
      </c>
      <c r="AT194">
        <v>1</v>
      </c>
      <c r="AU194">
        <v>7</v>
      </c>
      <c r="AV194">
        <v>2</v>
      </c>
      <c r="AW194">
        <v>9</v>
      </c>
      <c r="AX194" s="37">
        <v>18</v>
      </c>
    </row>
    <row r="195" spans="1:50" x14ac:dyDescent="0.25">
      <c r="A195">
        <v>1384</v>
      </c>
      <c r="B195">
        <v>0</v>
      </c>
      <c r="C195">
        <v>1980</v>
      </c>
      <c r="D195" s="30">
        <f t="shared" si="12"/>
        <v>36</v>
      </c>
      <c r="E195" s="1">
        <v>42695.408206018517</v>
      </c>
      <c r="F195" s="39" t="s">
        <v>10</v>
      </c>
      <c r="G195" s="32">
        <v>0</v>
      </c>
      <c r="H195" s="2">
        <v>4</v>
      </c>
      <c r="I195">
        <v>3</v>
      </c>
      <c r="J195">
        <v>2</v>
      </c>
      <c r="K195">
        <f t="shared" si="13"/>
        <v>3</v>
      </c>
      <c r="L195">
        <v>4</v>
      </c>
      <c r="M195">
        <v>2</v>
      </c>
      <c r="N195">
        <f t="shared" si="14"/>
        <v>3</v>
      </c>
      <c r="O195">
        <v>1</v>
      </c>
      <c r="P195">
        <v>4</v>
      </c>
      <c r="Q195">
        <v>4</v>
      </c>
      <c r="R195">
        <v>3</v>
      </c>
      <c r="S195">
        <v>2</v>
      </c>
      <c r="T195" s="33">
        <v>4</v>
      </c>
      <c r="U195" s="4">
        <v>4</v>
      </c>
      <c r="V195" s="34">
        <v>35</v>
      </c>
      <c r="W195" s="35">
        <f t="shared" si="15"/>
        <v>0.57490470939562777</v>
      </c>
      <c r="X195" s="35">
        <f t="shared" si="16"/>
        <v>55.749047093956278</v>
      </c>
      <c r="Y195" s="2">
        <v>7</v>
      </c>
      <c r="Z195">
        <v>7</v>
      </c>
      <c r="AA195">
        <v>7</v>
      </c>
      <c r="AB195">
        <v>11</v>
      </c>
      <c r="AC195" s="38">
        <v>8</v>
      </c>
      <c r="AD195">
        <v>7</v>
      </c>
      <c r="AE195">
        <v>7</v>
      </c>
      <c r="AF195">
        <v>5</v>
      </c>
      <c r="AG195">
        <v>6</v>
      </c>
      <c r="AH195">
        <v>22</v>
      </c>
      <c r="AI195">
        <v>8</v>
      </c>
      <c r="AJ195" s="4">
        <v>5</v>
      </c>
      <c r="AK195" s="41">
        <f t="shared" si="17"/>
        <v>100</v>
      </c>
      <c r="AL195">
        <v>9</v>
      </c>
      <c r="AM195">
        <v>1</v>
      </c>
      <c r="AN195">
        <v>8</v>
      </c>
      <c r="AO195">
        <v>12</v>
      </c>
      <c r="AP195">
        <v>2</v>
      </c>
      <c r="AQ195">
        <v>3</v>
      </c>
      <c r="AR195">
        <v>5</v>
      </c>
      <c r="AS195">
        <v>11</v>
      </c>
      <c r="AT195">
        <v>7</v>
      </c>
      <c r="AU195">
        <v>6</v>
      </c>
      <c r="AV195">
        <v>10</v>
      </c>
      <c r="AW195">
        <v>4</v>
      </c>
      <c r="AX195" s="37">
        <v>27</v>
      </c>
    </row>
    <row r="196" spans="1:50" x14ac:dyDescent="0.25">
      <c r="A196">
        <v>944</v>
      </c>
      <c r="B196">
        <v>0</v>
      </c>
      <c r="C196">
        <v>1975</v>
      </c>
      <c r="D196" s="30">
        <f t="shared" si="12"/>
        <v>41</v>
      </c>
      <c r="E196" s="1">
        <v>42691.639884259261</v>
      </c>
      <c r="F196" s="31" t="s">
        <v>85</v>
      </c>
      <c r="G196" s="32">
        <v>1</v>
      </c>
      <c r="H196" s="2">
        <v>1</v>
      </c>
      <c r="I196">
        <v>4</v>
      </c>
      <c r="J196">
        <v>3</v>
      </c>
      <c r="K196">
        <f t="shared" si="13"/>
        <v>2</v>
      </c>
      <c r="L196">
        <v>4</v>
      </c>
      <c r="M196">
        <v>1</v>
      </c>
      <c r="N196">
        <f t="shared" si="14"/>
        <v>4</v>
      </c>
      <c r="O196">
        <v>1</v>
      </c>
      <c r="P196">
        <v>4</v>
      </c>
      <c r="Q196">
        <v>4</v>
      </c>
      <c r="R196">
        <v>4</v>
      </c>
      <c r="S196">
        <v>4</v>
      </c>
      <c r="T196" s="33">
        <v>4</v>
      </c>
      <c r="U196" s="4">
        <v>4</v>
      </c>
      <c r="V196" s="34">
        <v>36</v>
      </c>
      <c r="W196" s="35">
        <f t="shared" si="15"/>
        <v>0.7781898733906526</v>
      </c>
      <c r="X196" s="35">
        <f t="shared" si="16"/>
        <v>57.781898733906523</v>
      </c>
      <c r="Y196" s="2">
        <v>4</v>
      </c>
      <c r="Z196">
        <v>5</v>
      </c>
      <c r="AA196">
        <v>23</v>
      </c>
      <c r="AB196">
        <v>12</v>
      </c>
      <c r="AC196">
        <v>11</v>
      </c>
      <c r="AD196">
        <v>24</v>
      </c>
      <c r="AE196">
        <v>5</v>
      </c>
      <c r="AF196">
        <v>10</v>
      </c>
      <c r="AG196">
        <v>3</v>
      </c>
      <c r="AH196">
        <v>11</v>
      </c>
      <c r="AI196">
        <v>10</v>
      </c>
      <c r="AJ196" s="4">
        <v>4</v>
      </c>
      <c r="AK196" s="31">
        <f t="shared" si="17"/>
        <v>122</v>
      </c>
      <c r="AL196">
        <v>12</v>
      </c>
      <c r="AM196">
        <v>9</v>
      </c>
      <c r="AN196">
        <v>2</v>
      </c>
      <c r="AO196">
        <v>3</v>
      </c>
      <c r="AP196">
        <v>6</v>
      </c>
      <c r="AQ196">
        <v>5</v>
      </c>
      <c r="AR196">
        <v>10</v>
      </c>
      <c r="AS196">
        <v>1</v>
      </c>
      <c r="AT196">
        <v>7</v>
      </c>
      <c r="AU196">
        <v>11</v>
      </c>
      <c r="AV196">
        <v>4</v>
      </c>
      <c r="AW196">
        <v>8</v>
      </c>
      <c r="AX196" s="37">
        <v>55</v>
      </c>
    </row>
    <row r="197" spans="1:50" x14ac:dyDescent="0.25">
      <c r="A197">
        <v>2061</v>
      </c>
      <c r="B197">
        <v>0</v>
      </c>
      <c r="C197">
        <v>1975</v>
      </c>
      <c r="D197" s="30">
        <f t="shared" si="12"/>
        <v>41</v>
      </c>
      <c r="E197" s="1">
        <v>42697.851122685184</v>
      </c>
      <c r="F197" s="31" t="s">
        <v>4</v>
      </c>
      <c r="G197" s="32">
        <v>2</v>
      </c>
      <c r="H197" s="2">
        <v>2</v>
      </c>
      <c r="I197">
        <v>3</v>
      </c>
      <c r="J197">
        <v>1</v>
      </c>
      <c r="K197">
        <f t="shared" si="13"/>
        <v>4</v>
      </c>
      <c r="L197">
        <v>4</v>
      </c>
      <c r="M197">
        <v>1</v>
      </c>
      <c r="N197">
        <f t="shared" si="14"/>
        <v>4</v>
      </c>
      <c r="O197">
        <v>1</v>
      </c>
      <c r="P197">
        <v>4</v>
      </c>
      <c r="Q197">
        <v>4</v>
      </c>
      <c r="R197">
        <v>2</v>
      </c>
      <c r="S197">
        <v>4</v>
      </c>
      <c r="T197" s="33">
        <v>1</v>
      </c>
      <c r="U197" s="4">
        <v>4</v>
      </c>
      <c r="V197" s="34">
        <v>36</v>
      </c>
      <c r="W197" s="35">
        <f t="shared" si="15"/>
        <v>0.7781898733906526</v>
      </c>
      <c r="X197" s="35">
        <f t="shared" si="16"/>
        <v>57.781898733906523</v>
      </c>
      <c r="Y197" s="2">
        <v>6</v>
      </c>
      <c r="Z197">
        <v>4</v>
      </c>
      <c r="AA197">
        <v>6</v>
      </c>
      <c r="AB197">
        <v>9</v>
      </c>
      <c r="AC197">
        <v>6</v>
      </c>
      <c r="AD197">
        <v>5</v>
      </c>
      <c r="AE197">
        <v>4</v>
      </c>
      <c r="AF197">
        <v>8</v>
      </c>
      <c r="AG197">
        <v>6</v>
      </c>
      <c r="AH197">
        <v>8</v>
      </c>
      <c r="AI197">
        <v>4</v>
      </c>
      <c r="AJ197" s="4">
        <v>3</v>
      </c>
      <c r="AK197" s="31">
        <f t="shared" si="17"/>
        <v>69</v>
      </c>
      <c r="AL197">
        <v>7</v>
      </c>
      <c r="AM197">
        <v>3</v>
      </c>
      <c r="AN197">
        <v>4</v>
      </c>
      <c r="AO197">
        <v>5</v>
      </c>
      <c r="AP197">
        <v>10</v>
      </c>
      <c r="AQ197">
        <v>9</v>
      </c>
      <c r="AR197">
        <v>6</v>
      </c>
      <c r="AS197">
        <v>1</v>
      </c>
      <c r="AT197">
        <v>11</v>
      </c>
      <c r="AU197">
        <v>12</v>
      </c>
      <c r="AV197">
        <v>2</v>
      </c>
      <c r="AW197">
        <v>8</v>
      </c>
      <c r="AX197" s="37">
        <v>36</v>
      </c>
    </row>
    <row r="198" spans="1:50" x14ac:dyDescent="0.25">
      <c r="A198">
        <v>1764</v>
      </c>
      <c r="B198">
        <v>0</v>
      </c>
      <c r="C198">
        <v>1991</v>
      </c>
      <c r="D198" s="30">
        <f t="shared" si="12"/>
        <v>25</v>
      </c>
      <c r="E198" s="1">
        <v>42696.412939814814</v>
      </c>
      <c r="F198" s="31" t="s">
        <v>6</v>
      </c>
      <c r="G198" s="32">
        <v>2</v>
      </c>
      <c r="H198" s="2">
        <v>2</v>
      </c>
      <c r="I198">
        <v>3</v>
      </c>
      <c r="J198">
        <v>2</v>
      </c>
      <c r="K198">
        <f t="shared" si="13"/>
        <v>3</v>
      </c>
      <c r="L198">
        <v>4</v>
      </c>
      <c r="M198">
        <v>2</v>
      </c>
      <c r="N198">
        <f t="shared" si="14"/>
        <v>3</v>
      </c>
      <c r="O198">
        <v>2</v>
      </c>
      <c r="P198">
        <v>4</v>
      </c>
      <c r="Q198">
        <v>3</v>
      </c>
      <c r="R198">
        <v>3</v>
      </c>
      <c r="S198">
        <v>3</v>
      </c>
      <c r="T198" s="33">
        <v>2</v>
      </c>
      <c r="U198" s="4">
        <v>4</v>
      </c>
      <c r="V198" s="34">
        <v>34</v>
      </c>
      <c r="W198" s="35">
        <f t="shared" si="15"/>
        <v>0.37161954540060294</v>
      </c>
      <c r="X198" s="35">
        <f t="shared" si="16"/>
        <v>53.716195454006026</v>
      </c>
      <c r="Y198" s="2">
        <v>5</v>
      </c>
      <c r="Z198">
        <v>3</v>
      </c>
      <c r="AA198">
        <v>7</v>
      </c>
      <c r="AB198">
        <v>13</v>
      </c>
      <c r="AC198">
        <v>8</v>
      </c>
      <c r="AD198">
        <v>7</v>
      </c>
      <c r="AE198">
        <v>6</v>
      </c>
      <c r="AF198">
        <v>7</v>
      </c>
      <c r="AG198">
        <v>4</v>
      </c>
      <c r="AH198">
        <v>10</v>
      </c>
      <c r="AI198">
        <v>8</v>
      </c>
      <c r="AJ198" s="4">
        <v>4</v>
      </c>
      <c r="AK198" s="31">
        <f t="shared" si="17"/>
        <v>82</v>
      </c>
      <c r="AL198">
        <v>8</v>
      </c>
      <c r="AM198">
        <v>7</v>
      </c>
      <c r="AN198">
        <v>10</v>
      </c>
      <c r="AO198">
        <v>6</v>
      </c>
      <c r="AP198">
        <v>2</v>
      </c>
      <c r="AQ198">
        <v>1</v>
      </c>
      <c r="AR198">
        <v>12</v>
      </c>
      <c r="AS198">
        <v>5</v>
      </c>
      <c r="AT198">
        <v>3</v>
      </c>
      <c r="AU198">
        <v>9</v>
      </c>
      <c r="AV198">
        <v>4</v>
      </c>
      <c r="AW198">
        <v>11</v>
      </c>
      <c r="AX198" s="37">
        <v>8</v>
      </c>
    </row>
    <row r="199" spans="1:50" x14ac:dyDescent="0.25">
      <c r="A199">
        <v>1759</v>
      </c>
      <c r="B199">
        <v>1</v>
      </c>
      <c r="C199">
        <v>1991</v>
      </c>
      <c r="D199" s="30">
        <f t="shared" si="12"/>
        <v>25</v>
      </c>
      <c r="E199" s="1">
        <v>42696.457280092596</v>
      </c>
      <c r="F199" s="31" t="s">
        <v>4</v>
      </c>
      <c r="G199" s="32">
        <v>2</v>
      </c>
      <c r="H199" s="2">
        <v>2</v>
      </c>
      <c r="I199">
        <v>2</v>
      </c>
      <c r="J199">
        <v>2</v>
      </c>
      <c r="K199">
        <f t="shared" si="13"/>
        <v>3</v>
      </c>
      <c r="L199">
        <v>3</v>
      </c>
      <c r="M199">
        <v>2</v>
      </c>
      <c r="N199">
        <f t="shared" si="14"/>
        <v>3</v>
      </c>
      <c r="O199">
        <v>2</v>
      </c>
      <c r="P199">
        <v>3</v>
      </c>
      <c r="Q199">
        <v>1</v>
      </c>
      <c r="R199">
        <v>3</v>
      </c>
      <c r="S199">
        <v>3</v>
      </c>
      <c r="T199" s="33">
        <v>4</v>
      </c>
      <c r="U199" s="4">
        <v>2</v>
      </c>
      <c r="V199" s="34">
        <v>27</v>
      </c>
      <c r="W199" s="35">
        <f t="shared" si="15"/>
        <v>-1.0513766025645708</v>
      </c>
      <c r="X199" s="35">
        <f t="shared" si="16"/>
        <v>39.486233974354292</v>
      </c>
      <c r="Y199" s="2">
        <v>3</v>
      </c>
      <c r="Z199">
        <v>3</v>
      </c>
      <c r="AA199">
        <v>7</v>
      </c>
      <c r="AB199">
        <v>9</v>
      </c>
      <c r="AC199">
        <v>5</v>
      </c>
      <c r="AD199">
        <v>5</v>
      </c>
      <c r="AE199">
        <v>4</v>
      </c>
      <c r="AF199">
        <v>5</v>
      </c>
      <c r="AG199">
        <v>3</v>
      </c>
      <c r="AH199">
        <v>3</v>
      </c>
      <c r="AI199">
        <v>8</v>
      </c>
      <c r="AJ199" s="4">
        <v>4</v>
      </c>
      <c r="AK199" s="31">
        <f t="shared" si="17"/>
        <v>59</v>
      </c>
      <c r="AL199">
        <v>5</v>
      </c>
      <c r="AM199">
        <v>6</v>
      </c>
      <c r="AN199">
        <v>12</v>
      </c>
      <c r="AO199">
        <v>1</v>
      </c>
      <c r="AP199">
        <v>10</v>
      </c>
      <c r="AQ199">
        <v>9</v>
      </c>
      <c r="AR199">
        <v>4</v>
      </c>
      <c r="AS199">
        <v>3</v>
      </c>
      <c r="AT199">
        <v>8</v>
      </c>
      <c r="AU199">
        <v>11</v>
      </c>
      <c r="AV199">
        <v>7</v>
      </c>
      <c r="AW199">
        <v>2</v>
      </c>
      <c r="AX199" s="37">
        <v>21</v>
      </c>
    </row>
    <row r="200" spans="1:50" x14ac:dyDescent="0.25">
      <c r="A200">
        <v>2425</v>
      </c>
      <c r="B200">
        <v>0</v>
      </c>
      <c r="C200">
        <v>1985</v>
      </c>
      <c r="D200" s="30">
        <f t="shared" si="12"/>
        <v>31</v>
      </c>
      <c r="E200" s="1">
        <v>42702.372511574074</v>
      </c>
      <c r="F200" s="31" t="s">
        <v>6</v>
      </c>
      <c r="G200" s="32">
        <v>2</v>
      </c>
      <c r="H200" s="2">
        <v>4</v>
      </c>
      <c r="I200">
        <v>2</v>
      </c>
      <c r="J200">
        <v>1</v>
      </c>
      <c r="K200">
        <f t="shared" si="13"/>
        <v>4</v>
      </c>
      <c r="L200">
        <v>4</v>
      </c>
      <c r="M200">
        <v>3</v>
      </c>
      <c r="N200">
        <f t="shared" si="14"/>
        <v>2</v>
      </c>
      <c r="O200">
        <v>4</v>
      </c>
      <c r="P200">
        <v>4</v>
      </c>
      <c r="Q200">
        <v>2</v>
      </c>
      <c r="R200">
        <v>4</v>
      </c>
      <c r="S200">
        <v>4</v>
      </c>
      <c r="T200" s="33">
        <v>2</v>
      </c>
      <c r="U200" s="4">
        <v>2</v>
      </c>
      <c r="V200" s="34">
        <v>36</v>
      </c>
      <c r="W200" s="35">
        <f t="shared" si="15"/>
        <v>0.7781898733906526</v>
      </c>
      <c r="X200" s="35">
        <f t="shared" si="16"/>
        <v>57.781898733906523</v>
      </c>
      <c r="Y200" s="2">
        <v>5</v>
      </c>
      <c r="Z200">
        <v>4</v>
      </c>
      <c r="AA200">
        <v>9</v>
      </c>
      <c r="AB200">
        <v>6</v>
      </c>
      <c r="AC200">
        <v>7</v>
      </c>
      <c r="AD200">
        <v>5</v>
      </c>
      <c r="AE200">
        <v>6</v>
      </c>
      <c r="AF200">
        <v>9</v>
      </c>
      <c r="AG200">
        <v>4</v>
      </c>
      <c r="AH200">
        <v>5</v>
      </c>
      <c r="AI200">
        <v>11</v>
      </c>
      <c r="AJ200" s="4">
        <v>6</v>
      </c>
      <c r="AK200" s="31">
        <f t="shared" si="17"/>
        <v>77</v>
      </c>
      <c r="AL200">
        <v>2</v>
      </c>
      <c r="AM200">
        <v>7</v>
      </c>
      <c r="AN200">
        <v>12</v>
      </c>
      <c r="AO200">
        <v>11</v>
      </c>
      <c r="AP200">
        <v>6</v>
      </c>
      <c r="AQ200">
        <v>4</v>
      </c>
      <c r="AR200">
        <v>10</v>
      </c>
      <c r="AS200">
        <v>1</v>
      </c>
      <c r="AT200">
        <v>9</v>
      </c>
      <c r="AU200">
        <v>8</v>
      </c>
      <c r="AV200">
        <v>5</v>
      </c>
      <c r="AW200">
        <v>3</v>
      </c>
      <c r="AX200" s="37">
        <v>60</v>
      </c>
    </row>
    <row r="201" spans="1:50" x14ac:dyDescent="0.25">
      <c r="A201">
        <v>1788</v>
      </c>
      <c r="B201">
        <v>1</v>
      </c>
      <c r="C201">
        <v>1950</v>
      </c>
      <c r="D201" s="30">
        <f t="shared" si="12"/>
        <v>66</v>
      </c>
      <c r="E201" s="1">
        <v>42696.518553240741</v>
      </c>
      <c r="F201" s="31" t="s">
        <v>11</v>
      </c>
      <c r="G201" s="32">
        <v>1</v>
      </c>
      <c r="H201" s="2">
        <v>2</v>
      </c>
      <c r="I201">
        <v>3</v>
      </c>
      <c r="J201">
        <v>3</v>
      </c>
      <c r="K201">
        <f t="shared" si="13"/>
        <v>2</v>
      </c>
      <c r="L201">
        <v>3</v>
      </c>
      <c r="M201">
        <v>2</v>
      </c>
      <c r="N201">
        <f t="shared" si="14"/>
        <v>3</v>
      </c>
      <c r="O201">
        <v>1</v>
      </c>
      <c r="P201">
        <v>1</v>
      </c>
      <c r="Q201">
        <v>2</v>
      </c>
      <c r="R201">
        <v>1</v>
      </c>
      <c r="S201">
        <v>4</v>
      </c>
      <c r="T201" s="33">
        <v>4</v>
      </c>
      <c r="U201" s="4">
        <v>4</v>
      </c>
      <c r="V201" s="34">
        <v>26</v>
      </c>
      <c r="W201" s="35">
        <f t="shared" si="15"/>
        <v>-1.2546617665595956</v>
      </c>
      <c r="X201" s="35">
        <f t="shared" si="16"/>
        <v>37.45338233440404</v>
      </c>
      <c r="Y201" s="2">
        <v>6</v>
      </c>
      <c r="Z201">
        <v>6</v>
      </c>
      <c r="AA201">
        <v>35</v>
      </c>
      <c r="AB201">
        <v>56</v>
      </c>
      <c r="AC201">
        <v>23</v>
      </c>
      <c r="AD201">
        <v>19</v>
      </c>
      <c r="AE201">
        <v>19</v>
      </c>
      <c r="AF201">
        <v>16</v>
      </c>
      <c r="AG201">
        <v>11</v>
      </c>
      <c r="AH201">
        <v>16</v>
      </c>
      <c r="AI201">
        <v>40</v>
      </c>
      <c r="AJ201" s="4">
        <v>13</v>
      </c>
      <c r="AK201" s="31">
        <f t="shared" si="17"/>
        <v>260</v>
      </c>
      <c r="AL201">
        <v>2</v>
      </c>
      <c r="AM201">
        <v>7</v>
      </c>
      <c r="AN201">
        <v>5</v>
      </c>
      <c r="AO201">
        <v>3</v>
      </c>
      <c r="AP201">
        <v>10</v>
      </c>
      <c r="AQ201">
        <v>4</v>
      </c>
      <c r="AR201">
        <v>11</v>
      </c>
      <c r="AS201">
        <v>12</v>
      </c>
      <c r="AT201">
        <v>1</v>
      </c>
      <c r="AU201">
        <v>8</v>
      </c>
      <c r="AV201">
        <v>6</v>
      </c>
      <c r="AW201">
        <v>9</v>
      </c>
      <c r="AX201" s="37">
        <v>43</v>
      </c>
    </row>
    <row r="202" spans="1:50" x14ac:dyDescent="0.25">
      <c r="A202">
        <v>1795</v>
      </c>
      <c r="B202">
        <v>0</v>
      </c>
      <c r="C202">
        <v>1998</v>
      </c>
      <c r="D202" s="30">
        <f t="shared" si="12"/>
        <v>18</v>
      </c>
      <c r="E202" s="1">
        <v>42696.518946759257</v>
      </c>
      <c r="F202" s="31" t="s">
        <v>91</v>
      </c>
      <c r="G202" s="32">
        <v>1</v>
      </c>
      <c r="H202" s="2">
        <v>2</v>
      </c>
      <c r="I202">
        <v>2</v>
      </c>
      <c r="J202">
        <v>2</v>
      </c>
      <c r="K202">
        <f t="shared" si="13"/>
        <v>3</v>
      </c>
      <c r="L202">
        <v>4</v>
      </c>
      <c r="M202">
        <v>3</v>
      </c>
      <c r="N202">
        <f t="shared" si="14"/>
        <v>2</v>
      </c>
      <c r="O202">
        <v>1</v>
      </c>
      <c r="P202">
        <v>1</v>
      </c>
      <c r="Q202">
        <v>4</v>
      </c>
      <c r="R202">
        <v>2</v>
      </c>
      <c r="S202">
        <v>3</v>
      </c>
      <c r="T202" s="33">
        <v>3</v>
      </c>
      <c r="U202" s="4">
        <v>4</v>
      </c>
      <c r="V202" s="34">
        <v>28</v>
      </c>
      <c r="W202" s="35">
        <f t="shared" si="15"/>
        <v>-0.84809143856954605</v>
      </c>
      <c r="X202" s="35">
        <f t="shared" si="16"/>
        <v>41.519085614304544</v>
      </c>
      <c r="Y202" s="2">
        <v>20</v>
      </c>
      <c r="Z202">
        <v>9</v>
      </c>
      <c r="AA202">
        <v>12</v>
      </c>
      <c r="AB202">
        <v>22</v>
      </c>
      <c r="AC202">
        <v>17</v>
      </c>
      <c r="AD202">
        <v>7</v>
      </c>
      <c r="AE202">
        <v>15</v>
      </c>
      <c r="AF202">
        <v>13</v>
      </c>
      <c r="AG202">
        <v>6</v>
      </c>
      <c r="AH202">
        <v>29</v>
      </c>
      <c r="AI202">
        <v>43</v>
      </c>
      <c r="AJ202" s="4">
        <v>10</v>
      </c>
      <c r="AK202" s="31">
        <f t="shared" si="17"/>
        <v>203</v>
      </c>
      <c r="AL202">
        <v>1</v>
      </c>
      <c r="AM202">
        <v>9</v>
      </c>
      <c r="AN202">
        <v>12</v>
      </c>
      <c r="AO202">
        <v>5</v>
      </c>
      <c r="AP202">
        <v>6</v>
      </c>
      <c r="AQ202">
        <v>8</v>
      </c>
      <c r="AR202">
        <v>7</v>
      </c>
      <c r="AS202">
        <v>3</v>
      </c>
      <c r="AT202">
        <v>11</v>
      </c>
      <c r="AU202">
        <v>2</v>
      </c>
      <c r="AV202">
        <v>10</v>
      </c>
      <c r="AW202">
        <v>4</v>
      </c>
      <c r="AX202" s="37">
        <v>45</v>
      </c>
    </row>
    <row r="203" spans="1:50" x14ac:dyDescent="0.25">
      <c r="A203">
        <v>2812</v>
      </c>
      <c r="B203">
        <v>0</v>
      </c>
      <c r="C203">
        <v>1979</v>
      </c>
      <c r="D203" s="30">
        <f t="shared" si="12"/>
        <v>37</v>
      </c>
      <c r="E203" s="1">
        <v>42704.468506944446</v>
      </c>
      <c r="F203" s="31" t="s">
        <v>4</v>
      </c>
      <c r="G203" s="32">
        <v>2</v>
      </c>
      <c r="H203" s="2">
        <v>4</v>
      </c>
      <c r="I203">
        <v>3</v>
      </c>
      <c r="J203">
        <v>1</v>
      </c>
      <c r="K203">
        <f t="shared" si="13"/>
        <v>4</v>
      </c>
      <c r="L203">
        <v>4</v>
      </c>
      <c r="M203">
        <v>1</v>
      </c>
      <c r="N203">
        <f t="shared" si="14"/>
        <v>4</v>
      </c>
      <c r="O203">
        <v>1</v>
      </c>
      <c r="P203">
        <v>4</v>
      </c>
      <c r="Q203">
        <v>4</v>
      </c>
      <c r="R203">
        <v>3</v>
      </c>
      <c r="S203">
        <v>1</v>
      </c>
      <c r="T203" s="33">
        <v>2</v>
      </c>
      <c r="U203" s="4">
        <v>4</v>
      </c>
      <c r="V203" s="34">
        <v>36</v>
      </c>
      <c r="W203" s="35">
        <f t="shared" si="15"/>
        <v>0.7781898733906526</v>
      </c>
      <c r="X203" s="35">
        <f t="shared" si="16"/>
        <v>57.781898733906523</v>
      </c>
      <c r="Y203" s="2">
        <v>5</v>
      </c>
      <c r="Z203">
        <v>5</v>
      </c>
      <c r="AA203">
        <v>8</v>
      </c>
      <c r="AB203">
        <v>16</v>
      </c>
      <c r="AC203">
        <v>8</v>
      </c>
      <c r="AD203">
        <v>6</v>
      </c>
      <c r="AE203">
        <v>9</v>
      </c>
      <c r="AF203">
        <v>10</v>
      </c>
      <c r="AG203">
        <v>6</v>
      </c>
      <c r="AH203">
        <v>14</v>
      </c>
      <c r="AI203">
        <v>10</v>
      </c>
      <c r="AJ203" s="4">
        <v>6</v>
      </c>
      <c r="AK203" s="31">
        <f t="shared" si="17"/>
        <v>103</v>
      </c>
      <c r="AL203">
        <v>9</v>
      </c>
      <c r="AM203">
        <v>11</v>
      </c>
      <c r="AN203">
        <v>12</v>
      </c>
      <c r="AO203">
        <v>10</v>
      </c>
      <c r="AP203">
        <v>5</v>
      </c>
      <c r="AQ203">
        <v>2</v>
      </c>
      <c r="AR203">
        <v>1</v>
      </c>
      <c r="AS203">
        <v>3</v>
      </c>
      <c r="AT203">
        <v>4</v>
      </c>
      <c r="AU203">
        <v>6</v>
      </c>
      <c r="AV203">
        <v>7</v>
      </c>
      <c r="AW203">
        <v>8</v>
      </c>
      <c r="AX203" s="37">
        <v>46</v>
      </c>
    </row>
    <row r="204" spans="1:50" x14ac:dyDescent="0.25">
      <c r="A204">
        <v>1800</v>
      </c>
      <c r="B204">
        <v>0</v>
      </c>
      <c r="C204">
        <v>1990</v>
      </c>
      <c r="D204" s="30">
        <f t="shared" si="12"/>
        <v>26</v>
      </c>
      <c r="E204" s="1">
        <v>42696.543240740742</v>
      </c>
      <c r="F204" s="31" t="s">
        <v>6</v>
      </c>
      <c r="G204" s="32">
        <v>2</v>
      </c>
      <c r="H204" s="2">
        <v>1</v>
      </c>
      <c r="I204">
        <v>4</v>
      </c>
      <c r="J204">
        <v>3</v>
      </c>
      <c r="K204">
        <f t="shared" si="13"/>
        <v>2</v>
      </c>
      <c r="L204">
        <v>1</v>
      </c>
      <c r="M204">
        <v>1</v>
      </c>
      <c r="N204">
        <f t="shared" si="14"/>
        <v>4</v>
      </c>
      <c r="O204">
        <v>1</v>
      </c>
      <c r="P204">
        <v>4</v>
      </c>
      <c r="Q204">
        <v>4</v>
      </c>
      <c r="R204">
        <v>4</v>
      </c>
      <c r="S204">
        <v>4</v>
      </c>
      <c r="T204" s="33">
        <v>1</v>
      </c>
      <c r="U204" s="4">
        <v>4</v>
      </c>
      <c r="V204" s="34">
        <v>33</v>
      </c>
      <c r="W204" s="35">
        <f t="shared" si="15"/>
        <v>0.1683343814055781</v>
      </c>
      <c r="X204" s="35">
        <f t="shared" si="16"/>
        <v>51.683343814055782</v>
      </c>
      <c r="Y204" s="2">
        <v>3</v>
      </c>
      <c r="Z204">
        <v>2</v>
      </c>
      <c r="AA204">
        <v>5</v>
      </c>
      <c r="AB204">
        <v>19</v>
      </c>
      <c r="AC204">
        <v>7</v>
      </c>
      <c r="AD204">
        <v>5</v>
      </c>
      <c r="AE204">
        <v>5</v>
      </c>
      <c r="AF204">
        <v>7</v>
      </c>
      <c r="AG204">
        <v>3</v>
      </c>
      <c r="AH204">
        <v>6</v>
      </c>
      <c r="AI204">
        <v>7</v>
      </c>
      <c r="AJ204" s="4">
        <v>51</v>
      </c>
      <c r="AK204" s="31">
        <f t="shared" si="17"/>
        <v>120</v>
      </c>
      <c r="AL204">
        <v>2</v>
      </c>
      <c r="AM204">
        <v>4</v>
      </c>
      <c r="AN204">
        <v>5</v>
      </c>
      <c r="AO204">
        <v>1</v>
      </c>
      <c r="AP204">
        <v>9</v>
      </c>
      <c r="AQ204">
        <v>8</v>
      </c>
      <c r="AR204">
        <v>11</v>
      </c>
      <c r="AS204">
        <v>7</v>
      </c>
      <c r="AT204">
        <v>3</v>
      </c>
      <c r="AU204">
        <v>12</v>
      </c>
      <c r="AV204">
        <v>6</v>
      </c>
      <c r="AW204">
        <v>10</v>
      </c>
      <c r="AX204" s="37">
        <v>82</v>
      </c>
    </row>
    <row r="205" spans="1:50" x14ac:dyDescent="0.25">
      <c r="A205">
        <v>255</v>
      </c>
      <c r="B205">
        <v>0</v>
      </c>
      <c r="C205">
        <v>1977</v>
      </c>
      <c r="D205" s="30">
        <f t="shared" si="12"/>
        <v>39</v>
      </c>
      <c r="E205" s="1">
        <v>42689.822928240741</v>
      </c>
      <c r="F205" s="31" t="s">
        <v>5</v>
      </c>
      <c r="G205" s="32">
        <v>2</v>
      </c>
      <c r="H205" s="2">
        <v>2</v>
      </c>
      <c r="I205">
        <v>4</v>
      </c>
      <c r="J205">
        <v>2</v>
      </c>
      <c r="K205">
        <f t="shared" si="13"/>
        <v>3</v>
      </c>
      <c r="L205">
        <v>4</v>
      </c>
      <c r="M205">
        <v>4</v>
      </c>
      <c r="N205">
        <f t="shared" si="14"/>
        <v>1</v>
      </c>
      <c r="O205">
        <v>3</v>
      </c>
      <c r="P205">
        <v>4</v>
      </c>
      <c r="Q205">
        <v>4</v>
      </c>
      <c r="R205">
        <v>4</v>
      </c>
      <c r="S205">
        <v>4</v>
      </c>
      <c r="T205" s="33">
        <v>4</v>
      </c>
      <c r="U205" s="4">
        <v>4</v>
      </c>
      <c r="V205" s="34">
        <v>37</v>
      </c>
      <c r="W205" s="35">
        <f t="shared" si="15"/>
        <v>0.98147503738567743</v>
      </c>
      <c r="X205" s="35">
        <f t="shared" si="16"/>
        <v>59.814750373856775</v>
      </c>
      <c r="Y205" s="2">
        <v>3</v>
      </c>
      <c r="Z205">
        <v>3</v>
      </c>
      <c r="AA205">
        <v>11</v>
      </c>
      <c r="AB205">
        <v>5</v>
      </c>
      <c r="AC205">
        <v>3</v>
      </c>
      <c r="AD205">
        <v>7</v>
      </c>
      <c r="AE205">
        <v>3</v>
      </c>
      <c r="AF205">
        <v>4</v>
      </c>
      <c r="AG205">
        <v>2</v>
      </c>
      <c r="AH205">
        <v>5</v>
      </c>
      <c r="AI205">
        <v>4</v>
      </c>
      <c r="AJ205" s="4">
        <v>3</v>
      </c>
      <c r="AK205" s="31">
        <f t="shared" si="17"/>
        <v>53</v>
      </c>
      <c r="AL205">
        <v>2</v>
      </c>
      <c r="AM205">
        <v>7</v>
      </c>
      <c r="AN205">
        <v>1</v>
      </c>
      <c r="AO205">
        <v>12</v>
      </c>
      <c r="AP205">
        <v>8</v>
      </c>
      <c r="AQ205">
        <v>3</v>
      </c>
      <c r="AR205">
        <v>10</v>
      </c>
      <c r="AS205">
        <v>11</v>
      </c>
      <c r="AT205">
        <v>6</v>
      </c>
      <c r="AU205">
        <v>5</v>
      </c>
      <c r="AV205">
        <v>9</v>
      </c>
      <c r="AW205">
        <v>4</v>
      </c>
      <c r="AX205" s="37">
        <v>39</v>
      </c>
    </row>
    <row r="206" spans="1:50" x14ac:dyDescent="0.25">
      <c r="A206">
        <v>949</v>
      </c>
      <c r="B206">
        <v>0</v>
      </c>
      <c r="C206">
        <v>1984</v>
      </c>
      <c r="D206" s="30">
        <f t="shared" si="12"/>
        <v>32</v>
      </c>
      <c r="E206" s="1">
        <v>42691.741886574076</v>
      </c>
      <c r="F206" s="31" t="s">
        <v>5</v>
      </c>
      <c r="G206" s="32">
        <v>2</v>
      </c>
      <c r="H206" s="2">
        <v>2</v>
      </c>
      <c r="I206">
        <v>2</v>
      </c>
      <c r="J206">
        <v>1</v>
      </c>
      <c r="K206">
        <f t="shared" si="13"/>
        <v>4</v>
      </c>
      <c r="L206">
        <v>3</v>
      </c>
      <c r="M206">
        <v>1</v>
      </c>
      <c r="N206">
        <f t="shared" si="14"/>
        <v>4</v>
      </c>
      <c r="O206">
        <v>2</v>
      </c>
      <c r="P206">
        <v>4</v>
      </c>
      <c r="Q206">
        <v>4</v>
      </c>
      <c r="R206">
        <v>4</v>
      </c>
      <c r="S206">
        <v>4</v>
      </c>
      <c r="T206" s="33">
        <v>3</v>
      </c>
      <c r="U206" s="4">
        <v>4</v>
      </c>
      <c r="V206" s="34">
        <v>37</v>
      </c>
      <c r="W206" s="35">
        <f t="shared" si="15"/>
        <v>0.98147503738567743</v>
      </c>
      <c r="X206" s="35">
        <f t="shared" si="16"/>
        <v>59.814750373856775</v>
      </c>
      <c r="Y206" s="2">
        <v>15</v>
      </c>
      <c r="Z206">
        <v>15</v>
      </c>
      <c r="AA206">
        <v>10</v>
      </c>
      <c r="AB206">
        <v>26</v>
      </c>
      <c r="AC206">
        <v>6</v>
      </c>
      <c r="AD206">
        <v>51</v>
      </c>
      <c r="AE206">
        <v>7</v>
      </c>
      <c r="AF206">
        <v>8</v>
      </c>
      <c r="AG206">
        <v>12</v>
      </c>
      <c r="AH206">
        <v>11</v>
      </c>
      <c r="AI206">
        <v>30</v>
      </c>
      <c r="AJ206" s="4">
        <v>5</v>
      </c>
      <c r="AK206" s="31">
        <f t="shared" si="17"/>
        <v>196</v>
      </c>
      <c r="AL206">
        <v>6</v>
      </c>
      <c r="AM206">
        <v>2</v>
      </c>
      <c r="AN206">
        <v>11</v>
      </c>
      <c r="AO206">
        <v>8</v>
      </c>
      <c r="AP206">
        <v>12</v>
      </c>
      <c r="AQ206">
        <v>3</v>
      </c>
      <c r="AR206">
        <v>5</v>
      </c>
      <c r="AS206">
        <v>4</v>
      </c>
      <c r="AT206">
        <v>9</v>
      </c>
      <c r="AU206">
        <v>10</v>
      </c>
      <c r="AV206">
        <v>1</v>
      </c>
      <c r="AW206">
        <v>7</v>
      </c>
      <c r="AX206" s="37">
        <v>30</v>
      </c>
    </row>
    <row r="207" spans="1:50" x14ac:dyDescent="0.25">
      <c r="A207">
        <v>1829</v>
      </c>
      <c r="B207">
        <v>1</v>
      </c>
      <c r="C207">
        <v>1964</v>
      </c>
      <c r="D207" s="30">
        <f t="shared" ref="D207:D270" si="18">2016-C207</f>
        <v>52</v>
      </c>
      <c r="E207" s="1">
        <v>42696.590590277781</v>
      </c>
      <c r="F207" s="39" t="s">
        <v>92</v>
      </c>
      <c r="G207" s="32">
        <v>0</v>
      </c>
      <c r="H207" s="2">
        <v>2</v>
      </c>
      <c r="I207">
        <v>4</v>
      </c>
      <c r="J207">
        <v>3</v>
      </c>
      <c r="K207">
        <f t="shared" ref="K207:K270" si="19">1+4-J207</f>
        <v>2</v>
      </c>
      <c r="L207">
        <v>4</v>
      </c>
      <c r="M207">
        <v>1</v>
      </c>
      <c r="N207">
        <f t="shared" ref="N207:N270" si="20">1+4-M207</f>
        <v>4</v>
      </c>
      <c r="O207">
        <v>2</v>
      </c>
      <c r="P207">
        <v>4</v>
      </c>
      <c r="Q207">
        <v>4</v>
      </c>
      <c r="R207">
        <v>1</v>
      </c>
      <c r="S207">
        <v>4</v>
      </c>
      <c r="T207" s="33">
        <v>3</v>
      </c>
      <c r="U207" s="4">
        <v>4</v>
      </c>
      <c r="V207" s="34">
        <v>35</v>
      </c>
      <c r="W207" s="35">
        <f t="shared" ref="W207:W270" si="21">(V207-32.1719298246)/4.91919813698</f>
        <v>0.57490470939562777</v>
      </c>
      <c r="X207" s="35">
        <f t="shared" ref="X207:X270" si="22">W207*10+50</f>
        <v>55.749047093956278</v>
      </c>
      <c r="Y207" s="2">
        <v>4</v>
      </c>
      <c r="Z207">
        <v>3</v>
      </c>
      <c r="AA207">
        <v>6</v>
      </c>
      <c r="AB207">
        <v>8</v>
      </c>
      <c r="AC207">
        <v>8</v>
      </c>
      <c r="AD207">
        <v>10</v>
      </c>
      <c r="AE207">
        <v>4</v>
      </c>
      <c r="AF207">
        <v>5</v>
      </c>
      <c r="AG207">
        <v>3</v>
      </c>
      <c r="AH207">
        <v>3</v>
      </c>
      <c r="AI207">
        <v>5</v>
      </c>
      <c r="AJ207" s="4">
        <v>3</v>
      </c>
      <c r="AK207" s="31">
        <f t="shared" ref="AK207:AK270" si="23">SUM(Y207:AJ207)</f>
        <v>62</v>
      </c>
      <c r="AL207">
        <v>3</v>
      </c>
      <c r="AM207">
        <v>9</v>
      </c>
      <c r="AN207">
        <v>4</v>
      </c>
      <c r="AO207">
        <v>6</v>
      </c>
      <c r="AP207">
        <v>2</v>
      </c>
      <c r="AQ207">
        <v>11</v>
      </c>
      <c r="AR207">
        <v>5</v>
      </c>
      <c r="AS207">
        <v>7</v>
      </c>
      <c r="AT207">
        <v>12</v>
      </c>
      <c r="AU207">
        <v>8</v>
      </c>
      <c r="AV207">
        <v>10</v>
      </c>
      <c r="AW207">
        <v>1</v>
      </c>
      <c r="AX207" s="37">
        <v>57</v>
      </c>
    </row>
    <row r="208" spans="1:50" x14ac:dyDescent="0.25">
      <c r="A208">
        <v>1351</v>
      </c>
      <c r="B208">
        <v>0</v>
      </c>
      <c r="C208">
        <v>1982</v>
      </c>
      <c r="D208" s="30">
        <f t="shared" si="18"/>
        <v>34</v>
      </c>
      <c r="E208" s="1">
        <v>42694.918622685182</v>
      </c>
      <c r="F208" s="31" t="s">
        <v>5</v>
      </c>
      <c r="G208" s="32">
        <v>2</v>
      </c>
      <c r="H208" s="2">
        <v>2</v>
      </c>
      <c r="I208">
        <v>4</v>
      </c>
      <c r="J208">
        <v>1</v>
      </c>
      <c r="K208">
        <f t="shared" si="19"/>
        <v>4</v>
      </c>
      <c r="L208">
        <v>4</v>
      </c>
      <c r="M208">
        <v>1</v>
      </c>
      <c r="N208">
        <f t="shared" si="20"/>
        <v>4</v>
      </c>
      <c r="O208">
        <v>2</v>
      </c>
      <c r="P208">
        <v>2</v>
      </c>
      <c r="Q208">
        <v>4</v>
      </c>
      <c r="R208">
        <v>4</v>
      </c>
      <c r="S208">
        <v>3</v>
      </c>
      <c r="T208" s="33">
        <v>3</v>
      </c>
      <c r="U208" s="4">
        <v>4</v>
      </c>
      <c r="V208" s="34">
        <v>37</v>
      </c>
      <c r="W208" s="35">
        <f t="shared" si="21"/>
        <v>0.98147503738567743</v>
      </c>
      <c r="X208" s="35">
        <f t="shared" si="22"/>
        <v>59.814750373856775</v>
      </c>
      <c r="Y208" s="2">
        <v>20</v>
      </c>
      <c r="Z208">
        <v>10</v>
      </c>
      <c r="AA208">
        <v>8</v>
      </c>
      <c r="AB208">
        <v>19</v>
      </c>
      <c r="AC208">
        <v>17</v>
      </c>
      <c r="AD208">
        <v>13</v>
      </c>
      <c r="AE208">
        <v>10</v>
      </c>
      <c r="AF208">
        <v>19</v>
      </c>
      <c r="AG208">
        <v>6</v>
      </c>
      <c r="AH208">
        <v>11</v>
      </c>
      <c r="AI208">
        <v>15</v>
      </c>
      <c r="AJ208" s="4">
        <v>8</v>
      </c>
      <c r="AK208" s="31">
        <f t="shared" si="23"/>
        <v>156</v>
      </c>
      <c r="AL208">
        <v>4</v>
      </c>
      <c r="AM208">
        <v>11</v>
      </c>
      <c r="AN208">
        <v>7</v>
      </c>
      <c r="AO208">
        <v>9</v>
      </c>
      <c r="AP208">
        <v>1</v>
      </c>
      <c r="AQ208">
        <v>8</v>
      </c>
      <c r="AR208">
        <v>10</v>
      </c>
      <c r="AS208">
        <v>12</v>
      </c>
      <c r="AT208">
        <v>2</v>
      </c>
      <c r="AU208">
        <v>6</v>
      </c>
      <c r="AV208">
        <v>5</v>
      </c>
      <c r="AW208">
        <v>3</v>
      </c>
      <c r="AX208" s="37">
        <v>25</v>
      </c>
    </row>
    <row r="209" spans="1:50" x14ac:dyDescent="0.25">
      <c r="A209">
        <v>1833</v>
      </c>
      <c r="B209">
        <v>0</v>
      </c>
      <c r="C209">
        <v>2002</v>
      </c>
      <c r="D209" s="30">
        <f t="shared" si="18"/>
        <v>14</v>
      </c>
      <c r="E209" s="1">
        <v>42696.60465277778</v>
      </c>
      <c r="F209" s="39" t="s">
        <v>10</v>
      </c>
      <c r="G209" s="32">
        <v>0</v>
      </c>
      <c r="H209" s="2">
        <v>2</v>
      </c>
      <c r="I209">
        <v>3</v>
      </c>
      <c r="J209">
        <v>3</v>
      </c>
      <c r="K209">
        <f t="shared" si="19"/>
        <v>2</v>
      </c>
      <c r="L209">
        <v>2</v>
      </c>
      <c r="M209">
        <v>3</v>
      </c>
      <c r="N209">
        <f t="shared" si="20"/>
        <v>2</v>
      </c>
      <c r="O209">
        <v>2</v>
      </c>
      <c r="P209">
        <v>2</v>
      </c>
      <c r="Q209">
        <v>2</v>
      </c>
      <c r="R209">
        <v>4</v>
      </c>
      <c r="S209">
        <v>2</v>
      </c>
      <c r="T209" s="33">
        <v>3</v>
      </c>
      <c r="U209" s="4">
        <v>3</v>
      </c>
      <c r="V209" s="34">
        <v>26</v>
      </c>
      <c r="W209" s="35">
        <f t="shared" si="21"/>
        <v>-1.2546617665595956</v>
      </c>
      <c r="X209" s="35">
        <f t="shared" si="22"/>
        <v>37.45338233440404</v>
      </c>
      <c r="Y209" s="2">
        <v>5</v>
      </c>
      <c r="Z209">
        <v>3</v>
      </c>
      <c r="AA209">
        <v>4</v>
      </c>
      <c r="AB209">
        <v>7</v>
      </c>
      <c r="AC209">
        <v>6</v>
      </c>
      <c r="AD209">
        <v>4</v>
      </c>
      <c r="AE209">
        <v>5</v>
      </c>
      <c r="AF209">
        <v>5</v>
      </c>
      <c r="AG209">
        <v>5</v>
      </c>
      <c r="AH209">
        <v>10</v>
      </c>
      <c r="AI209">
        <v>5</v>
      </c>
      <c r="AJ209" s="4">
        <v>2</v>
      </c>
      <c r="AK209" s="31">
        <f t="shared" si="23"/>
        <v>61</v>
      </c>
      <c r="AL209">
        <v>3</v>
      </c>
      <c r="AM209">
        <v>2</v>
      </c>
      <c r="AN209">
        <v>11</v>
      </c>
      <c r="AO209">
        <v>10</v>
      </c>
      <c r="AP209">
        <v>6</v>
      </c>
      <c r="AQ209">
        <v>7</v>
      </c>
      <c r="AR209">
        <v>4</v>
      </c>
      <c r="AS209">
        <v>1</v>
      </c>
      <c r="AT209">
        <v>12</v>
      </c>
      <c r="AU209">
        <v>8</v>
      </c>
      <c r="AV209">
        <v>5</v>
      </c>
      <c r="AW209">
        <v>9</v>
      </c>
      <c r="AX209" s="37">
        <v>32</v>
      </c>
    </row>
    <row r="210" spans="1:50" x14ac:dyDescent="0.25">
      <c r="A210">
        <v>1781</v>
      </c>
      <c r="B210">
        <v>0</v>
      </c>
      <c r="C210">
        <v>1956</v>
      </c>
      <c r="D210" s="30">
        <f t="shared" si="18"/>
        <v>60</v>
      </c>
      <c r="E210" s="1">
        <v>42696.483912037038</v>
      </c>
      <c r="F210" s="31" t="s">
        <v>5</v>
      </c>
      <c r="G210" s="32">
        <v>2</v>
      </c>
      <c r="H210" s="2">
        <v>2</v>
      </c>
      <c r="I210">
        <v>4</v>
      </c>
      <c r="J210">
        <v>1</v>
      </c>
      <c r="K210">
        <f t="shared" si="19"/>
        <v>4</v>
      </c>
      <c r="L210">
        <v>4</v>
      </c>
      <c r="M210">
        <v>1</v>
      </c>
      <c r="N210">
        <f t="shared" si="20"/>
        <v>4</v>
      </c>
      <c r="O210">
        <v>2</v>
      </c>
      <c r="P210">
        <v>4</v>
      </c>
      <c r="Q210">
        <v>4</v>
      </c>
      <c r="R210">
        <v>3</v>
      </c>
      <c r="S210">
        <v>2</v>
      </c>
      <c r="T210" s="33">
        <v>2</v>
      </c>
      <c r="U210" s="4">
        <v>4</v>
      </c>
      <c r="V210" s="34">
        <v>37</v>
      </c>
      <c r="W210" s="35">
        <f t="shared" si="21"/>
        <v>0.98147503738567743</v>
      </c>
      <c r="X210" s="35">
        <f t="shared" si="22"/>
        <v>59.814750373856775</v>
      </c>
      <c r="Y210" s="2">
        <v>10</v>
      </c>
      <c r="Z210">
        <v>5</v>
      </c>
      <c r="AA210">
        <v>14</v>
      </c>
      <c r="AB210">
        <v>21</v>
      </c>
      <c r="AC210">
        <v>16</v>
      </c>
      <c r="AD210">
        <v>7</v>
      </c>
      <c r="AE210">
        <v>17</v>
      </c>
      <c r="AF210">
        <v>19</v>
      </c>
      <c r="AG210">
        <v>26</v>
      </c>
      <c r="AH210">
        <v>25</v>
      </c>
      <c r="AI210">
        <v>15</v>
      </c>
      <c r="AJ210" s="4">
        <v>8</v>
      </c>
      <c r="AK210" s="31">
        <f t="shared" si="23"/>
        <v>183</v>
      </c>
      <c r="AL210">
        <v>12</v>
      </c>
      <c r="AM210">
        <v>9</v>
      </c>
      <c r="AN210">
        <v>11</v>
      </c>
      <c r="AO210">
        <v>1</v>
      </c>
      <c r="AP210">
        <v>4</v>
      </c>
      <c r="AQ210">
        <v>8</v>
      </c>
      <c r="AR210">
        <v>10</v>
      </c>
      <c r="AS210">
        <v>5</v>
      </c>
      <c r="AT210">
        <v>2</v>
      </c>
      <c r="AU210">
        <v>7</v>
      </c>
      <c r="AV210">
        <v>3</v>
      </c>
      <c r="AW210">
        <v>6</v>
      </c>
      <c r="AX210" s="37">
        <v>21</v>
      </c>
    </row>
    <row r="211" spans="1:50" x14ac:dyDescent="0.25">
      <c r="A211">
        <v>1853</v>
      </c>
      <c r="B211">
        <v>0</v>
      </c>
      <c r="C211">
        <v>1992</v>
      </c>
      <c r="D211" s="30">
        <f t="shared" si="18"/>
        <v>24</v>
      </c>
      <c r="E211" s="1">
        <v>42696.688831018517</v>
      </c>
      <c r="F211" s="31" t="s">
        <v>4</v>
      </c>
      <c r="G211" s="32">
        <v>2</v>
      </c>
      <c r="H211" s="2">
        <v>4</v>
      </c>
      <c r="I211">
        <v>3</v>
      </c>
      <c r="J211">
        <v>1</v>
      </c>
      <c r="K211">
        <f t="shared" si="19"/>
        <v>4</v>
      </c>
      <c r="L211">
        <v>4</v>
      </c>
      <c r="M211">
        <v>1</v>
      </c>
      <c r="N211">
        <f t="shared" si="20"/>
        <v>4</v>
      </c>
      <c r="O211">
        <v>1</v>
      </c>
      <c r="P211">
        <v>4</v>
      </c>
      <c r="Q211">
        <v>1</v>
      </c>
      <c r="R211">
        <v>4</v>
      </c>
      <c r="S211">
        <v>4</v>
      </c>
      <c r="T211" s="33">
        <v>2</v>
      </c>
      <c r="U211" s="4">
        <v>4</v>
      </c>
      <c r="V211" s="34">
        <v>37</v>
      </c>
      <c r="W211" s="35">
        <f t="shared" si="21"/>
        <v>0.98147503738567743</v>
      </c>
      <c r="X211" s="35">
        <f t="shared" si="22"/>
        <v>59.814750373856775</v>
      </c>
      <c r="Y211" s="2">
        <v>3</v>
      </c>
      <c r="Z211">
        <v>3</v>
      </c>
      <c r="AA211">
        <v>4</v>
      </c>
      <c r="AB211">
        <v>6</v>
      </c>
      <c r="AC211">
        <v>7</v>
      </c>
      <c r="AD211">
        <v>3</v>
      </c>
      <c r="AE211">
        <v>4</v>
      </c>
      <c r="AF211">
        <v>2</v>
      </c>
      <c r="AG211">
        <v>1</v>
      </c>
      <c r="AH211">
        <v>4</v>
      </c>
      <c r="AI211">
        <v>5</v>
      </c>
      <c r="AJ211" s="4">
        <v>3</v>
      </c>
      <c r="AK211" s="40">
        <f t="shared" si="23"/>
        <v>45</v>
      </c>
      <c r="AL211">
        <v>4</v>
      </c>
      <c r="AM211">
        <v>3</v>
      </c>
      <c r="AN211">
        <v>7</v>
      </c>
      <c r="AO211">
        <v>11</v>
      </c>
      <c r="AP211">
        <v>10</v>
      </c>
      <c r="AQ211">
        <v>9</v>
      </c>
      <c r="AR211">
        <v>5</v>
      </c>
      <c r="AS211">
        <v>8</v>
      </c>
      <c r="AT211">
        <v>6</v>
      </c>
      <c r="AU211">
        <v>12</v>
      </c>
      <c r="AV211">
        <v>1</v>
      </c>
      <c r="AW211">
        <v>2</v>
      </c>
      <c r="AX211" s="37">
        <v>54</v>
      </c>
    </row>
    <row r="212" spans="1:50" x14ac:dyDescent="0.25">
      <c r="A212">
        <v>1868</v>
      </c>
      <c r="B212">
        <v>1</v>
      </c>
      <c r="C212">
        <v>1991</v>
      </c>
      <c r="D212" s="30">
        <f t="shared" si="18"/>
        <v>25</v>
      </c>
      <c r="E212" s="1">
        <v>42696.743125000001</v>
      </c>
      <c r="F212" s="39" t="s">
        <v>10</v>
      </c>
      <c r="G212" s="32">
        <v>0</v>
      </c>
      <c r="H212" s="2">
        <v>4</v>
      </c>
      <c r="I212">
        <v>2</v>
      </c>
      <c r="J212">
        <v>1</v>
      </c>
      <c r="K212">
        <f t="shared" si="19"/>
        <v>4</v>
      </c>
      <c r="L212">
        <v>4</v>
      </c>
      <c r="M212">
        <v>3</v>
      </c>
      <c r="N212">
        <f t="shared" si="20"/>
        <v>2</v>
      </c>
      <c r="O212">
        <v>2</v>
      </c>
      <c r="P212">
        <v>3</v>
      </c>
      <c r="Q212">
        <v>1</v>
      </c>
      <c r="R212">
        <v>3</v>
      </c>
      <c r="S212">
        <v>3</v>
      </c>
      <c r="T212" s="33">
        <v>4</v>
      </c>
      <c r="U212" s="4">
        <v>2</v>
      </c>
      <c r="V212" s="34">
        <v>30</v>
      </c>
      <c r="W212" s="35">
        <f t="shared" si="21"/>
        <v>-0.44152111057949639</v>
      </c>
      <c r="X212" s="35">
        <f t="shared" si="22"/>
        <v>45.584788894205033</v>
      </c>
      <c r="Y212" s="2">
        <v>7</v>
      </c>
      <c r="Z212">
        <v>4</v>
      </c>
      <c r="AA212">
        <v>8</v>
      </c>
      <c r="AB212">
        <v>16</v>
      </c>
      <c r="AC212">
        <v>18</v>
      </c>
      <c r="AD212">
        <v>8</v>
      </c>
      <c r="AE212">
        <v>7</v>
      </c>
      <c r="AF212">
        <v>6</v>
      </c>
      <c r="AG212">
        <v>6</v>
      </c>
      <c r="AH212">
        <v>9</v>
      </c>
      <c r="AI212">
        <v>10</v>
      </c>
      <c r="AJ212" s="4">
        <v>25</v>
      </c>
      <c r="AK212" s="31">
        <f t="shared" si="23"/>
        <v>124</v>
      </c>
      <c r="AL212">
        <v>12</v>
      </c>
      <c r="AM212">
        <v>7</v>
      </c>
      <c r="AN212">
        <v>8</v>
      </c>
      <c r="AO212">
        <v>11</v>
      </c>
      <c r="AP212">
        <v>4</v>
      </c>
      <c r="AQ212">
        <v>10</v>
      </c>
      <c r="AR212">
        <v>5</v>
      </c>
      <c r="AS212">
        <v>3</v>
      </c>
      <c r="AT212">
        <v>2</v>
      </c>
      <c r="AU212">
        <v>9</v>
      </c>
      <c r="AV212">
        <v>6</v>
      </c>
      <c r="AW212">
        <v>1</v>
      </c>
      <c r="AX212" s="37">
        <v>38</v>
      </c>
    </row>
    <row r="213" spans="1:50" x14ac:dyDescent="0.25">
      <c r="A213">
        <v>1869</v>
      </c>
      <c r="B213">
        <v>0</v>
      </c>
      <c r="C213">
        <v>1988</v>
      </c>
      <c r="D213" s="30">
        <f t="shared" si="18"/>
        <v>28</v>
      </c>
      <c r="E213" s="1">
        <v>42696.769247685188</v>
      </c>
      <c r="F213" s="31" t="s">
        <v>4</v>
      </c>
      <c r="G213" s="32">
        <v>2</v>
      </c>
      <c r="H213" s="2">
        <v>2</v>
      </c>
      <c r="I213">
        <v>2</v>
      </c>
      <c r="J213">
        <v>1</v>
      </c>
      <c r="K213">
        <f t="shared" si="19"/>
        <v>4</v>
      </c>
      <c r="L213">
        <v>4</v>
      </c>
      <c r="M213">
        <v>2</v>
      </c>
      <c r="N213">
        <f t="shared" si="20"/>
        <v>3</v>
      </c>
      <c r="O213">
        <v>3</v>
      </c>
      <c r="P213">
        <v>4</v>
      </c>
      <c r="Q213">
        <v>1</v>
      </c>
      <c r="R213">
        <v>4</v>
      </c>
      <c r="S213">
        <v>3</v>
      </c>
      <c r="T213" s="33">
        <v>4</v>
      </c>
      <c r="U213" s="4">
        <v>4</v>
      </c>
      <c r="V213" s="34">
        <v>34</v>
      </c>
      <c r="W213" s="35">
        <f t="shared" si="21"/>
        <v>0.37161954540060294</v>
      </c>
      <c r="X213" s="35">
        <f t="shared" si="22"/>
        <v>53.716195454006026</v>
      </c>
      <c r="Y213" s="2">
        <v>4</v>
      </c>
      <c r="Z213">
        <v>3</v>
      </c>
      <c r="AA213">
        <v>5</v>
      </c>
      <c r="AB213">
        <v>12</v>
      </c>
      <c r="AC213">
        <v>5</v>
      </c>
      <c r="AD213">
        <v>5</v>
      </c>
      <c r="AE213">
        <v>5</v>
      </c>
      <c r="AF213">
        <v>6</v>
      </c>
      <c r="AG213">
        <v>3</v>
      </c>
      <c r="AH213">
        <v>9</v>
      </c>
      <c r="AI213">
        <v>6</v>
      </c>
      <c r="AJ213" s="4">
        <v>4</v>
      </c>
      <c r="AK213" s="31">
        <f t="shared" si="23"/>
        <v>67</v>
      </c>
      <c r="AL213">
        <v>12</v>
      </c>
      <c r="AM213">
        <v>3</v>
      </c>
      <c r="AN213">
        <v>6</v>
      </c>
      <c r="AO213">
        <v>11</v>
      </c>
      <c r="AP213">
        <v>7</v>
      </c>
      <c r="AQ213">
        <v>5</v>
      </c>
      <c r="AR213">
        <v>9</v>
      </c>
      <c r="AS213">
        <v>2</v>
      </c>
      <c r="AT213">
        <v>4</v>
      </c>
      <c r="AU213">
        <v>10</v>
      </c>
      <c r="AV213">
        <v>8</v>
      </c>
      <c r="AW213">
        <v>1</v>
      </c>
      <c r="AX213" s="37">
        <v>53</v>
      </c>
    </row>
    <row r="214" spans="1:50" x14ac:dyDescent="0.25">
      <c r="A214">
        <v>1883</v>
      </c>
      <c r="B214">
        <v>0</v>
      </c>
      <c r="C214">
        <v>1995</v>
      </c>
      <c r="D214" s="30">
        <f t="shared" si="18"/>
        <v>21</v>
      </c>
      <c r="E214" s="1">
        <v>42696.830520833333</v>
      </c>
      <c r="F214" s="31" t="s">
        <v>11</v>
      </c>
      <c r="G214" s="32">
        <v>1</v>
      </c>
      <c r="H214" s="2">
        <v>3</v>
      </c>
      <c r="I214">
        <v>2</v>
      </c>
      <c r="J214">
        <v>1</v>
      </c>
      <c r="K214">
        <f t="shared" si="19"/>
        <v>4</v>
      </c>
      <c r="L214">
        <v>2</v>
      </c>
      <c r="M214">
        <v>3</v>
      </c>
      <c r="N214">
        <f t="shared" si="20"/>
        <v>2</v>
      </c>
      <c r="O214">
        <v>3</v>
      </c>
      <c r="P214">
        <v>4</v>
      </c>
      <c r="Q214">
        <v>1</v>
      </c>
      <c r="R214">
        <v>3</v>
      </c>
      <c r="S214">
        <v>3</v>
      </c>
      <c r="T214" s="33">
        <v>4</v>
      </c>
      <c r="U214" s="4">
        <v>1</v>
      </c>
      <c r="V214" s="34">
        <v>28</v>
      </c>
      <c r="W214" s="35">
        <f t="shared" si="21"/>
        <v>-0.84809143856954605</v>
      </c>
      <c r="X214" s="35">
        <f t="shared" si="22"/>
        <v>41.519085614304544</v>
      </c>
      <c r="Y214" s="2">
        <v>4</v>
      </c>
      <c r="Z214">
        <v>2</v>
      </c>
      <c r="AA214">
        <v>8</v>
      </c>
      <c r="AB214">
        <v>17</v>
      </c>
      <c r="AC214">
        <v>7</v>
      </c>
      <c r="AD214">
        <v>7</v>
      </c>
      <c r="AE214">
        <v>7</v>
      </c>
      <c r="AF214">
        <v>7</v>
      </c>
      <c r="AG214">
        <v>4</v>
      </c>
      <c r="AH214">
        <v>10</v>
      </c>
      <c r="AI214">
        <v>7</v>
      </c>
      <c r="AJ214" s="38">
        <v>7</v>
      </c>
      <c r="AK214" s="31">
        <f t="shared" si="23"/>
        <v>87</v>
      </c>
      <c r="AL214">
        <v>11</v>
      </c>
      <c r="AM214">
        <v>5</v>
      </c>
      <c r="AN214">
        <v>2</v>
      </c>
      <c r="AO214">
        <v>8</v>
      </c>
      <c r="AP214">
        <v>10</v>
      </c>
      <c r="AQ214">
        <v>12</v>
      </c>
      <c r="AR214">
        <v>6</v>
      </c>
      <c r="AS214">
        <v>9</v>
      </c>
      <c r="AT214">
        <v>4</v>
      </c>
      <c r="AU214">
        <v>3</v>
      </c>
      <c r="AV214">
        <v>7</v>
      </c>
      <c r="AW214">
        <v>1</v>
      </c>
      <c r="AX214" s="37">
        <v>60</v>
      </c>
    </row>
    <row r="215" spans="1:50" x14ac:dyDescent="0.25">
      <c r="A215">
        <v>1923</v>
      </c>
      <c r="B215">
        <v>1</v>
      </c>
      <c r="C215">
        <v>1983</v>
      </c>
      <c r="D215" s="30">
        <f t="shared" si="18"/>
        <v>33</v>
      </c>
      <c r="E215" s="1">
        <v>42696.886956018519</v>
      </c>
      <c r="F215" s="31" t="s">
        <v>11</v>
      </c>
      <c r="G215" s="32">
        <v>1</v>
      </c>
      <c r="H215" s="2">
        <v>2</v>
      </c>
      <c r="I215">
        <v>2</v>
      </c>
      <c r="J215">
        <v>1</v>
      </c>
      <c r="K215">
        <f t="shared" si="19"/>
        <v>4</v>
      </c>
      <c r="L215">
        <v>3</v>
      </c>
      <c r="M215">
        <v>2</v>
      </c>
      <c r="N215">
        <f t="shared" si="20"/>
        <v>3</v>
      </c>
      <c r="O215">
        <v>1</v>
      </c>
      <c r="P215">
        <v>4</v>
      </c>
      <c r="Q215">
        <v>4</v>
      </c>
      <c r="R215">
        <v>4</v>
      </c>
      <c r="S215">
        <v>3</v>
      </c>
      <c r="T215" s="33">
        <v>4</v>
      </c>
      <c r="U215" s="4">
        <v>4</v>
      </c>
      <c r="V215" s="34">
        <v>34</v>
      </c>
      <c r="W215" s="35">
        <f t="shared" si="21"/>
        <v>0.37161954540060294</v>
      </c>
      <c r="X215" s="35">
        <f t="shared" si="22"/>
        <v>53.716195454006026</v>
      </c>
      <c r="Y215" s="2">
        <v>5</v>
      </c>
      <c r="Z215">
        <v>11</v>
      </c>
      <c r="AA215">
        <v>10</v>
      </c>
      <c r="AB215">
        <v>17</v>
      </c>
      <c r="AC215">
        <v>17</v>
      </c>
      <c r="AD215">
        <v>10</v>
      </c>
      <c r="AE215">
        <v>11</v>
      </c>
      <c r="AF215">
        <v>13</v>
      </c>
      <c r="AG215">
        <v>7</v>
      </c>
      <c r="AH215">
        <v>10</v>
      </c>
      <c r="AI215">
        <v>10</v>
      </c>
      <c r="AJ215" s="4">
        <v>55</v>
      </c>
      <c r="AK215" s="31">
        <f t="shared" si="23"/>
        <v>176</v>
      </c>
      <c r="AL215">
        <v>6</v>
      </c>
      <c r="AM215">
        <v>2</v>
      </c>
      <c r="AN215">
        <v>9</v>
      </c>
      <c r="AO215">
        <v>11</v>
      </c>
      <c r="AP215">
        <v>12</v>
      </c>
      <c r="AQ215">
        <v>10</v>
      </c>
      <c r="AR215">
        <v>7</v>
      </c>
      <c r="AS215">
        <v>4</v>
      </c>
      <c r="AT215">
        <v>1</v>
      </c>
      <c r="AU215">
        <v>3</v>
      </c>
      <c r="AV215">
        <v>5</v>
      </c>
      <c r="AW215">
        <v>8</v>
      </c>
      <c r="AX215" s="37">
        <v>35</v>
      </c>
    </row>
    <row r="216" spans="1:50" x14ac:dyDescent="0.25">
      <c r="A216">
        <v>1931</v>
      </c>
      <c r="B216">
        <v>1</v>
      </c>
      <c r="C216">
        <v>1963</v>
      </c>
      <c r="D216" s="30">
        <f t="shared" si="18"/>
        <v>53</v>
      </c>
      <c r="E216" s="1">
        <v>42696.922662037039</v>
      </c>
      <c r="F216" s="39" t="s">
        <v>93</v>
      </c>
      <c r="G216" s="32">
        <v>0</v>
      </c>
      <c r="H216" s="2">
        <v>2</v>
      </c>
      <c r="I216">
        <v>3</v>
      </c>
      <c r="J216">
        <v>1</v>
      </c>
      <c r="K216">
        <f t="shared" si="19"/>
        <v>4</v>
      </c>
      <c r="L216">
        <v>3</v>
      </c>
      <c r="M216">
        <v>2</v>
      </c>
      <c r="N216">
        <f t="shared" si="20"/>
        <v>3</v>
      </c>
      <c r="O216">
        <v>4</v>
      </c>
      <c r="P216">
        <v>3</v>
      </c>
      <c r="Q216">
        <v>2</v>
      </c>
      <c r="R216">
        <v>2</v>
      </c>
      <c r="S216">
        <v>3</v>
      </c>
      <c r="T216" s="33">
        <v>2</v>
      </c>
      <c r="U216" s="4">
        <v>3</v>
      </c>
      <c r="V216" s="34">
        <v>32</v>
      </c>
      <c r="W216" s="35">
        <f t="shared" si="21"/>
        <v>-3.4950782589446734E-2</v>
      </c>
      <c r="X216" s="35">
        <f t="shared" si="22"/>
        <v>49.65049217410553</v>
      </c>
      <c r="Y216" s="2">
        <v>5</v>
      </c>
      <c r="Z216">
        <v>11</v>
      </c>
      <c r="AA216">
        <v>5</v>
      </c>
      <c r="AB216">
        <v>13</v>
      </c>
      <c r="AC216">
        <v>16</v>
      </c>
      <c r="AD216">
        <v>9</v>
      </c>
      <c r="AE216">
        <v>16</v>
      </c>
      <c r="AF216">
        <v>10</v>
      </c>
      <c r="AG216">
        <v>15</v>
      </c>
      <c r="AH216">
        <v>8</v>
      </c>
      <c r="AI216">
        <v>10</v>
      </c>
      <c r="AJ216" s="4">
        <v>8</v>
      </c>
      <c r="AK216" s="31">
        <f t="shared" si="23"/>
        <v>126</v>
      </c>
      <c r="AL216">
        <v>11</v>
      </c>
      <c r="AM216">
        <v>9</v>
      </c>
      <c r="AN216">
        <v>4</v>
      </c>
      <c r="AO216">
        <v>6</v>
      </c>
      <c r="AP216">
        <v>7</v>
      </c>
      <c r="AQ216">
        <v>2</v>
      </c>
      <c r="AR216">
        <v>12</v>
      </c>
      <c r="AS216">
        <v>8</v>
      </c>
      <c r="AT216">
        <v>3</v>
      </c>
      <c r="AU216">
        <v>10</v>
      </c>
      <c r="AV216">
        <v>1</v>
      </c>
      <c r="AW216">
        <v>5</v>
      </c>
      <c r="AX216" s="37">
        <v>15</v>
      </c>
    </row>
    <row r="217" spans="1:50" x14ac:dyDescent="0.25">
      <c r="A217">
        <v>1938</v>
      </c>
      <c r="B217">
        <v>1</v>
      </c>
      <c r="C217">
        <v>1976</v>
      </c>
      <c r="D217" s="30">
        <f t="shared" si="18"/>
        <v>40</v>
      </c>
      <c r="E217" s="1">
        <v>42696.952037037037</v>
      </c>
      <c r="F217" s="31" t="s">
        <v>6</v>
      </c>
      <c r="G217" s="32">
        <v>2</v>
      </c>
      <c r="H217" s="2">
        <v>4</v>
      </c>
      <c r="I217">
        <v>3</v>
      </c>
      <c r="J217">
        <v>2</v>
      </c>
      <c r="K217">
        <f t="shared" si="19"/>
        <v>3</v>
      </c>
      <c r="L217">
        <v>4</v>
      </c>
      <c r="M217">
        <v>1</v>
      </c>
      <c r="N217">
        <f t="shared" si="20"/>
        <v>4</v>
      </c>
      <c r="O217">
        <v>4</v>
      </c>
      <c r="P217">
        <v>4</v>
      </c>
      <c r="Q217">
        <v>4</v>
      </c>
      <c r="R217">
        <v>4</v>
      </c>
      <c r="S217">
        <v>3</v>
      </c>
      <c r="T217" s="33">
        <v>4</v>
      </c>
      <c r="U217" s="4">
        <v>4</v>
      </c>
      <c r="V217" s="34">
        <v>41</v>
      </c>
      <c r="W217" s="35">
        <f t="shared" si="21"/>
        <v>1.7946156933657766</v>
      </c>
      <c r="X217" s="35">
        <f t="shared" si="22"/>
        <v>67.946156933657761</v>
      </c>
      <c r="Y217" s="2">
        <v>6</v>
      </c>
      <c r="Z217">
        <v>5</v>
      </c>
      <c r="AA217">
        <v>8</v>
      </c>
      <c r="AB217">
        <v>11</v>
      </c>
      <c r="AC217">
        <v>9</v>
      </c>
      <c r="AD217">
        <v>12</v>
      </c>
      <c r="AE217">
        <v>7</v>
      </c>
      <c r="AF217">
        <v>5</v>
      </c>
      <c r="AG217">
        <v>4</v>
      </c>
      <c r="AH217">
        <v>56</v>
      </c>
      <c r="AI217">
        <v>10</v>
      </c>
      <c r="AJ217" s="4">
        <v>2</v>
      </c>
      <c r="AK217" s="31">
        <f t="shared" si="23"/>
        <v>135</v>
      </c>
      <c r="AL217">
        <v>7</v>
      </c>
      <c r="AM217">
        <v>6</v>
      </c>
      <c r="AN217">
        <v>5</v>
      </c>
      <c r="AO217">
        <v>8</v>
      </c>
      <c r="AP217">
        <v>9</v>
      </c>
      <c r="AQ217">
        <v>12</v>
      </c>
      <c r="AR217">
        <v>1</v>
      </c>
      <c r="AS217">
        <v>3</v>
      </c>
      <c r="AT217">
        <v>10</v>
      </c>
      <c r="AU217">
        <v>2</v>
      </c>
      <c r="AV217">
        <v>11</v>
      </c>
      <c r="AW217">
        <v>4</v>
      </c>
      <c r="AX217" s="37">
        <v>28</v>
      </c>
    </row>
    <row r="218" spans="1:50" x14ac:dyDescent="0.25">
      <c r="A218">
        <v>1949</v>
      </c>
      <c r="B218">
        <v>1</v>
      </c>
      <c r="C218">
        <v>1993</v>
      </c>
      <c r="D218" s="30">
        <f t="shared" si="18"/>
        <v>23</v>
      </c>
      <c r="E218" s="1">
        <v>42697.021747685183</v>
      </c>
      <c r="F218" s="31" t="s">
        <v>6</v>
      </c>
      <c r="G218" s="32">
        <v>2</v>
      </c>
      <c r="H218" s="2">
        <v>4</v>
      </c>
      <c r="I218">
        <v>4</v>
      </c>
      <c r="J218">
        <v>1</v>
      </c>
      <c r="K218">
        <f t="shared" si="19"/>
        <v>4</v>
      </c>
      <c r="L218">
        <v>2</v>
      </c>
      <c r="M218">
        <v>2</v>
      </c>
      <c r="N218">
        <f t="shared" si="20"/>
        <v>3</v>
      </c>
      <c r="O218">
        <v>2</v>
      </c>
      <c r="P218">
        <v>2</v>
      </c>
      <c r="Q218">
        <v>1</v>
      </c>
      <c r="R218">
        <v>3</v>
      </c>
      <c r="S218">
        <v>4</v>
      </c>
      <c r="T218" s="33">
        <v>1</v>
      </c>
      <c r="U218" s="4">
        <v>1</v>
      </c>
      <c r="V218" s="34">
        <v>30</v>
      </c>
      <c r="W218" s="35">
        <f t="shared" si="21"/>
        <v>-0.44152111057949639</v>
      </c>
      <c r="X218" s="35">
        <f t="shared" si="22"/>
        <v>45.584788894205033</v>
      </c>
      <c r="Y218" s="2">
        <v>11</v>
      </c>
      <c r="Z218">
        <v>3</v>
      </c>
      <c r="AA218">
        <v>6</v>
      </c>
      <c r="AB218">
        <v>15</v>
      </c>
      <c r="AC218">
        <v>12</v>
      </c>
      <c r="AD218">
        <v>8</v>
      </c>
      <c r="AE218">
        <v>13</v>
      </c>
      <c r="AF218">
        <v>6</v>
      </c>
      <c r="AG218">
        <v>5</v>
      </c>
      <c r="AH218">
        <v>10</v>
      </c>
      <c r="AI218">
        <v>7</v>
      </c>
      <c r="AJ218" s="4">
        <v>13</v>
      </c>
      <c r="AK218" s="31">
        <f t="shared" si="23"/>
        <v>109</v>
      </c>
      <c r="AL218">
        <v>3</v>
      </c>
      <c r="AM218">
        <v>4</v>
      </c>
      <c r="AN218">
        <v>12</v>
      </c>
      <c r="AO218">
        <v>2</v>
      </c>
      <c r="AP218">
        <v>6</v>
      </c>
      <c r="AQ218">
        <v>11</v>
      </c>
      <c r="AR218">
        <v>8</v>
      </c>
      <c r="AS218">
        <v>10</v>
      </c>
      <c r="AT218">
        <v>9</v>
      </c>
      <c r="AU218">
        <v>5</v>
      </c>
      <c r="AV218">
        <v>7</v>
      </c>
      <c r="AW218">
        <v>1</v>
      </c>
      <c r="AX218" s="37">
        <v>73</v>
      </c>
    </row>
    <row r="219" spans="1:50" x14ac:dyDescent="0.25">
      <c r="A219">
        <v>1959</v>
      </c>
      <c r="B219">
        <v>0</v>
      </c>
      <c r="C219">
        <v>1994</v>
      </c>
      <c r="D219" s="30">
        <f t="shared" si="18"/>
        <v>22</v>
      </c>
      <c r="E219" s="1">
        <v>42697.324884259258</v>
      </c>
      <c r="F219" s="31" t="s">
        <v>6</v>
      </c>
      <c r="G219" s="32">
        <v>2</v>
      </c>
      <c r="H219" s="2">
        <v>4</v>
      </c>
      <c r="I219">
        <v>4</v>
      </c>
      <c r="J219">
        <v>1</v>
      </c>
      <c r="K219">
        <f t="shared" si="19"/>
        <v>4</v>
      </c>
      <c r="L219">
        <v>4</v>
      </c>
      <c r="M219">
        <v>1</v>
      </c>
      <c r="N219">
        <f t="shared" si="20"/>
        <v>4</v>
      </c>
      <c r="O219">
        <v>4</v>
      </c>
      <c r="P219">
        <v>4</v>
      </c>
      <c r="Q219">
        <v>4</v>
      </c>
      <c r="R219">
        <v>4</v>
      </c>
      <c r="S219">
        <v>4</v>
      </c>
      <c r="T219" s="33">
        <v>3</v>
      </c>
      <c r="U219" s="4">
        <v>4</v>
      </c>
      <c r="V219" s="34">
        <v>44</v>
      </c>
      <c r="W219" s="35">
        <f t="shared" si="21"/>
        <v>2.4044711853508511</v>
      </c>
      <c r="X219" s="35">
        <f t="shared" si="22"/>
        <v>74.044711853508517</v>
      </c>
      <c r="Y219" s="2">
        <v>2</v>
      </c>
      <c r="Z219">
        <v>2</v>
      </c>
      <c r="AA219">
        <v>5</v>
      </c>
      <c r="AB219">
        <v>9</v>
      </c>
      <c r="AC219">
        <v>5</v>
      </c>
      <c r="AD219">
        <v>4</v>
      </c>
      <c r="AE219">
        <v>2</v>
      </c>
      <c r="AF219">
        <v>5</v>
      </c>
      <c r="AG219">
        <v>3</v>
      </c>
      <c r="AH219">
        <v>4</v>
      </c>
      <c r="AI219">
        <v>7</v>
      </c>
      <c r="AJ219" s="4">
        <v>3</v>
      </c>
      <c r="AK219" s="31">
        <f t="shared" si="23"/>
        <v>51</v>
      </c>
      <c r="AL219">
        <v>4</v>
      </c>
      <c r="AM219">
        <v>12</v>
      </c>
      <c r="AN219">
        <v>2</v>
      </c>
      <c r="AO219">
        <v>11</v>
      </c>
      <c r="AP219">
        <v>1</v>
      </c>
      <c r="AQ219">
        <v>9</v>
      </c>
      <c r="AR219">
        <v>7</v>
      </c>
      <c r="AS219">
        <v>6</v>
      </c>
      <c r="AT219">
        <v>3</v>
      </c>
      <c r="AU219">
        <v>10</v>
      </c>
      <c r="AV219">
        <v>8</v>
      </c>
      <c r="AW219">
        <v>5</v>
      </c>
      <c r="AX219" s="37">
        <v>22</v>
      </c>
    </row>
    <row r="220" spans="1:50" x14ac:dyDescent="0.25">
      <c r="A220">
        <v>2000</v>
      </c>
      <c r="B220">
        <v>0</v>
      </c>
      <c r="C220">
        <v>2002</v>
      </c>
      <c r="D220" s="30">
        <f t="shared" si="18"/>
        <v>14</v>
      </c>
      <c r="E220" s="1">
        <v>42697.614247685182</v>
      </c>
      <c r="F220" s="31" t="s">
        <v>4</v>
      </c>
      <c r="G220" s="32">
        <v>2</v>
      </c>
      <c r="H220" s="2">
        <v>2</v>
      </c>
      <c r="I220">
        <v>2</v>
      </c>
      <c r="J220">
        <v>1</v>
      </c>
      <c r="K220">
        <f t="shared" si="19"/>
        <v>4</v>
      </c>
      <c r="L220">
        <v>3</v>
      </c>
      <c r="M220">
        <v>2</v>
      </c>
      <c r="N220">
        <f t="shared" si="20"/>
        <v>3</v>
      </c>
      <c r="O220">
        <v>1</v>
      </c>
      <c r="P220">
        <v>4</v>
      </c>
      <c r="Q220">
        <v>4</v>
      </c>
      <c r="R220">
        <v>4</v>
      </c>
      <c r="S220">
        <v>3</v>
      </c>
      <c r="T220" s="33">
        <v>3</v>
      </c>
      <c r="U220" s="4">
        <v>4</v>
      </c>
      <c r="V220" s="34">
        <v>34</v>
      </c>
      <c r="W220" s="35">
        <f t="shared" si="21"/>
        <v>0.37161954540060294</v>
      </c>
      <c r="X220" s="35">
        <f t="shared" si="22"/>
        <v>53.716195454006026</v>
      </c>
      <c r="Y220" s="2">
        <v>3</v>
      </c>
      <c r="Z220">
        <v>2</v>
      </c>
      <c r="AA220">
        <v>4</v>
      </c>
      <c r="AB220">
        <v>6</v>
      </c>
      <c r="AC220">
        <v>8</v>
      </c>
      <c r="AD220">
        <v>5</v>
      </c>
      <c r="AE220">
        <v>5</v>
      </c>
      <c r="AF220">
        <v>4</v>
      </c>
      <c r="AG220">
        <v>7</v>
      </c>
      <c r="AH220">
        <v>9</v>
      </c>
      <c r="AI220">
        <v>4</v>
      </c>
      <c r="AJ220" s="4">
        <v>9</v>
      </c>
      <c r="AK220" s="31">
        <f t="shared" si="23"/>
        <v>66</v>
      </c>
      <c r="AL220">
        <v>8</v>
      </c>
      <c r="AM220">
        <v>6</v>
      </c>
      <c r="AN220">
        <v>10</v>
      </c>
      <c r="AO220">
        <v>9</v>
      </c>
      <c r="AP220">
        <v>12</v>
      </c>
      <c r="AQ220">
        <v>7</v>
      </c>
      <c r="AR220">
        <v>2</v>
      </c>
      <c r="AS220">
        <v>4</v>
      </c>
      <c r="AT220">
        <v>1</v>
      </c>
      <c r="AU220">
        <v>5</v>
      </c>
      <c r="AV220">
        <v>11</v>
      </c>
      <c r="AW220">
        <v>3</v>
      </c>
      <c r="AX220" s="37">
        <v>28</v>
      </c>
    </row>
    <row r="221" spans="1:50" x14ac:dyDescent="0.25">
      <c r="A221">
        <v>2026</v>
      </c>
      <c r="B221">
        <v>1</v>
      </c>
      <c r="C221">
        <v>1978</v>
      </c>
      <c r="D221" s="30">
        <f t="shared" si="18"/>
        <v>38</v>
      </c>
      <c r="E221" s="1">
        <v>42697.661574074074</v>
      </c>
      <c r="F221" s="31" t="s">
        <v>85</v>
      </c>
      <c r="G221" s="32">
        <v>1</v>
      </c>
      <c r="H221" s="2">
        <v>2</v>
      </c>
      <c r="I221">
        <v>3</v>
      </c>
      <c r="J221">
        <v>4</v>
      </c>
      <c r="K221">
        <f t="shared" si="19"/>
        <v>1</v>
      </c>
      <c r="L221">
        <v>4</v>
      </c>
      <c r="M221">
        <v>4</v>
      </c>
      <c r="N221">
        <f t="shared" si="20"/>
        <v>1</v>
      </c>
      <c r="O221">
        <v>3</v>
      </c>
      <c r="P221">
        <v>3</v>
      </c>
      <c r="Q221">
        <v>4</v>
      </c>
      <c r="R221">
        <v>2</v>
      </c>
      <c r="S221">
        <v>3</v>
      </c>
      <c r="T221" s="33">
        <v>2</v>
      </c>
      <c r="U221" s="4">
        <v>4</v>
      </c>
      <c r="V221" s="34">
        <v>30</v>
      </c>
      <c r="W221" s="35">
        <f t="shared" si="21"/>
        <v>-0.44152111057949639</v>
      </c>
      <c r="X221" s="35">
        <f t="shared" si="22"/>
        <v>45.584788894205033</v>
      </c>
      <c r="Y221" s="2">
        <v>6</v>
      </c>
      <c r="Z221">
        <v>4</v>
      </c>
      <c r="AA221">
        <v>6</v>
      </c>
      <c r="AB221">
        <v>11</v>
      </c>
      <c r="AC221">
        <v>7</v>
      </c>
      <c r="AD221">
        <v>12</v>
      </c>
      <c r="AE221">
        <v>8</v>
      </c>
      <c r="AF221">
        <v>10</v>
      </c>
      <c r="AG221">
        <v>7</v>
      </c>
      <c r="AH221">
        <v>20</v>
      </c>
      <c r="AI221">
        <v>9</v>
      </c>
      <c r="AJ221" s="4">
        <v>13</v>
      </c>
      <c r="AK221" s="31">
        <f t="shared" si="23"/>
        <v>113</v>
      </c>
      <c r="AL221">
        <v>4</v>
      </c>
      <c r="AM221">
        <v>5</v>
      </c>
      <c r="AN221">
        <v>6</v>
      </c>
      <c r="AO221">
        <v>9</v>
      </c>
      <c r="AP221">
        <v>10</v>
      </c>
      <c r="AQ221">
        <v>11</v>
      </c>
      <c r="AR221">
        <v>8</v>
      </c>
      <c r="AS221">
        <v>12</v>
      </c>
      <c r="AT221">
        <v>1</v>
      </c>
      <c r="AU221">
        <v>2</v>
      </c>
      <c r="AV221">
        <v>7</v>
      </c>
      <c r="AW221">
        <v>3</v>
      </c>
      <c r="AX221" s="37">
        <v>66</v>
      </c>
    </row>
    <row r="222" spans="1:50" x14ac:dyDescent="0.25">
      <c r="A222">
        <v>764</v>
      </c>
      <c r="B222">
        <v>0</v>
      </c>
      <c r="C222">
        <v>1978</v>
      </c>
      <c r="D222" s="30">
        <f t="shared" si="18"/>
        <v>38</v>
      </c>
      <c r="E222" s="1">
        <v>42690.47760416667</v>
      </c>
      <c r="F222" s="31" t="s">
        <v>94</v>
      </c>
      <c r="G222" s="32">
        <v>2</v>
      </c>
      <c r="H222" s="2">
        <v>3</v>
      </c>
      <c r="I222">
        <v>4</v>
      </c>
      <c r="J222">
        <v>1</v>
      </c>
      <c r="K222">
        <f t="shared" si="19"/>
        <v>4</v>
      </c>
      <c r="L222">
        <v>4</v>
      </c>
      <c r="M222">
        <v>4</v>
      </c>
      <c r="N222">
        <f t="shared" si="20"/>
        <v>1</v>
      </c>
      <c r="O222">
        <v>2</v>
      </c>
      <c r="P222">
        <v>4</v>
      </c>
      <c r="Q222">
        <v>4</v>
      </c>
      <c r="R222">
        <v>4</v>
      </c>
      <c r="S222">
        <v>4</v>
      </c>
      <c r="T222" s="33">
        <v>3</v>
      </c>
      <c r="U222" s="4">
        <v>4</v>
      </c>
      <c r="V222" s="34">
        <v>38</v>
      </c>
      <c r="W222" s="35">
        <f t="shared" si="21"/>
        <v>1.1847602013807021</v>
      </c>
      <c r="X222" s="35">
        <f t="shared" si="22"/>
        <v>61.84760201380702</v>
      </c>
      <c r="Y222" s="2">
        <v>8</v>
      </c>
      <c r="Z222">
        <v>3</v>
      </c>
      <c r="AA222">
        <v>5</v>
      </c>
      <c r="AB222">
        <v>12</v>
      </c>
      <c r="AC222">
        <v>5</v>
      </c>
      <c r="AD222">
        <v>7</v>
      </c>
      <c r="AE222">
        <v>7</v>
      </c>
      <c r="AF222">
        <v>5</v>
      </c>
      <c r="AG222">
        <v>3</v>
      </c>
      <c r="AH222">
        <v>11</v>
      </c>
      <c r="AI222">
        <v>8</v>
      </c>
      <c r="AJ222" s="4">
        <v>3</v>
      </c>
      <c r="AK222" s="31">
        <f t="shared" si="23"/>
        <v>77</v>
      </c>
      <c r="AL222">
        <v>3</v>
      </c>
      <c r="AM222">
        <v>11</v>
      </c>
      <c r="AN222">
        <v>7</v>
      </c>
      <c r="AO222">
        <v>4</v>
      </c>
      <c r="AP222">
        <v>2</v>
      </c>
      <c r="AQ222">
        <v>10</v>
      </c>
      <c r="AR222">
        <v>1</v>
      </c>
      <c r="AS222">
        <v>8</v>
      </c>
      <c r="AT222">
        <v>5</v>
      </c>
      <c r="AU222">
        <v>9</v>
      </c>
      <c r="AV222">
        <v>12</v>
      </c>
      <c r="AW222">
        <v>6</v>
      </c>
      <c r="AX222" s="37">
        <v>36</v>
      </c>
    </row>
    <row r="223" spans="1:50" x14ac:dyDescent="0.25">
      <c r="A223">
        <v>2046</v>
      </c>
      <c r="B223">
        <v>1</v>
      </c>
      <c r="C223">
        <v>1972</v>
      </c>
      <c r="D223" s="30">
        <f t="shared" si="18"/>
        <v>44</v>
      </c>
      <c r="E223" s="1">
        <v>42697.785613425927</v>
      </c>
      <c r="F223" s="31" t="s">
        <v>6</v>
      </c>
      <c r="G223" s="32">
        <v>2</v>
      </c>
      <c r="H223" s="2">
        <v>3</v>
      </c>
      <c r="I223">
        <v>4</v>
      </c>
      <c r="J223">
        <v>1</v>
      </c>
      <c r="K223">
        <f t="shared" si="19"/>
        <v>4</v>
      </c>
      <c r="L223">
        <v>3</v>
      </c>
      <c r="M223">
        <v>3</v>
      </c>
      <c r="N223">
        <f t="shared" si="20"/>
        <v>2</v>
      </c>
      <c r="O223">
        <v>1</v>
      </c>
      <c r="P223">
        <v>1</v>
      </c>
      <c r="Q223">
        <v>2</v>
      </c>
      <c r="R223">
        <v>2</v>
      </c>
      <c r="S223">
        <v>4</v>
      </c>
      <c r="T223" s="33">
        <v>3</v>
      </c>
      <c r="U223" s="4">
        <v>2</v>
      </c>
      <c r="V223" s="34">
        <v>28</v>
      </c>
      <c r="W223" s="35">
        <f t="shared" si="21"/>
        <v>-0.84809143856954605</v>
      </c>
      <c r="X223" s="35">
        <f t="shared" si="22"/>
        <v>41.519085614304544</v>
      </c>
      <c r="Y223" s="2">
        <v>7</v>
      </c>
      <c r="Z223">
        <v>4</v>
      </c>
      <c r="AA223">
        <v>7</v>
      </c>
      <c r="AB223">
        <v>10</v>
      </c>
      <c r="AC223">
        <v>9</v>
      </c>
      <c r="AD223">
        <v>16</v>
      </c>
      <c r="AE223">
        <v>9</v>
      </c>
      <c r="AF223">
        <v>16</v>
      </c>
      <c r="AG223">
        <v>6</v>
      </c>
      <c r="AH223">
        <v>8</v>
      </c>
      <c r="AI223">
        <v>8</v>
      </c>
      <c r="AJ223" s="4">
        <v>5</v>
      </c>
      <c r="AK223" s="31">
        <f t="shared" si="23"/>
        <v>105</v>
      </c>
      <c r="AL223">
        <v>6</v>
      </c>
      <c r="AM223">
        <v>10</v>
      </c>
      <c r="AN223">
        <v>5</v>
      </c>
      <c r="AO223">
        <v>2</v>
      </c>
      <c r="AP223">
        <v>8</v>
      </c>
      <c r="AQ223">
        <v>4</v>
      </c>
      <c r="AR223">
        <v>11</v>
      </c>
      <c r="AS223">
        <v>1</v>
      </c>
      <c r="AT223">
        <v>12</v>
      </c>
      <c r="AU223">
        <v>7</v>
      </c>
      <c r="AV223">
        <v>9</v>
      </c>
      <c r="AW223">
        <v>3</v>
      </c>
      <c r="AX223" s="37">
        <v>39</v>
      </c>
    </row>
    <row r="224" spans="1:50" x14ac:dyDescent="0.25">
      <c r="A224">
        <v>2060</v>
      </c>
      <c r="B224">
        <v>0</v>
      </c>
      <c r="C224">
        <v>1994</v>
      </c>
      <c r="D224" s="30">
        <f t="shared" si="18"/>
        <v>22</v>
      </c>
      <c r="E224" s="1">
        <v>42697.837337962963</v>
      </c>
      <c r="F224" s="31" t="s">
        <v>11</v>
      </c>
      <c r="G224" s="32">
        <v>1</v>
      </c>
      <c r="H224" s="2">
        <v>3</v>
      </c>
      <c r="I224">
        <v>2</v>
      </c>
      <c r="J224">
        <v>2</v>
      </c>
      <c r="K224">
        <f t="shared" si="19"/>
        <v>3</v>
      </c>
      <c r="L224">
        <v>2</v>
      </c>
      <c r="M224">
        <v>3</v>
      </c>
      <c r="N224">
        <f t="shared" si="20"/>
        <v>2</v>
      </c>
      <c r="O224">
        <v>2</v>
      </c>
      <c r="P224">
        <v>3</v>
      </c>
      <c r="Q224">
        <v>1</v>
      </c>
      <c r="R224">
        <v>2</v>
      </c>
      <c r="S224">
        <v>2</v>
      </c>
      <c r="T224" s="33">
        <v>4</v>
      </c>
      <c r="U224" s="4">
        <v>2</v>
      </c>
      <c r="V224" s="34">
        <v>24</v>
      </c>
      <c r="W224" s="35">
        <f t="shared" si="21"/>
        <v>-1.6612320945496453</v>
      </c>
      <c r="X224" s="35">
        <f t="shared" si="22"/>
        <v>33.38767905450355</v>
      </c>
      <c r="Y224" s="2">
        <v>2</v>
      </c>
      <c r="Z224">
        <v>3</v>
      </c>
      <c r="AA224">
        <v>6</v>
      </c>
      <c r="AB224">
        <v>8</v>
      </c>
      <c r="AC224">
        <v>4</v>
      </c>
      <c r="AD224">
        <v>4</v>
      </c>
      <c r="AE224">
        <v>6</v>
      </c>
      <c r="AF224">
        <v>5</v>
      </c>
      <c r="AG224">
        <v>5</v>
      </c>
      <c r="AH224">
        <v>7</v>
      </c>
      <c r="AI224">
        <v>4</v>
      </c>
      <c r="AJ224" s="4">
        <v>6</v>
      </c>
      <c r="AK224" s="31">
        <f t="shared" si="23"/>
        <v>60</v>
      </c>
      <c r="AL224">
        <v>10</v>
      </c>
      <c r="AM224">
        <v>3</v>
      </c>
      <c r="AN224">
        <v>11</v>
      </c>
      <c r="AO224">
        <v>6</v>
      </c>
      <c r="AP224">
        <v>8</v>
      </c>
      <c r="AQ224">
        <v>12</v>
      </c>
      <c r="AR224">
        <v>5</v>
      </c>
      <c r="AS224">
        <v>7</v>
      </c>
      <c r="AT224">
        <v>9</v>
      </c>
      <c r="AU224">
        <v>2</v>
      </c>
      <c r="AV224">
        <v>1</v>
      </c>
      <c r="AW224">
        <v>4</v>
      </c>
      <c r="AX224" s="37">
        <v>26</v>
      </c>
    </row>
    <row r="225" spans="1:50" x14ac:dyDescent="0.25">
      <c r="A225">
        <v>973</v>
      </c>
      <c r="B225">
        <v>0</v>
      </c>
      <c r="C225">
        <v>1976</v>
      </c>
      <c r="D225" s="30">
        <f t="shared" si="18"/>
        <v>40</v>
      </c>
      <c r="E225" s="1">
        <v>42691.92491898148</v>
      </c>
      <c r="F225" s="39" t="s">
        <v>10</v>
      </c>
      <c r="G225" s="32">
        <v>0</v>
      </c>
      <c r="H225" s="2">
        <v>3</v>
      </c>
      <c r="I225">
        <v>3</v>
      </c>
      <c r="J225">
        <v>1</v>
      </c>
      <c r="K225">
        <f t="shared" si="19"/>
        <v>4</v>
      </c>
      <c r="L225">
        <v>3</v>
      </c>
      <c r="M225">
        <v>1</v>
      </c>
      <c r="N225">
        <f t="shared" si="20"/>
        <v>4</v>
      </c>
      <c r="O225">
        <v>4</v>
      </c>
      <c r="P225">
        <v>1</v>
      </c>
      <c r="Q225">
        <v>4</v>
      </c>
      <c r="R225">
        <v>4</v>
      </c>
      <c r="S225">
        <v>4</v>
      </c>
      <c r="T225" s="33">
        <v>2</v>
      </c>
      <c r="U225" s="4">
        <v>4</v>
      </c>
      <c r="V225" s="34">
        <v>38</v>
      </c>
      <c r="W225" s="35">
        <f t="shared" si="21"/>
        <v>1.1847602013807021</v>
      </c>
      <c r="X225" s="35">
        <f t="shared" si="22"/>
        <v>61.84760201380702</v>
      </c>
      <c r="Y225" s="2">
        <v>17</v>
      </c>
      <c r="Z225">
        <v>8</v>
      </c>
      <c r="AA225">
        <v>10</v>
      </c>
      <c r="AB225">
        <v>16</v>
      </c>
      <c r="AC225">
        <v>15</v>
      </c>
      <c r="AD225">
        <v>5</v>
      </c>
      <c r="AE225">
        <v>23</v>
      </c>
      <c r="AF225">
        <v>10</v>
      </c>
      <c r="AG225">
        <v>6</v>
      </c>
      <c r="AH225">
        <v>35</v>
      </c>
      <c r="AI225">
        <v>31</v>
      </c>
      <c r="AJ225" s="4">
        <v>7</v>
      </c>
      <c r="AK225" s="31">
        <f t="shared" si="23"/>
        <v>183</v>
      </c>
      <c r="AL225">
        <v>9</v>
      </c>
      <c r="AM225">
        <v>10</v>
      </c>
      <c r="AN225">
        <v>12</v>
      </c>
      <c r="AO225">
        <v>11</v>
      </c>
      <c r="AP225">
        <v>8</v>
      </c>
      <c r="AQ225">
        <v>7</v>
      </c>
      <c r="AR225">
        <v>3</v>
      </c>
      <c r="AS225">
        <v>5</v>
      </c>
      <c r="AT225">
        <v>4</v>
      </c>
      <c r="AU225">
        <v>2</v>
      </c>
      <c r="AV225">
        <v>1</v>
      </c>
      <c r="AW225">
        <v>6</v>
      </c>
      <c r="AX225" s="37">
        <v>50</v>
      </c>
    </row>
    <row r="226" spans="1:50" x14ac:dyDescent="0.25">
      <c r="A226">
        <v>1723</v>
      </c>
      <c r="B226">
        <v>0</v>
      </c>
      <c r="C226">
        <v>1993</v>
      </c>
      <c r="D226" s="30">
        <f t="shared" si="18"/>
        <v>23</v>
      </c>
      <c r="E226" s="1">
        <v>42697.932708333334</v>
      </c>
      <c r="F226" s="31" t="s">
        <v>4</v>
      </c>
      <c r="G226" s="32">
        <v>2</v>
      </c>
      <c r="H226" s="2">
        <v>3</v>
      </c>
      <c r="I226">
        <v>3</v>
      </c>
      <c r="J226">
        <v>2</v>
      </c>
      <c r="K226">
        <f t="shared" si="19"/>
        <v>3</v>
      </c>
      <c r="L226">
        <v>3</v>
      </c>
      <c r="M226">
        <v>2</v>
      </c>
      <c r="N226">
        <f t="shared" si="20"/>
        <v>3</v>
      </c>
      <c r="O226">
        <v>3</v>
      </c>
      <c r="P226">
        <v>2</v>
      </c>
      <c r="Q226">
        <v>1</v>
      </c>
      <c r="R226">
        <v>4</v>
      </c>
      <c r="S226">
        <v>3</v>
      </c>
      <c r="T226" s="33">
        <v>4</v>
      </c>
      <c r="U226" s="4">
        <v>3</v>
      </c>
      <c r="V226" s="34">
        <v>31</v>
      </c>
      <c r="W226" s="35">
        <f t="shared" si="21"/>
        <v>-0.23823594658447156</v>
      </c>
      <c r="X226" s="35">
        <f t="shared" si="22"/>
        <v>47.617640534155285</v>
      </c>
      <c r="Y226" s="2">
        <v>5</v>
      </c>
      <c r="Z226">
        <v>3</v>
      </c>
      <c r="AA226">
        <v>8</v>
      </c>
      <c r="AB226">
        <v>14</v>
      </c>
      <c r="AC226">
        <v>7</v>
      </c>
      <c r="AD226">
        <v>4</v>
      </c>
      <c r="AE226">
        <v>7</v>
      </c>
      <c r="AF226">
        <v>11</v>
      </c>
      <c r="AG226">
        <v>3</v>
      </c>
      <c r="AH226">
        <v>7</v>
      </c>
      <c r="AI226">
        <v>10</v>
      </c>
      <c r="AJ226" s="4">
        <v>8</v>
      </c>
      <c r="AK226" s="31">
        <f t="shared" si="23"/>
        <v>87</v>
      </c>
      <c r="AL226">
        <v>2</v>
      </c>
      <c r="AM226">
        <v>12</v>
      </c>
      <c r="AN226">
        <v>11</v>
      </c>
      <c r="AO226">
        <v>1</v>
      </c>
      <c r="AP226">
        <v>7</v>
      </c>
      <c r="AQ226">
        <v>4</v>
      </c>
      <c r="AR226">
        <v>3</v>
      </c>
      <c r="AS226">
        <v>5</v>
      </c>
      <c r="AT226">
        <v>10</v>
      </c>
      <c r="AU226">
        <v>9</v>
      </c>
      <c r="AV226">
        <v>6</v>
      </c>
      <c r="AW226">
        <v>8</v>
      </c>
      <c r="AX226" s="37">
        <v>27</v>
      </c>
    </row>
    <row r="227" spans="1:50" x14ac:dyDescent="0.25">
      <c r="A227">
        <v>2094</v>
      </c>
      <c r="B227">
        <v>1</v>
      </c>
      <c r="C227">
        <v>1992</v>
      </c>
      <c r="D227" s="30">
        <f t="shared" si="18"/>
        <v>24</v>
      </c>
      <c r="E227" s="1">
        <v>42698.389189814814</v>
      </c>
      <c r="F227" s="31" t="s">
        <v>85</v>
      </c>
      <c r="G227" s="32">
        <v>1</v>
      </c>
      <c r="H227" s="2">
        <v>4</v>
      </c>
      <c r="I227">
        <v>3</v>
      </c>
      <c r="J227">
        <v>1</v>
      </c>
      <c r="K227">
        <f t="shared" si="19"/>
        <v>4</v>
      </c>
      <c r="L227">
        <v>2</v>
      </c>
      <c r="M227">
        <v>4</v>
      </c>
      <c r="N227">
        <f t="shared" si="20"/>
        <v>1</v>
      </c>
      <c r="O227">
        <v>2</v>
      </c>
      <c r="P227">
        <v>4</v>
      </c>
      <c r="Q227">
        <v>2</v>
      </c>
      <c r="R227">
        <v>2</v>
      </c>
      <c r="S227">
        <v>4</v>
      </c>
      <c r="T227" s="33">
        <v>4</v>
      </c>
      <c r="U227" s="4">
        <v>4</v>
      </c>
      <c r="V227" s="34">
        <v>32</v>
      </c>
      <c r="W227" s="35">
        <f t="shared" si="21"/>
        <v>-3.4950782589446734E-2</v>
      </c>
      <c r="X227" s="35">
        <f t="shared" si="22"/>
        <v>49.65049217410553</v>
      </c>
      <c r="Y227" s="2">
        <v>4</v>
      </c>
      <c r="Z227">
        <v>2</v>
      </c>
      <c r="AA227">
        <v>6</v>
      </c>
      <c r="AB227">
        <v>17</v>
      </c>
      <c r="AC227">
        <v>6</v>
      </c>
      <c r="AD227">
        <v>7</v>
      </c>
      <c r="AE227">
        <v>8</v>
      </c>
      <c r="AF227">
        <v>7</v>
      </c>
      <c r="AG227">
        <v>7</v>
      </c>
      <c r="AH227">
        <v>4</v>
      </c>
      <c r="AI227">
        <v>6</v>
      </c>
      <c r="AJ227" s="4">
        <v>4</v>
      </c>
      <c r="AK227" s="31">
        <f t="shared" si="23"/>
        <v>78</v>
      </c>
      <c r="AL227">
        <v>7</v>
      </c>
      <c r="AM227">
        <v>5</v>
      </c>
      <c r="AN227">
        <v>10</v>
      </c>
      <c r="AO227">
        <v>8</v>
      </c>
      <c r="AP227">
        <v>3</v>
      </c>
      <c r="AQ227">
        <v>6</v>
      </c>
      <c r="AR227">
        <v>12</v>
      </c>
      <c r="AS227">
        <v>2</v>
      </c>
      <c r="AT227">
        <v>1</v>
      </c>
      <c r="AU227">
        <v>11</v>
      </c>
      <c r="AV227">
        <v>9</v>
      </c>
      <c r="AW227">
        <v>4</v>
      </c>
      <c r="AX227" s="37">
        <v>44</v>
      </c>
    </row>
    <row r="228" spans="1:50" x14ac:dyDescent="0.25">
      <c r="A228">
        <v>987</v>
      </c>
      <c r="B228">
        <v>0</v>
      </c>
      <c r="C228">
        <v>1978</v>
      </c>
      <c r="D228" s="30">
        <f t="shared" si="18"/>
        <v>38</v>
      </c>
      <c r="E228" s="1">
        <v>42692.364155092589</v>
      </c>
      <c r="F228" s="31" t="s">
        <v>7</v>
      </c>
      <c r="G228" s="32">
        <v>2</v>
      </c>
      <c r="H228" s="2">
        <v>3</v>
      </c>
      <c r="I228">
        <v>3</v>
      </c>
      <c r="J228">
        <v>1</v>
      </c>
      <c r="K228">
        <f t="shared" si="19"/>
        <v>4</v>
      </c>
      <c r="L228">
        <v>3</v>
      </c>
      <c r="M228">
        <v>1</v>
      </c>
      <c r="N228">
        <f t="shared" si="20"/>
        <v>4</v>
      </c>
      <c r="O228">
        <v>4</v>
      </c>
      <c r="P228">
        <v>4</v>
      </c>
      <c r="Q228">
        <v>2</v>
      </c>
      <c r="R228">
        <v>3</v>
      </c>
      <c r="S228">
        <v>4</v>
      </c>
      <c r="T228" s="33">
        <v>2</v>
      </c>
      <c r="U228" s="4">
        <v>4</v>
      </c>
      <c r="V228" s="34">
        <v>38</v>
      </c>
      <c r="W228" s="35">
        <f t="shared" si="21"/>
        <v>1.1847602013807021</v>
      </c>
      <c r="X228" s="35">
        <f t="shared" si="22"/>
        <v>61.84760201380702</v>
      </c>
      <c r="Y228" s="42">
        <v>19</v>
      </c>
      <c r="Z228">
        <v>21</v>
      </c>
      <c r="AA228">
        <v>10</v>
      </c>
      <c r="AB228">
        <v>36</v>
      </c>
      <c r="AC228">
        <v>24</v>
      </c>
      <c r="AD228">
        <v>8</v>
      </c>
      <c r="AE228">
        <v>8</v>
      </c>
      <c r="AF228">
        <v>13</v>
      </c>
      <c r="AG228">
        <v>11</v>
      </c>
      <c r="AH228">
        <v>16</v>
      </c>
      <c r="AI228">
        <v>25</v>
      </c>
      <c r="AJ228" s="4">
        <v>33</v>
      </c>
      <c r="AK228" s="41">
        <f t="shared" si="23"/>
        <v>224</v>
      </c>
      <c r="AL228">
        <v>2</v>
      </c>
      <c r="AM228">
        <v>6</v>
      </c>
      <c r="AN228">
        <v>7</v>
      </c>
      <c r="AO228">
        <v>1</v>
      </c>
      <c r="AP228">
        <v>3</v>
      </c>
      <c r="AQ228">
        <v>11</v>
      </c>
      <c r="AR228">
        <v>12</v>
      </c>
      <c r="AS228">
        <v>10</v>
      </c>
      <c r="AT228">
        <v>5</v>
      </c>
      <c r="AU228">
        <v>8</v>
      </c>
      <c r="AV228">
        <v>4</v>
      </c>
      <c r="AW228">
        <v>9</v>
      </c>
      <c r="AX228" s="37">
        <v>27</v>
      </c>
    </row>
    <row r="229" spans="1:50" x14ac:dyDescent="0.25">
      <c r="A229">
        <v>2144</v>
      </c>
      <c r="B229">
        <v>0</v>
      </c>
      <c r="C229">
        <v>1989</v>
      </c>
      <c r="D229" s="30">
        <f t="shared" si="18"/>
        <v>27</v>
      </c>
      <c r="E229" s="1">
        <v>42698.6408912037</v>
      </c>
      <c r="F229" s="31" t="s">
        <v>84</v>
      </c>
      <c r="G229" s="32">
        <v>2</v>
      </c>
      <c r="H229" s="2">
        <v>4</v>
      </c>
      <c r="I229">
        <v>4</v>
      </c>
      <c r="J229">
        <v>1</v>
      </c>
      <c r="K229">
        <f t="shared" si="19"/>
        <v>4</v>
      </c>
      <c r="L229">
        <v>3</v>
      </c>
      <c r="M229">
        <v>2</v>
      </c>
      <c r="N229">
        <f t="shared" si="20"/>
        <v>3</v>
      </c>
      <c r="O229">
        <v>4</v>
      </c>
      <c r="P229">
        <v>4</v>
      </c>
      <c r="Q229">
        <v>4</v>
      </c>
      <c r="R229">
        <v>4</v>
      </c>
      <c r="S229">
        <v>4</v>
      </c>
      <c r="T229" s="33">
        <v>4</v>
      </c>
      <c r="U229" s="4">
        <v>4</v>
      </c>
      <c r="V229" s="34">
        <v>42</v>
      </c>
      <c r="W229" s="35">
        <f t="shared" si="21"/>
        <v>1.9979008573608015</v>
      </c>
      <c r="X229" s="35">
        <f t="shared" si="22"/>
        <v>69.979008573608013</v>
      </c>
      <c r="Y229" s="2">
        <v>2</v>
      </c>
      <c r="Z229">
        <v>3</v>
      </c>
      <c r="AA229">
        <v>10</v>
      </c>
      <c r="AB229">
        <v>16</v>
      </c>
      <c r="AC229">
        <v>6</v>
      </c>
      <c r="AD229">
        <v>7</v>
      </c>
      <c r="AE229">
        <v>6</v>
      </c>
      <c r="AF229">
        <v>5</v>
      </c>
      <c r="AG229">
        <v>2</v>
      </c>
      <c r="AH229">
        <v>4</v>
      </c>
      <c r="AI229">
        <v>3</v>
      </c>
      <c r="AJ229" s="4">
        <v>2</v>
      </c>
      <c r="AK229" s="31">
        <f t="shared" si="23"/>
        <v>66</v>
      </c>
      <c r="AL229">
        <v>4</v>
      </c>
      <c r="AM229">
        <v>7</v>
      </c>
      <c r="AN229">
        <v>5</v>
      </c>
      <c r="AO229">
        <v>6</v>
      </c>
      <c r="AP229">
        <v>8</v>
      </c>
      <c r="AQ229">
        <v>1</v>
      </c>
      <c r="AR229">
        <v>10</v>
      </c>
      <c r="AS229">
        <v>2</v>
      </c>
      <c r="AT229">
        <v>3</v>
      </c>
      <c r="AU229">
        <v>12</v>
      </c>
      <c r="AV229">
        <v>11</v>
      </c>
      <c r="AW229">
        <v>9</v>
      </c>
      <c r="AX229" s="37">
        <v>22</v>
      </c>
    </row>
    <row r="230" spans="1:50" x14ac:dyDescent="0.25">
      <c r="A230">
        <v>2152</v>
      </c>
      <c r="B230">
        <v>0</v>
      </c>
      <c r="C230">
        <v>1986</v>
      </c>
      <c r="D230" s="30">
        <f t="shared" si="18"/>
        <v>30</v>
      </c>
      <c r="E230" s="1">
        <v>42698.651145833333</v>
      </c>
      <c r="F230" s="31" t="s">
        <v>6</v>
      </c>
      <c r="G230" s="32">
        <v>2</v>
      </c>
      <c r="H230" s="2">
        <v>3</v>
      </c>
      <c r="I230">
        <v>3</v>
      </c>
      <c r="J230">
        <v>3</v>
      </c>
      <c r="K230">
        <f t="shared" si="19"/>
        <v>2</v>
      </c>
      <c r="L230">
        <v>2</v>
      </c>
      <c r="M230">
        <v>3</v>
      </c>
      <c r="N230">
        <f t="shared" si="20"/>
        <v>2</v>
      </c>
      <c r="O230">
        <v>2</v>
      </c>
      <c r="P230">
        <v>4</v>
      </c>
      <c r="Q230">
        <v>2</v>
      </c>
      <c r="R230">
        <v>3</v>
      </c>
      <c r="S230">
        <v>4</v>
      </c>
      <c r="T230" s="33">
        <v>4</v>
      </c>
      <c r="U230" s="4">
        <v>4</v>
      </c>
      <c r="V230" s="34">
        <v>31</v>
      </c>
      <c r="W230" s="35">
        <f t="shared" si="21"/>
        <v>-0.23823594658447156</v>
      </c>
      <c r="X230" s="35">
        <f t="shared" si="22"/>
        <v>47.617640534155285</v>
      </c>
      <c r="Y230" s="2">
        <v>15</v>
      </c>
      <c r="Z230">
        <v>5</v>
      </c>
      <c r="AA230">
        <v>15</v>
      </c>
      <c r="AB230">
        <v>15</v>
      </c>
      <c r="AC230">
        <v>19</v>
      </c>
      <c r="AD230">
        <v>7</v>
      </c>
      <c r="AE230">
        <v>4</v>
      </c>
      <c r="AF230">
        <v>7</v>
      </c>
      <c r="AG230">
        <v>16</v>
      </c>
      <c r="AH230">
        <v>9</v>
      </c>
      <c r="AI230">
        <v>12</v>
      </c>
      <c r="AJ230" s="4">
        <v>6</v>
      </c>
      <c r="AK230" s="31">
        <f t="shared" si="23"/>
        <v>130</v>
      </c>
      <c r="AL230">
        <v>7</v>
      </c>
      <c r="AM230">
        <v>5</v>
      </c>
      <c r="AN230">
        <v>10</v>
      </c>
      <c r="AO230">
        <v>1</v>
      </c>
      <c r="AP230">
        <v>6</v>
      </c>
      <c r="AQ230">
        <v>3</v>
      </c>
      <c r="AR230">
        <v>11</v>
      </c>
      <c r="AS230">
        <v>2</v>
      </c>
      <c r="AT230">
        <v>9</v>
      </c>
      <c r="AU230">
        <v>12</v>
      </c>
      <c r="AV230">
        <v>4</v>
      </c>
      <c r="AW230">
        <v>8</v>
      </c>
      <c r="AX230" s="37">
        <v>27</v>
      </c>
    </row>
    <row r="231" spans="1:50" x14ac:dyDescent="0.25">
      <c r="A231">
        <v>1379</v>
      </c>
      <c r="B231">
        <v>0</v>
      </c>
      <c r="C231">
        <v>1976</v>
      </c>
      <c r="D231" s="30">
        <f t="shared" si="18"/>
        <v>40</v>
      </c>
      <c r="E231" s="1">
        <v>42695.395324074074</v>
      </c>
      <c r="F231" s="39" t="s">
        <v>10</v>
      </c>
      <c r="G231" s="32">
        <v>0</v>
      </c>
      <c r="H231" s="2">
        <v>3</v>
      </c>
      <c r="I231">
        <v>4</v>
      </c>
      <c r="J231">
        <v>1</v>
      </c>
      <c r="K231">
        <f t="shared" si="19"/>
        <v>4</v>
      </c>
      <c r="L231">
        <v>4</v>
      </c>
      <c r="M231">
        <v>1</v>
      </c>
      <c r="N231">
        <f t="shared" si="20"/>
        <v>4</v>
      </c>
      <c r="O231">
        <v>4</v>
      </c>
      <c r="P231">
        <v>1</v>
      </c>
      <c r="Q231">
        <v>2</v>
      </c>
      <c r="R231">
        <v>4</v>
      </c>
      <c r="S231">
        <v>4</v>
      </c>
      <c r="T231" s="33">
        <v>4</v>
      </c>
      <c r="U231" s="4">
        <v>4</v>
      </c>
      <c r="V231" s="34">
        <v>38</v>
      </c>
      <c r="W231" s="35">
        <f t="shared" si="21"/>
        <v>1.1847602013807021</v>
      </c>
      <c r="X231" s="35">
        <f t="shared" si="22"/>
        <v>61.84760201380702</v>
      </c>
      <c r="Y231" s="2">
        <v>4</v>
      </c>
      <c r="Z231">
        <v>4</v>
      </c>
      <c r="AA231">
        <v>3</v>
      </c>
      <c r="AB231">
        <v>5</v>
      </c>
      <c r="AC231">
        <v>52</v>
      </c>
      <c r="AD231">
        <v>5</v>
      </c>
      <c r="AE231">
        <v>4</v>
      </c>
      <c r="AF231">
        <v>39</v>
      </c>
      <c r="AG231">
        <v>3</v>
      </c>
      <c r="AH231">
        <v>4</v>
      </c>
      <c r="AI231">
        <v>3</v>
      </c>
      <c r="AJ231" s="4">
        <v>5</v>
      </c>
      <c r="AK231" s="31">
        <f t="shared" si="23"/>
        <v>131</v>
      </c>
      <c r="AL231">
        <v>5</v>
      </c>
      <c r="AM231">
        <v>3</v>
      </c>
      <c r="AN231">
        <v>1</v>
      </c>
      <c r="AO231">
        <v>9</v>
      </c>
      <c r="AP231">
        <v>6</v>
      </c>
      <c r="AQ231">
        <v>4</v>
      </c>
      <c r="AR231">
        <v>2</v>
      </c>
      <c r="AS231">
        <v>10</v>
      </c>
      <c r="AT231">
        <v>7</v>
      </c>
      <c r="AU231">
        <v>8</v>
      </c>
      <c r="AV231">
        <v>11</v>
      </c>
      <c r="AW231">
        <v>12</v>
      </c>
      <c r="AX231" s="37">
        <v>66</v>
      </c>
    </row>
    <row r="232" spans="1:50" x14ac:dyDescent="0.25">
      <c r="A232">
        <v>2178</v>
      </c>
      <c r="B232">
        <v>0</v>
      </c>
      <c r="C232">
        <v>1987</v>
      </c>
      <c r="D232" s="30">
        <f t="shared" si="18"/>
        <v>29</v>
      </c>
      <c r="E232" s="1">
        <v>42698.871979166666</v>
      </c>
      <c r="F232" s="31" t="s">
        <v>6</v>
      </c>
      <c r="G232" s="32">
        <v>2</v>
      </c>
      <c r="H232" s="2">
        <v>4</v>
      </c>
      <c r="I232">
        <v>3</v>
      </c>
      <c r="J232">
        <v>2</v>
      </c>
      <c r="K232">
        <f t="shared" si="19"/>
        <v>3</v>
      </c>
      <c r="L232">
        <v>4</v>
      </c>
      <c r="M232">
        <v>4</v>
      </c>
      <c r="N232">
        <f t="shared" si="20"/>
        <v>1</v>
      </c>
      <c r="O232">
        <v>2</v>
      </c>
      <c r="P232">
        <v>4</v>
      </c>
      <c r="Q232">
        <v>4</v>
      </c>
      <c r="R232">
        <v>3</v>
      </c>
      <c r="S232">
        <v>3</v>
      </c>
      <c r="T232" s="33">
        <v>3</v>
      </c>
      <c r="U232" s="4">
        <v>4</v>
      </c>
      <c r="V232" s="34">
        <v>35</v>
      </c>
      <c r="W232" s="35">
        <f t="shared" si="21"/>
        <v>0.57490470939562777</v>
      </c>
      <c r="X232" s="35">
        <f t="shared" si="22"/>
        <v>55.749047093956278</v>
      </c>
      <c r="Y232" s="2">
        <v>7</v>
      </c>
      <c r="Z232">
        <v>6</v>
      </c>
      <c r="AA232">
        <v>9</v>
      </c>
      <c r="AB232">
        <v>18</v>
      </c>
      <c r="AC232">
        <v>12</v>
      </c>
      <c r="AD232">
        <v>8</v>
      </c>
      <c r="AE232">
        <v>13</v>
      </c>
      <c r="AF232">
        <v>6</v>
      </c>
      <c r="AG232">
        <v>6</v>
      </c>
      <c r="AH232">
        <v>25</v>
      </c>
      <c r="AI232">
        <v>10</v>
      </c>
      <c r="AJ232" s="4">
        <v>4</v>
      </c>
      <c r="AK232" s="31">
        <f t="shared" si="23"/>
        <v>124</v>
      </c>
      <c r="AL232">
        <v>4</v>
      </c>
      <c r="AM232">
        <v>5</v>
      </c>
      <c r="AN232">
        <v>12</v>
      </c>
      <c r="AO232">
        <v>11</v>
      </c>
      <c r="AP232">
        <v>6</v>
      </c>
      <c r="AQ232">
        <v>9</v>
      </c>
      <c r="AR232">
        <v>2</v>
      </c>
      <c r="AS232">
        <v>8</v>
      </c>
      <c r="AT232">
        <v>10</v>
      </c>
      <c r="AU232">
        <v>1</v>
      </c>
      <c r="AV232">
        <v>3</v>
      </c>
      <c r="AW232">
        <v>7</v>
      </c>
      <c r="AX232" s="37">
        <v>26</v>
      </c>
    </row>
    <row r="233" spans="1:50" x14ac:dyDescent="0.25">
      <c r="A233">
        <v>2207</v>
      </c>
      <c r="B233">
        <v>1</v>
      </c>
      <c r="C233">
        <v>1991</v>
      </c>
      <c r="D233" s="30">
        <f t="shared" si="18"/>
        <v>25</v>
      </c>
      <c r="E233" s="1">
        <v>42699.483541666668</v>
      </c>
      <c r="F233" s="39" t="s">
        <v>10</v>
      </c>
      <c r="G233" s="32">
        <v>0</v>
      </c>
      <c r="H233" s="2">
        <v>4</v>
      </c>
      <c r="I233">
        <v>4</v>
      </c>
      <c r="J233">
        <v>1</v>
      </c>
      <c r="K233">
        <f t="shared" si="19"/>
        <v>4</v>
      </c>
      <c r="L233">
        <v>4</v>
      </c>
      <c r="M233">
        <v>1</v>
      </c>
      <c r="N233">
        <f t="shared" si="20"/>
        <v>4</v>
      </c>
      <c r="O233">
        <v>1</v>
      </c>
      <c r="P233">
        <v>2</v>
      </c>
      <c r="Q233">
        <v>1</v>
      </c>
      <c r="R233">
        <v>4</v>
      </c>
      <c r="S233">
        <v>4</v>
      </c>
      <c r="T233" s="33">
        <v>4</v>
      </c>
      <c r="U233" s="4">
        <v>1</v>
      </c>
      <c r="V233" s="34">
        <v>33</v>
      </c>
      <c r="W233" s="35">
        <f t="shared" si="21"/>
        <v>0.1683343814055781</v>
      </c>
      <c r="X233" s="35">
        <f t="shared" si="22"/>
        <v>51.683343814055782</v>
      </c>
      <c r="Y233" s="2">
        <v>2</v>
      </c>
      <c r="Z233">
        <v>2</v>
      </c>
      <c r="AA233">
        <v>7</v>
      </c>
      <c r="AB233">
        <v>10</v>
      </c>
      <c r="AC233">
        <v>6</v>
      </c>
      <c r="AD233">
        <v>3</v>
      </c>
      <c r="AE233">
        <v>5</v>
      </c>
      <c r="AF233">
        <v>3</v>
      </c>
      <c r="AG233">
        <v>3</v>
      </c>
      <c r="AH233">
        <v>4</v>
      </c>
      <c r="AI233">
        <v>4</v>
      </c>
      <c r="AJ233" s="4">
        <v>2</v>
      </c>
      <c r="AK233" s="31">
        <f t="shared" si="23"/>
        <v>51</v>
      </c>
      <c r="AL233">
        <v>10</v>
      </c>
      <c r="AM233">
        <v>11</v>
      </c>
      <c r="AN233">
        <v>4</v>
      </c>
      <c r="AO233">
        <v>2</v>
      </c>
      <c r="AP233">
        <v>5</v>
      </c>
      <c r="AQ233">
        <v>6</v>
      </c>
      <c r="AR233">
        <v>1</v>
      </c>
      <c r="AS233">
        <v>7</v>
      </c>
      <c r="AT233">
        <v>3</v>
      </c>
      <c r="AU233">
        <v>9</v>
      </c>
      <c r="AV233">
        <v>8</v>
      </c>
      <c r="AW233">
        <v>12</v>
      </c>
      <c r="AX233" s="37">
        <v>81</v>
      </c>
    </row>
    <row r="234" spans="1:50" x14ac:dyDescent="0.25">
      <c r="A234">
        <v>2245</v>
      </c>
      <c r="B234">
        <v>0</v>
      </c>
      <c r="C234">
        <v>1989</v>
      </c>
      <c r="D234" s="30">
        <f t="shared" si="18"/>
        <v>27</v>
      </c>
      <c r="E234" s="1">
        <v>42699.63</v>
      </c>
      <c r="F234" s="31" t="s">
        <v>4</v>
      </c>
      <c r="G234" s="32">
        <v>2</v>
      </c>
      <c r="H234" s="2">
        <v>2</v>
      </c>
      <c r="I234">
        <v>3</v>
      </c>
      <c r="J234">
        <v>1</v>
      </c>
      <c r="K234">
        <f t="shared" si="19"/>
        <v>4</v>
      </c>
      <c r="L234">
        <v>2</v>
      </c>
      <c r="M234">
        <v>2</v>
      </c>
      <c r="N234">
        <f t="shared" si="20"/>
        <v>3</v>
      </c>
      <c r="O234">
        <v>1</v>
      </c>
      <c r="P234">
        <v>3</v>
      </c>
      <c r="Q234">
        <v>3</v>
      </c>
      <c r="R234">
        <v>3</v>
      </c>
      <c r="S234">
        <v>2</v>
      </c>
      <c r="T234" s="33">
        <v>4</v>
      </c>
      <c r="U234" s="4">
        <v>2</v>
      </c>
      <c r="V234" s="34">
        <v>28</v>
      </c>
      <c r="W234" s="35">
        <f t="shared" si="21"/>
        <v>-0.84809143856954605</v>
      </c>
      <c r="X234" s="35">
        <f t="shared" si="22"/>
        <v>41.519085614304544</v>
      </c>
      <c r="Y234" s="2">
        <v>4</v>
      </c>
      <c r="Z234">
        <v>3</v>
      </c>
      <c r="AA234">
        <v>4</v>
      </c>
      <c r="AB234">
        <v>7</v>
      </c>
      <c r="AC234">
        <v>9</v>
      </c>
      <c r="AD234">
        <v>3</v>
      </c>
      <c r="AE234">
        <v>30</v>
      </c>
      <c r="AF234">
        <v>7</v>
      </c>
      <c r="AG234">
        <v>3</v>
      </c>
      <c r="AH234">
        <v>5</v>
      </c>
      <c r="AI234">
        <v>6</v>
      </c>
      <c r="AJ234" s="4">
        <v>8</v>
      </c>
      <c r="AK234" s="31">
        <f t="shared" si="23"/>
        <v>89</v>
      </c>
      <c r="AL234">
        <v>11</v>
      </c>
      <c r="AM234">
        <v>12</v>
      </c>
      <c r="AN234">
        <v>10</v>
      </c>
      <c r="AO234">
        <v>3</v>
      </c>
      <c r="AP234">
        <v>5</v>
      </c>
      <c r="AQ234">
        <v>1</v>
      </c>
      <c r="AR234">
        <v>6</v>
      </c>
      <c r="AS234">
        <v>7</v>
      </c>
      <c r="AT234">
        <v>2</v>
      </c>
      <c r="AU234">
        <v>9</v>
      </c>
      <c r="AV234">
        <v>8</v>
      </c>
      <c r="AW234">
        <v>4</v>
      </c>
      <c r="AX234" s="37">
        <v>39</v>
      </c>
    </row>
    <row r="235" spans="1:50" x14ac:dyDescent="0.25">
      <c r="A235">
        <v>2284</v>
      </c>
      <c r="B235">
        <v>0</v>
      </c>
      <c r="C235">
        <v>1992</v>
      </c>
      <c r="D235" s="30">
        <f t="shared" si="18"/>
        <v>24</v>
      </c>
      <c r="E235" s="1">
        <v>42700.335694444446</v>
      </c>
      <c r="F235" s="39" t="s">
        <v>10</v>
      </c>
      <c r="G235" s="32">
        <v>0</v>
      </c>
      <c r="H235" s="2">
        <v>2</v>
      </c>
      <c r="I235">
        <v>3</v>
      </c>
      <c r="J235">
        <v>1</v>
      </c>
      <c r="K235">
        <f t="shared" si="19"/>
        <v>4</v>
      </c>
      <c r="L235">
        <v>3</v>
      </c>
      <c r="M235">
        <v>1</v>
      </c>
      <c r="N235">
        <f t="shared" si="20"/>
        <v>4</v>
      </c>
      <c r="O235">
        <v>2</v>
      </c>
      <c r="P235">
        <v>4</v>
      </c>
      <c r="Q235">
        <v>4</v>
      </c>
      <c r="R235">
        <v>3</v>
      </c>
      <c r="S235">
        <v>4</v>
      </c>
      <c r="T235" s="33">
        <v>1</v>
      </c>
      <c r="U235" s="4">
        <v>4</v>
      </c>
      <c r="V235" s="34">
        <v>37</v>
      </c>
      <c r="W235" s="35">
        <f t="shared" si="21"/>
        <v>0.98147503738567743</v>
      </c>
      <c r="X235" s="35">
        <f t="shared" si="22"/>
        <v>59.814750373856775</v>
      </c>
      <c r="Y235" s="2">
        <v>5</v>
      </c>
      <c r="Z235">
        <v>4</v>
      </c>
      <c r="AA235">
        <v>10</v>
      </c>
      <c r="AB235">
        <v>9</v>
      </c>
      <c r="AC235">
        <v>15</v>
      </c>
      <c r="AD235">
        <v>6</v>
      </c>
      <c r="AE235">
        <v>6</v>
      </c>
      <c r="AF235">
        <v>6</v>
      </c>
      <c r="AG235">
        <v>6</v>
      </c>
      <c r="AH235">
        <v>6</v>
      </c>
      <c r="AI235">
        <v>6</v>
      </c>
      <c r="AJ235" s="4">
        <v>5</v>
      </c>
      <c r="AK235" s="31">
        <f t="shared" si="23"/>
        <v>84</v>
      </c>
      <c r="AL235">
        <v>8</v>
      </c>
      <c r="AM235">
        <v>5</v>
      </c>
      <c r="AN235">
        <v>1</v>
      </c>
      <c r="AO235">
        <v>6</v>
      </c>
      <c r="AP235">
        <v>12</v>
      </c>
      <c r="AQ235">
        <v>3</v>
      </c>
      <c r="AR235">
        <v>10</v>
      </c>
      <c r="AS235">
        <v>4</v>
      </c>
      <c r="AT235">
        <v>7</v>
      </c>
      <c r="AU235">
        <v>11</v>
      </c>
      <c r="AV235">
        <v>9</v>
      </c>
      <c r="AW235">
        <v>2</v>
      </c>
      <c r="AX235" s="37">
        <v>21</v>
      </c>
    </row>
    <row r="236" spans="1:50" x14ac:dyDescent="0.25">
      <c r="A236">
        <v>1542</v>
      </c>
      <c r="B236">
        <v>0</v>
      </c>
      <c r="C236">
        <v>1981</v>
      </c>
      <c r="D236" s="30">
        <f t="shared" si="18"/>
        <v>35</v>
      </c>
      <c r="E236" s="1">
        <v>42695.720023148147</v>
      </c>
      <c r="F236" s="31" t="s">
        <v>11</v>
      </c>
      <c r="G236" s="32">
        <v>1</v>
      </c>
      <c r="H236" s="2">
        <v>3</v>
      </c>
      <c r="I236">
        <v>3</v>
      </c>
      <c r="J236">
        <v>2</v>
      </c>
      <c r="K236">
        <f t="shared" si="19"/>
        <v>3</v>
      </c>
      <c r="L236">
        <v>3</v>
      </c>
      <c r="M236">
        <v>2</v>
      </c>
      <c r="N236">
        <f t="shared" si="20"/>
        <v>3</v>
      </c>
      <c r="O236">
        <v>4</v>
      </c>
      <c r="P236">
        <v>4</v>
      </c>
      <c r="Q236">
        <v>4</v>
      </c>
      <c r="R236">
        <v>3</v>
      </c>
      <c r="S236">
        <v>4</v>
      </c>
      <c r="T236" s="33">
        <v>3</v>
      </c>
      <c r="U236" s="4">
        <v>4</v>
      </c>
      <c r="V236" s="34">
        <v>38</v>
      </c>
      <c r="W236" s="35">
        <f t="shared" si="21"/>
        <v>1.1847602013807021</v>
      </c>
      <c r="X236" s="35">
        <f t="shared" si="22"/>
        <v>61.84760201380702</v>
      </c>
      <c r="Y236" s="2">
        <v>7</v>
      </c>
      <c r="Z236">
        <v>9</v>
      </c>
      <c r="AA236">
        <v>12</v>
      </c>
      <c r="AB236">
        <v>22</v>
      </c>
      <c r="AC236">
        <v>21</v>
      </c>
      <c r="AD236">
        <v>7</v>
      </c>
      <c r="AE236">
        <v>11</v>
      </c>
      <c r="AF236">
        <v>27</v>
      </c>
      <c r="AG236">
        <v>13</v>
      </c>
      <c r="AH236">
        <v>14</v>
      </c>
      <c r="AI236">
        <v>9</v>
      </c>
      <c r="AJ236" s="4">
        <v>5</v>
      </c>
      <c r="AK236" s="31">
        <f t="shared" si="23"/>
        <v>157</v>
      </c>
      <c r="AL236">
        <v>8</v>
      </c>
      <c r="AM236">
        <v>2</v>
      </c>
      <c r="AN236">
        <v>11</v>
      </c>
      <c r="AO236">
        <v>5</v>
      </c>
      <c r="AP236">
        <v>3</v>
      </c>
      <c r="AQ236">
        <v>9</v>
      </c>
      <c r="AR236">
        <v>7</v>
      </c>
      <c r="AS236">
        <v>1</v>
      </c>
      <c r="AT236">
        <v>6</v>
      </c>
      <c r="AU236">
        <v>4</v>
      </c>
      <c r="AV236">
        <v>10</v>
      </c>
      <c r="AW236">
        <v>12</v>
      </c>
      <c r="AX236" s="37">
        <v>13</v>
      </c>
    </row>
    <row r="237" spans="1:50" x14ac:dyDescent="0.25">
      <c r="A237">
        <v>2308</v>
      </c>
      <c r="B237">
        <v>1</v>
      </c>
      <c r="C237">
        <v>1995</v>
      </c>
      <c r="D237" s="30">
        <f t="shared" si="18"/>
        <v>21</v>
      </c>
      <c r="E237" s="1">
        <v>42700.773564814815</v>
      </c>
      <c r="F237" s="31" t="s">
        <v>6</v>
      </c>
      <c r="G237" s="32">
        <v>2</v>
      </c>
      <c r="H237" s="2">
        <v>2</v>
      </c>
      <c r="I237">
        <v>4</v>
      </c>
      <c r="J237">
        <v>1</v>
      </c>
      <c r="K237">
        <f t="shared" si="19"/>
        <v>4</v>
      </c>
      <c r="L237">
        <v>4</v>
      </c>
      <c r="M237">
        <v>3</v>
      </c>
      <c r="N237">
        <f t="shared" si="20"/>
        <v>2</v>
      </c>
      <c r="O237">
        <v>1</v>
      </c>
      <c r="P237">
        <v>4</v>
      </c>
      <c r="Q237">
        <v>3</v>
      </c>
      <c r="R237">
        <v>4</v>
      </c>
      <c r="S237">
        <v>4</v>
      </c>
      <c r="T237" s="33">
        <v>3</v>
      </c>
      <c r="U237" s="4">
        <v>4</v>
      </c>
      <c r="V237" s="34">
        <v>36</v>
      </c>
      <c r="W237" s="35">
        <f t="shared" si="21"/>
        <v>0.7781898733906526</v>
      </c>
      <c r="X237" s="35">
        <f t="shared" si="22"/>
        <v>57.781898733906523</v>
      </c>
      <c r="Y237" s="2">
        <v>8</v>
      </c>
      <c r="Z237">
        <v>6</v>
      </c>
      <c r="AA237">
        <v>11</v>
      </c>
      <c r="AB237">
        <v>15</v>
      </c>
      <c r="AC237">
        <v>9</v>
      </c>
      <c r="AD237">
        <v>6</v>
      </c>
      <c r="AE237">
        <v>19</v>
      </c>
      <c r="AF237">
        <v>10</v>
      </c>
      <c r="AG237">
        <v>4</v>
      </c>
      <c r="AH237">
        <v>8</v>
      </c>
      <c r="AI237">
        <v>9</v>
      </c>
      <c r="AJ237" s="4">
        <v>6</v>
      </c>
      <c r="AK237" s="31">
        <f t="shared" si="23"/>
        <v>111</v>
      </c>
      <c r="AL237">
        <v>9</v>
      </c>
      <c r="AM237">
        <v>10</v>
      </c>
      <c r="AN237">
        <v>7</v>
      </c>
      <c r="AO237">
        <v>2</v>
      </c>
      <c r="AP237">
        <v>12</v>
      </c>
      <c r="AQ237">
        <v>3</v>
      </c>
      <c r="AR237">
        <v>6</v>
      </c>
      <c r="AS237">
        <v>4</v>
      </c>
      <c r="AT237">
        <v>5</v>
      </c>
      <c r="AU237">
        <v>11</v>
      </c>
      <c r="AV237">
        <v>1</v>
      </c>
      <c r="AW237">
        <v>8</v>
      </c>
      <c r="AX237" s="37">
        <v>31</v>
      </c>
    </row>
    <row r="238" spans="1:50" x14ac:dyDescent="0.25">
      <c r="A238">
        <v>2309</v>
      </c>
      <c r="B238">
        <v>0</v>
      </c>
      <c r="C238">
        <v>1992</v>
      </c>
      <c r="D238" s="30">
        <f t="shared" si="18"/>
        <v>24</v>
      </c>
      <c r="E238" s="1">
        <v>42700.824814814812</v>
      </c>
      <c r="F238" s="31" t="s">
        <v>6</v>
      </c>
      <c r="G238" s="32">
        <v>2</v>
      </c>
      <c r="H238" s="2">
        <v>3</v>
      </c>
      <c r="I238">
        <v>2</v>
      </c>
      <c r="J238">
        <v>2</v>
      </c>
      <c r="K238">
        <f t="shared" si="19"/>
        <v>3</v>
      </c>
      <c r="L238">
        <v>4</v>
      </c>
      <c r="M238">
        <v>2</v>
      </c>
      <c r="N238">
        <f t="shared" si="20"/>
        <v>3</v>
      </c>
      <c r="O238">
        <v>4</v>
      </c>
      <c r="P238">
        <v>3</v>
      </c>
      <c r="Q238">
        <v>2</v>
      </c>
      <c r="R238">
        <v>2</v>
      </c>
      <c r="S238">
        <v>2</v>
      </c>
      <c r="T238" s="33">
        <v>3</v>
      </c>
      <c r="U238" s="4">
        <v>3</v>
      </c>
      <c r="V238" s="34">
        <v>31</v>
      </c>
      <c r="W238" s="35">
        <f t="shared" si="21"/>
        <v>-0.23823594658447156</v>
      </c>
      <c r="X238" s="35">
        <f t="shared" si="22"/>
        <v>47.617640534155285</v>
      </c>
      <c r="Y238" s="2">
        <v>10</v>
      </c>
      <c r="Z238">
        <v>9</v>
      </c>
      <c r="AA238">
        <v>19</v>
      </c>
      <c r="AB238">
        <v>16</v>
      </c>
      <c r="AC238">
        <v>7</v>
      </c>
      <c r="AD238">
        <v>16</v>
      </c>
      <c r="AE238">
        <v>8</v>
      </c>
      <c r="AF238">
        <v>11</v>
      </c>
      <c r="AG238">
        <v>9</v>
      </c>
      <c r="AH238">
        <v>30</v>
      </c>
      <c r="AI238">
        <v>11</v>
      </c>
      <c r="AJ238" s="4">
        <v>7</v>
      </c>
      <c r="AK238" s="31">
        <f t="shared" si="23"/>
        <v>153</v>
      </c>
      <c r="AL238">
        <v>10</v>
      </c>
      <c r="AM238">
        <v>8</v>
      </c>
      <c r="AN238">
        <v>1</v>
      </c>
      <c r="AO238">
        <v>4</v>
      </c>
      <c r="AP238">
        <v>6</v>
      </c>
      <c r="AQ238">
        <v>12</v>
      </c>
      <c r="AR238">
        <v>11</v>
      </c>
      <c r="AS238">
        <v>7</v>
      </c>
      <c r="AT238">
        <v>5</v>
      </c>
      <c r="AU238">
        <v>2</v>
      </c>
      <c r="AV238">
        <v>3</v>
      </c>
      <c r="AW238">
        <v>9</v>
      </c>
      <c r="AX238" s="37">
        <v>29</v>
      </c>
    </row>
    <row r="239" spans="1:50" x14ac:dyDescent="0.25">
      <c r="A239">
        <v>2315</v>
      </c>
      <c r="B239">
        <v>0</v>
      </c>
      <c r="C239">
        <v>1987</v>
      </c>
      <c r="D239" s="30">
        <f t="shared" si="18"/>
        <v>29</v>
      </c>
      <c r="E239" s="1">
        <v>42700.927453703705</v>
      </c>
      <c r="F239" s="31" t="s">
        <v>91</v>
      </c>
      <c r="G239" s="32">
        <v>1</v>
      </c>
      <c r="H239" s="2">
        <v>3</v>
      </c>
      <c r="I239">
        <v>3</v>
      </c>
      <c r="J239">
        <v>2</v>
      </c>
      <c r="K239">
        <f t="shared" si="19"/>
        <v>3</v>
      </c>
      <c r="L239">
        <v>2</v>
      </c>
      <c r="M239">
        <v>2</v>
      </c>
      <c r="N239">
        <f t="shared" si="20"/>
        <v>3</v>
      </c>
      <c r="O239">
        <v>1</v>
      </c>
      <c r="P239">
        <v>1</v>
      </c>
      <c r="Q239">
        <v>4</v>
      </c>
      <c r="R239">
        <v>3</v>
      </c>
      <c r="S239">
        <v>3</v>
      </c>
      <c r="T239" s="33">
        <v>2</v>
      </c>
      <c r="U239" s="4">
        <v>3</v>
      </c>
      <c r="V239" s="34">
        <v>29</v>
      </c>
      <c r="W239" s="35">
        <f t="shared" si="21"/>
        <v>-0.64480627457452122</v>
      </c>
      <c r="X239" s="35">
        <f t="shared" si="22"/>
        <v>43.551937254254788</v>
      </c>
      <c r="Y239" s="2">
        <v>8</v>
      </c>
      <c r="Z239">
        <v>8</v>
      </c>
      <c r="AA239">
        <v>7</v>
      </c>
      <c r="AB239">
        <v>10</v>
      </c>
      <c r="AC239">
        <v>12</v>
      </c>
      <c r="AD239">
        <v>5</v>
      </c>
      <c r="AE239">
        <v>9</v>
      </c>
      <c r="AF239">
        <v>7</v>
      </c>
      <c r="AG239">
        <v>9</v>
      </c>
      <c r="AH239">
        <v>7</v>
      </c>
      <c r="AI239">
        <v>7</v>
      </c>
      <c r="AJ239" s="4">
        <v>8</v>
      </c>
      <c r="AK239" s="31">
        <f t="shared" si="23"/>
        <v>97</v>
      </c>
      <c r="AL239">
        <v>2</v>
      </c>
      <c r="AM239">
        <v>1</v>
      </c>
      <c r="AN239">
        <v>3</v>
      </c>
      <c r="AO239">
        <v>9</v>
      </c>
      <c r="AP239">
        <v>11</v>
      </c>
      <c r="AQ239">
        <v>8</v>
      </c>
      <c r="AR239">
        <v>7</v>
      </c>
      <c r="AS239">
        <v>10</v>
      </c>
      <c r="AT239">
        <v>6</v>
      </c>
      <c r="AU239">
        <v>12</v>
      </c>
      <c r="AV239">
        <v>5</v>
      </c>
      <c r="AW239">
        <v>4</v>
      </c>
      <c r="AX239" s="37">
        <v>36</v>
      </c>
    </row>
    <row r="240" spans="1:50" x14ac:dyDescent="0.25">
      <c r="A240">
        <v>855</v>
      </c>
      <c r="B240">
        <v>0</v>
      </c>
      <c r="C240">
        <v>1952</v>
      </c>
      <c r="D240" s="30">
        <f t="shared" si="18"/>
        <v>64</v>
      </c>
      <c r="E240" s="1">
        <v>42690.66909722222</v>
      </c>
      <c r="F240" s="31" t="s">
        <v>6</v>
      </c>
      <c r="G240" s="32">
        <v>2</v>
      </c>
      <c r="H240" s="2">
        <v>1</v>
      </c>
      <c r="I240">
        <v>4</v>
      </c>
      <c r="J240">
        <v>1</v>
      </c>
      <c r="K240">
        <f t="shared" si="19"/>
        <v>4</v>
      </c>
      <c r="L240">
        <v>4</v>
      </c>
      <c r="M240">
        <v>1</v>
      </c>
      <c r="N240">
        <f t="shared" si="20"/>
        <v>4</v>
      </c>
      <c r="O240">
        <v>2</v>
      </c>
      <c r="P240">
        <v>4</v>
      </c>
      <c r="Q240">
        <v>4</v>
      </c>
      <c r="R240">
        <v>4</v>
      </c>
      <c r="S240">
        <v>4</v>
      </c>
      <c r="T240" s="33">
        <v>2</v>
      </c>
      <c r="U240" s="4">
        <v>4</v>
      </c>
      <c r="V240" s="34">
        <v>39</v>
      </c>
      <c r="W240" s="35">
        <f t="shared" si="21"/>
        <v>1.388045365375727</v>
      </c>
      <c r="X240" s="35">
        <f t="shared" si="22"/>
        <v>63.880453653757272</v>
      </c>
      <c r="Y240" s="2">
        <v>6</v>
      </c>
      <c r="Z240">
        <v>19</v>
      </c>
      <c r="AA240">
        <v>10</v>
      </c>
      <c r="AB240">
        <v>20</v>
      </c>
      <c r="AC240">
        <v>10</v>
      </c>
      <c r="AD240">
        <v>49</v>
      </c>
      <c r="AE240">
        <v>38</v>
      </c>
      <c r="AF240">
        <v>9</v>
      </c>
      <c r="AG240">
        <v>6</v>
      </c>
      <c r="AH240">
        <v>23</v>
      </c>
      <c r="AI240">
        <v>36</v>
      </c>
      <c r="AJ240" s="4">
        <v>15</v>
      </c>
      <c r="AK240" s="31">
        <f t="shared" si="23"/>
        <v>241</v>
      </c>
      <c r="AL240">
        <v>5</v>
      </c>
      <c r="AM240">
        <v>9</v>
      </c>
      <c r="AN240">
        <v>8</v>
      </c>
      <c r="AO240">
        <v>6</v>
      </c>
      <c r="AP240">
        <v>2</v>
      </c>
      <c r="AQ240">
        <v>11</v>
      </c>
      <c r="AR240">
        <v>12</v>
      </c>
      <c r="AS240">
        <v>7</v>
      </c>
      <c r="AT240">
        <v>4</v>
      </c>
      <c r="AU240">
        <v>3</v>
      </c>
      <c r="AV240">
        <v>1</v>
      </c>
      <c r="AW240">
        <v>10</v>
      </c>
      <c r="AX240" s="37">
        <v>33</v>
      </c>
    </row>
    <row r="241" spans="1:50" x14ac:dyDescent="0.25">
      <c r="A241">
        <v>868</v>
      </c>
      <c r="B241">
        <v>0</v>
      </c>
      <c r="C241">
        <v>1984</v>
      </c>
      <c r="D241" s="30">
        <f t="shared" si="18"/>
        <v>32</v>
      </c>
      <c r="E241" s="1">
        <v>42690.73636574074</v>
      </c>
      <c r="F241" s="31" t="s">
        <v>4</v>
      </c>
      <c r="G241" s="32">
        <v>2</v>
      </c>
      <c r="H241" s="2">
        <v>3</v>
      </c>
      <c r="I241">
        <v>4</v>
      </c>
      <c r="J241">
        <v>1</v>
      </c>
      <c r="K241">
        <f t="shared" si="19"/>
        <v>4</v>
      </c>
      <c r="L241">
        <v>4</v>
      </c>
      <c r="M241">
        <v>1</v>
      </c>
      <c r="N241">
        <f t="shared" si="20"/>
        <v>4</v>
      </c>
      <c r="O241">
        <v>2</v>
      </c>
      <c r="P241">
        <v>4</v>
      </c>
      <c r="Q241">
        <v>2</v>
      </c>
      <c r="R241">
        <v>4</v>
      </c>
      <c r="S241">
        <v>4</v>
      </c>
      <c r="T241" s="33">
        <v>3</v>
      </c>
      <c r="U241" s="4">
        <v>4</v>
      </c>
      <c r="V241" s="34">
        <v>39</v>
      </c>
      <c r="W241" s="35">
        <f t="shared" si="21"/>
        <v>1.388045365375727</v>
      </c>
      <c r="X241" s="35">
        <f t="shared" si="22"/>
        <v>63.880453653757272</v>
      </c>
      <c r="Y241" s="2">
        <v>16</v>
      </c>
      <c r="Z241">
        <v>3</v>
      </c>
      <c r="AA241">
        <v>9</v>
      </c>
      <c r="AB241">
        <v>11</v>
      </c>
      <c r="AC241">
        <v>11</v>
      </c>
      <c r="AD241">
        <v>12</v>
      </c>
      <c r="AE241">
        <v>8</v>
      </c>
      <c r="AF241">
        <v>15</v>
      </c>
      <c r="AG241">
        <v>6</v>
      </c>
      <c r="AH241">
        <v>13</v>
      </c>
      <c r="AI241">
        <v>7</v>
      </c>
      <c r="AJ241" s="4">
        <v>5</v>
      </c>
      <c r="AK241" s="31">
        <f t="shared" si="23"/>
        <v>116</v>
      </c>
      <c r="AL241">
        <v>8</v>
      </c>
      <c r="AM241">
        <v>4</v>
      </c>
      <c r="AN241">
        <v>5</v>
      </c>
      <c r="AO241">
        <v>7</v>
      </c>
      <c r="AP241">
        <v>3</v>
      </c>
      <c r="AQ241">
        <v>6</v>
      </c>
      <c r="AR241">
        <v>9</v>
      </c>
      <c r="AS241">
        <v>1</v>
      </c>
      <c r="AT241">
        <v>2</v>
      </c>
      <c r="AU241">
        <v>10</v>
      </c>
      <c r="AV241">
        <v>11</v>
      </c>
      <c r="AW241">
        <v>12</v>
      </c>
      <c r="AX241" s="37">
        <v>19</v>
      </c>
    </row>
    <row r="242" spans="1:50" x14ac:dyDescent="0.25">
      <c r="A242">
        <v>2340</v>
      </c>
      <c r="B242">
        <v>0</v>
      </c>
      <c r="C242">
        <v>1990</v>
      </c>
      <c r="D242" s="30">
        <f t="shared" si="18"/>
        <v>26</v>
      </c>
      <c r="E242" s="1">
        <v>42701.702141203707</v>
      </c>
      <c r="F242" s="31" t="s">
        <v>95</v>
      </c>
      <c r="G242" s="32">
        <v>1</v>
      </c>
      <c r="H242" s="2">
        <v>3</v>
      </c>
      <c r="I242">
        <v>3</v>
      </c>
      <c r="J242">
        <v>2</v>
      </c>
      <c r="K242">
        <f t="shared" si="19"/>
        <v>3</v>
      </c>
      <c r="L242">
        <v>4</v>
      </c>
      <c r="M242">
        <v>2</v>
      </c>
      <c r="N242">
        <f t="shared" si="20"/>
        <v>3</v>
      </c>
      <c r="O242">
        <v>1</v>
      </c>
      <c r="P242">
        <v>4</v>
      </c>
      <c r="Q242">
        <v>4</v>
      </c>
      <c r="R242">
        <v>3</v>
      </c>
      <c r="S242">
        <v>1</v>
      </c>
      <c r="T242" s="33">
        <v>2</v>
      </c>
      <c r="U242" s="4">
        <v>4</v>
      </c>
      <c r="V242" s="34">
        <v>33</v>
      </c>
      <c r="W242" s="35">
        <f t="shared" si="21"/>
        <v>0.1683343814055781</v>
      </c>
      <c r="X242" s="35">
        <f t="shared" si="22"/>
        <v>51.683343814055782</v>
      </c>
      <c r="Y242" s="2">
        <v>5</v>
      </c>
      <c r="Z242">
        <v>3</v>
      </c>
      <c r="AA242">
        <v>9</v>
      </c>
      <c r="AB242">
        <v>9</v>
      </c>
      <c r="AC242">
        <v>7</v>
      </c>
      <c r="AD242">
        <v>4</v>
      </c>
      <c r="AE242">
        <v>5</v>
      </c>
      <c r="AF242">
        <v>4</v>
      </c>
      <c r="AG242">
        <v>6</v>
      </c>
      <c r="AH242">
        <v>6</v>
      </c>
      <c r="AI242">
        <v>5</v>
      </c>
      <c r="AJ242" s="4">
        <v>4</v>
      </c>
      <c r="AK242" s="31">
        <f t="shared" si="23"/>
        <v>67</v>
      </c>
      <c r="AL242">
        <v>5</v>
      </c>
      <c r="AM242">
        <v>2</v>
      </c>
      <c r="AN242">
        <v>10</v>
      </c>
      <c r="AO242">
        <v>6</v>
      </c>
      <c r="AP242">
        <v>1</v>
      </c>
      <c r="AQ242">
        <v>12</v>
      </c>
      <c r="AR242">
        <v>3</v>
      </c>
      <c r="AS242">
        <v>8</v>
      </c>
      <c r="AT242">
        <v>9</v>
      </c>
      <c r="AU242">
        <v>7</v>
      </c>
      <c r="AV242">
        <v>11</v>
      </c>
      <c r="AW242">
        <v>4</v>
      </c>
      <c r="AX242" s="37">
        <v>35</v>
      </c>
    </row>
    <row r="243" spans="1:50" x14ac:dyDescent="0.25">
      <c r="A243">
        <v>1823</v>
      </c>
      <c r="B243">
        <v>0</v>
      </c>
      <c r="C243">
        <v>1966</v>
      </c>
      <c r="D243" s="30">
        <f t="shared" si="18"/>
        <v>50</v>
      </c>
      <c r="E243" s="1">
        <v>42696.573020833333</v>
      </c>
      <c r="F243" s="31" t="s">
        <v>6</v>
      </c>
      <c r="G243" s="32">
        <v>2</v>
      </c>
      <c r="H243" s="2">
        <v>3</v>
      </c>
      <c r="I243">
        <v>3</v>
      </c>
      <c r="J243">
        <v>1</v>
      </c>
      <c r="K243">
        <f t="shared" si="19"/>
        <v>4</v>
      </c>
      <c r="L243">
        <v>4</v>
      </c>
      <c r="M243">
        <v>4</v>
      </c>
      <c r="N243">
        <f t="shared" si="20"/>
        <v>1</v>
      </c>
      <c r="O243">
        <v>4</v>
      </c>
      <c r="P243">
        <v>4</v>
      </c>
      <c r="Q243">
        <v>4</v>
      </c>
      <c r="R243">
        <v>4</v>
      </c>
      <c r="S243">
        <v>4</v>
      </c>
      <c r="T243" s="33">
        <v>4</v>
      </c>
      <c r="U243" s="4">
        <v>4</v>
      </c>
      <c r="V243" s="34">
        <v>39</v>
      </c>
      <c r="W243" s="35">
        <f t="shared" si="21"/>
        <v>1.388045365375727</v>
      </c>
      <c r="X243" s="35">
        <f t="shared" si="22"/>
        <v>63.880453653757272</v>
      </c>
      <c r="Y243" s="2">
        <v>17</v>
      </c>
      <c r="Z243">
        <v>7</v>
      </c>
      <c r="AA243">
        <v>14</v>
      </c>
      <c r="AB243">
        <v>32</v>
      </c>
      <c r="AC243">
        <v>10</v>
      </c>
      <c r="AD243">
        <v>52</v>
      </c>
      <c r="AE243">
        <v>7</v>
      </c>
      <c r="AF243">
        <v>5</v>
      </c>
      <c r="AG243">
        <v>7</v>
      </c>
      <c r="AH243">
        <v>20</v>
      </c>
      <c r="AI243">
        <v>2</v>
      </c>
      <c r="AJ243" s="4">
        <v>6</v>
      </c>
      <c r="AK243" s="31">
        <f t="shared" si="23"/>
        <v>179</v>
      </c>
      <c r="AL243">
        <v>9</v>
      </c>
      <c r="AM243">
        <v>3</v>
      </c>
      <c r="AN243">
        <v>4</v>
      </c>
      <c r="AO243">
        <v>12</v>
      </c>
      <c r="AP243">
        <v>1</v>
      </c>
      <c r="AQ243">
        <v>10</v>
      </c>
      <c r="AR243">
        <v>7</v>
      </c>
      <c r="AS243">
        <v>5</v>
      </c>
      <c r="AT243">
        <v>6</v>
      </c>
      <c r="AU243">
        <v>11</v>
      </c>
      <c r="AV243">
        <v>8</v>
      </c>
      <c r="AW243">
        <v>2</v>
      </c>
      <c r="AX243" s="37">
        <v>36</v>
      </c>
    </row>
    <row r="244" spans="1:50" x14ac:dyDescent="0.25">
      <c r="A244">
        <v>1803</v>
      </c>
      <c r="B244">
        <v>0</v>
      </c>
      <c r="C244">
        <v>1959</v>
      </c>
      <c r="D244" s="30">
        <f t="shared" si="18"/>
        <v>57</v>
      </c>
      <c r="E244" s="1">
        <v>42696.546493055554</v>
      </c>
      <c r="F244" s="31" t="s">
        <v>6</v>
      </c>
      <c r="G244" s="32">
        <v>2</v>
      </c>
      <c r="H244" s="2">
        <v>2</v>
      </c>
      <c r="I244">
        <v>4</v>
      </c>
      <c r="J244">
        <v>3</v>
      </c>
      <c r="K244">
        <f t="shared" si="19"/>
        <v>2</v>
      </c>
      <c r="L244">
        <v>4</v>
      </c>
      <c r="M244">
        <v>1</v>
      </c>
      <c r="N244">
        <f t="shared" si="20"/>
        <v>4</v>
      </c>
      <c r="O244">
        <v>4</v>
      </c>
      <c r="P244">
        <v>4</v>
      </c>
      <c r="Q244">
        <v>4</v>
      </c>
      <c r="R244">
        <v>4</v>
      </c>
      <c r="S244">
        <v>4</v>
      </c>
      <c r="T244" s="33">
        <v>4</v>
      </c>
      <c r="U244" s="4">
        <v>4</v>
      </c>
      <c r="V244" s="34">
        <v>40</v>
      </c>
      <c r="W244" s="35">
        <f t="shared" si="21"/>
        <v>1.5913305293707518</v>
      </c>
      <c r="X244" s="35">
        <f t="shared" si="22"/>
        <v>65.913305293707523</v>
      </c>
      <c r="Y244" s="2">
        <v>5</v>
      </c>
      <c r="Z244">
        <v>7</v>
      </c>
      <c r="AA244">
        <v>11</v>
      </c>
      <c r="AB244">
        <v>31</v>
      </c>
      <c r="AC244">
        <v>11</v>
      </c>
      <c r="AD244" s="38">
        <v>10</v>
      </c>
      <c r="AE244">
        <v>4</v>
      </c>
      <c r="AF244">
        <v>7</v>
      </c>
      <c r="AG244">
        <v>8</v>
      </c>
      <c r="AH244">
        <v>18</v>
      </c>
      <c r="AI244">
        <v>7</v>
      </c>
      <c r="AJ244" s="4">
        <v>6</v>
      </c>
      <c r="AK244" s="31">
        <f t="shared" si="23"/>
        <v>125</v>
      </c>
      <c r="AL244">
        <v>9</v>
      </c>
      <c r="AM244">
        <v>12</v>
      </c>
      <c r="AN244">
        <v>4</v>
      </c>
      <c r="AO244">
        <v>7</v>
      </c>
      <c r="AP244">
        <v>11</v>
      </c>
      <c r="AQ244">
        <v>8</v>
      </c>
      <c r="AR244">
        <v>6</v>
      </c>
      <c r="AS244">
        <v>2</v>
      </c>
      <c r="AT244">
        <v>10</v>
      </c>
      <c r="AU244">
        <v>5</v>
      </c>
      <c r="AV244">
        <v>3</v>
      </c>
      <c r="AW244">
        <v>1</v>
      </c>
      <c r="AX244" s="37">
        <v>46</v>
      </c>
    </row>
    <row r="245" spans="1:50" x14ac:dyDescent="0.25">
      <c r="A245">
        <v>2373</v>
      </c>
      <c r="B245">
        <v>1</v>
      </c>
      <c r="C245">
        <v>1975</v>
      </c>
      <c r="D245" s="30">
        <f t="shared" si="18"/>
        <v>41</v>
      </c>
      <c r="E245" s="1">
        <v>42701.928773148145</v>
      </c>
      <c r="F245" s="31" t="s">
        <v>9</v>
      </c>
      <c r="G245" s="32">
        <v>1</v>
      </c>
      <c r="H245" s="2">
        <v>1</v>
      </c>
      <c r="I245">
        <v>4</v>
      </c>
      <c r="J245">
        <v>1</v>
      </c>
      <c r="K245">
        <f t="shared" si="19"/>
        <v>4</v>
      </c>
      <c r="L245">
        <v>2</v>
      </c>
      <c r="M245">
        <v>1</v>
      </c>
      <c r="N245">
        <f t="shared" si="20"/>
        <v>4</v>
      </c>
      <c r="O245">
        <v>2</v>
      </c>
      <c r="P245">
        <v>2</v>
      </c>
      <c r="Q245">
        <v>2</v>
      </c>
      <c r="R245">
        <v>3</v>
      </c>
      <c r="S245">
        <v>4</v>
      </c>
      <c r="T245" s="33">
        <v>1</v>
      </c>
      <c r="U245" s="4">
        <v>4</v>
      </c>
      <c r="V245" s="34">
        <v>32</v>
      </c>
      <c r="W245" s="35">
        <f t="shared" si="21"/>
        <v>-3.4950782589446734E-2</v>
      </c>
      <c r="X245" s="35">
        <f t="shared" si="22"/>
        <v>49.65049217410553</v>
      </c>
      <c r="Y245" s="2">
        <v>3</v>
      </c>
      <c r="Z245">
        <v>4</v>
      </c>
      <c r="AA245">
        <v>12</v>
      </c>
      <c r="AB245">
        <v>14</v>
      </c>
      <c r="AC245">
        <v>11</v>
      </c>
      <c r="AD245" s="38">
        <v>9</v>
      </c>
      <c r="AE245">
        <v>13</v>
      </c>
      <c r="AF245">
        <v>8</v>
      </c>
      <c r="AG245">
        <v>5</v>
      </c>
      <c r="AH245">
        <v>9</v>
      </c>
      <c r="AI245">
        <v>9</v>
      </c>
      <c r="AJ245" s="4">
        <v>11</v>
      </c>
      <c r="AK245" s="31">
        <f t="shared" si="23"/>
        <v>108</v>
      </c>
      <c r="AL245">
        <v>10</v>
      </c>
      <c r="AM245">
        <v>11</v>
      </c>
      <c r="AN245">
        <v>2</v>
      </c>
      <c r="AO245">
        <v>1</v>
      </c>
      <c r="AP245">
        <v>3</v>
      </c>
      <c r="AQ245">
        <v>6</v>
      </c>
      <c r="AR245">
        <v>9</v>
      </c>
      <c r="AS245">
        <v>12</v>
      </c>
      <c r="AT245">
        <v>8</v>
      </c>
      <c r="AU245">
        <v>7</v>
      </c>
      <c r="AV245">
        <v>5</v>
      </c>
      <c r="AW245">
        <v>4</v>
      </c>
      <c r="AX245" s="37">
        <v>32</v>
      </c>
    </row>
    <row r="246" spans="1:50" x14ac:dyDescent="0.25">
      <c r="A246">
        <v>2376</v>
      </c>
      <c r="B246">
        <v>0</v>
      </c>
      <c r="C246">
        <v>1991</v>
      </c>
      <c r="D246" s="30">
        <f t="shared" si="18"/>
        <v>25</v>
      </c>
      <c r="E246" s="1">
        <v>42701.937488425923</v>
      </c>
      <c r="F246" s="31" t="s">
        <v>11</v>
      </c>
      <c r="G246" s="32">
        <v>1</v>
      </c>
      <c r="H246" s="2">
        <v>3</v>
      </c>
      <c r="I246">
        <v>4</v>
      </c>
      <c r="J246">
        <v>3</v>
      </c>
      <c r="K246">
        <f t="shared" si="19"/>
        <v>2</v>
      </c>
      <c r="L246">
        <v>2</v>
      </c>
      <c r="M246">
        <v>3</v>
      </c>
      <c r="N246">
        <f t="shared" si="20"/>
        <v>2</v>
      </c>
      <c r="O246">
        <v>2</v>
      </c>
      <c r="P246">
        <v>2</v>
      </c>
      <c r="Q246">
        <v>1</v>
      </c>
      <c r="R246">
        <v>1</v>
      </c>
      <c r="S246">
        <v>3</v>
      </c>
      <c r="T246" s="33">
        <v>2</v>
      </c>
      <c r="U246" s="4">
        <v>3</v>
      </c>
      <c r="V246" s="34">
        <v>25</v>
      </c>
      <c r="W246" s="35">
        <f t="shared" si="21"/>
        <v>-1.4579469305546204</v>
      </c>
      <c r="X246" s="35">
        <f t="shared" si="22"/>
        <v>35.420530694453795</v>
      </c>
      <c r="Y246" s="2">
        <v>5</v>
      </c>
      <c r="Z246">
        <v>4</v>
      </c>
      <c r="AA246">
        <v>6</v>
      </c>
      <c r="AB246">
        <v>15</v>
      </c>
      <c r="AC246">
        <v>5</v>
      </c>
      <c r="AD246">
        <v>7</v>
      </c>
      <c r="AE246">
        <v>12</v>
      </c>
      <c r="AF246">
        <v>9</v>
      </c>
      <c r="AG246">
        <v>2</v>
      </c>
      <c r="AH246">
        <v>8</v>
      </c>
      <c r="AI246">
        <v>6</v>
      </c>
      <c r="AJ246" s="4">
        <v>4</v>
      </c>
      <c r="AK246" s="31">
        <f t="shared" si="23"/>
        <v>83</v>
      </c>
      <c r="AL246">
        <v>3</v>
      </c>
      <c r="AM246">
        <v>11</v>
      </c>
      <c r="AN246">
        <v>9</v>
      </c>
      <c r="AO246">
        <v>10</v>
      </c>
      <c r="AP246">
        <v>7</v>
      </c>
      <c r="AQ246">
        <v>12</v>
      </c>
      <c r="AR246">
        <v>6</v>
      </c>
      <c r="AS246">
        <v>1</v>
      </c>
      <c r="AT246">
        <v>2</v>
      </c>
      <c r="AU246">
        <v>5</v>
      </c>
      <c r="AV246">
        <v>4</v>
      </c>
      <c r="AW246">
        <v>8</v>
      </c>
      <c r="AX246" s="37">
        <v>36</v>
      </c>
    </row>
    <row r="247" spans="1:50" x14ac:dyDescent="0.25">
      <c r="A247">
        <v>2377</v>
      </c>
      <c r="B247">
        <v>0</v>
      </c>
      <c r="C247">
        <v>1991</v>
      </c>
      <c r="D247" s="30">
        <f t="shared" si="18"/>
        <v>25</v>
      </c>
      <c r="E247" s="1">
        <v>42701.940844907411</v>
      </c>
      <c r="F247" s="31" t="s">
        <v>85</v>
      </c>
      <c r="G247" s="32">
        <v>1</v>
      </c>
      <c r="H247" s="2">
        <v>3</v>
      </c>
      <c r="I247">
        <v>4</v>
      </c>
      <c r="J247">
        <v>3</v>
      </c>
      <c r="K247">
        <f t="shared" si="19"/>
        <v>2</v>
      </c>
      <c r="L247">
        <v>2</v>
      </c>
      <c r="M247">
        <v>3</v>
      </c>
      <c r="N247">
        <f t="shared" si="20"/>
        <v>2</v>
      </c>
      <c r="O247">
        <v>2</v>
      </c>
      <c r="P247">
        <v>2</v>
      </c>
      <c r="Q247">
        <v>1</v>
      </c>
      <c r="R247">
        <v>1</v>
      </c>
      <c r="S247">
        <v>3</v>
      </c>
      <c r="T247" s="33">
        <v>2</v>
      </c>
      <c r="U247" s="4">
        <v>2</v>
      </c>
      <c r="V247" s="34">
        <v>24</v>
      </c>
      <c r="W247" s="35">
        <f t="shared" si="21"/>
        <v>-1.6612320945496453</v>
      </c>
      <c r="X247" s="35">
        <f t="shared" si="22"/>
        <v>33.38767905450355</v>
      </c>
      <c r="Y247" s="2">
        <v>39</v>
      </c>
      <c r="Z247">
        <v>2</v>
      </c>
      <c r="AA247">
        <v>18</v>
      </c>
      <c r="AB247">
        <v>9</v>
      </c>
      <c r="AC247">
        <v>47</v>
      </c>
      <c r="AD247">
        <v>5</v>
      </c>
      <c r="AE247">
        <v>12</v>
      </c>
      <c r="AF247">
        <v>2</v>
      </c>
      <c r="AG247">
        <v>2</v>
      </c>
      <c r="AH247">
        <v>4</v>
      </c>
      <c r="AI247">
        <v>3</v>
      </c>
      <c r="AJ247" s="4">
        <v>4</v>
      </c>
      <c r="AK247" s="31">
        <f t="shared" si="23"/>
        <v>147</v>
      </c>
      <c r="AL247">
        <v>10</v>
      </c>
      <c r="AM247">
        <v>4</v>
      </c>
      <c r="AN247">
        <v>3</v>
      </c>
      <c r="AO247">
        <v>2</v>
      </c>
      <c r="AP247">
        <v>12</v>
      </c>
      <c r="AQ247">
        <v>9</v>
      </c>
      <c r="AR247">
        <v>1</v>
      </c>
      <c r="AS247">
        <v>8</v>
      </c>
      <c r="AT247">
        <v>7</v>
      </c>
      <c r="AU247">
        <v>11</v>
      </c>
      <c r="AV247">
        <v>6</v>
      </c>
      <c r="AW247">
        <v>5</v>
      </c>
      <c r="AX247" s="37">
        <v>41</v>
      </c>
    </row>
    <row r="248" spans="1:50" x14ac:dyDescent="0.25">
      <c r="A248">
        <v>2379</v>
      </c>
      <c r="B248">
        <v>1</v>
      </c>
      <c r="C248">
        <v>1976</v>
      </c>
      <c r="D248" s="30">
        <f t="shared" si="18"/>
        <v>40</v>
      </c>
      <c r="E248" s="1">
        <v>42701.942870370367</v>
      </c>
      <c r="F248" s="39" t="s">
        <v>10</v>
      </c>
      <c r="G248" s="32">
        <v>0</v>
      </c>
      <c r="H248" s="2">
        <v>4</v>
      </c>
      <c r="I248">
        <v>4</v>
      </c>
      <c r="J248">
        <v>1</v>
      </c>
      <c r="K248">
        <f t="shared" si="19"/>
        <v>4</v>
      </c>
      <c r="L248">
        <v>2</v>
      </c>
      <c r="M248">
        <v>2</v>
      </c>
      <c r="N248">
        <f t="shared" si="20"/>
        <v>3</v>
      </c>
      <c r="O248">
        <v>2</v>
      </c>
      <c r="P248">
        <v>4</v>
      </c>
      <c r="Q248">
        <v>2</v>
      </c>
      <c r="R248">
        <v>3</v>
      </c>
      <c r="S248">
        <v>1</v>
      </c>
      <c r="T248" s="33">
        <v>3</v>
      </c>
      <c r="U248" s="4">
        <v>4</v>
      </c>
      <c r="V248" s="34">
        <v>33</v>
      </c>
      <c r="W248" s="35">
        <f t="shared" si="21"/>
        <v>0.1683343814055781</v>
      </c>
      <c r="X248" s="35">
        <f t="shared" si="22"/>
        <v>51.683343814055782</v>
      </c>
      <c r="Y248" s="2">
        <v>9</v>
      </c>
      <c r="Z248">
        <v>7</v>
      </c>
      <c r="AA248">
        <v>15</v>
      </c>
      <c r="AB248">
        <v>13</v>
      </c>
      <c r="AC248">
        <v>19</v>
      </c>
      <c r="AD248">
        <v>13</v>
      </c>
      <c r="AE248">
        <v>12</v>
      </c>
      <c r="AF248">
        <v>17</v>
      </c>
      <c r="AG248">
        <v>7</v>
      </c>
      <c r="AH248">
        <v>12</v>
      </c>
      <c r="AI248">
        <v>37</v>
      </c>
      <c r="AJ248" s="4">
        <v>6</v>
      </c>
      <c r="AK248" s="31">
        <f t="shared" si="23"/>
        <v>167</v>
      </c>
      <c r="AL248">
        <v>4</v>
      </c>
      <c r="AM248">
        <v>7</v>
      </c>
      <c r="AN248">
        <v>1</v>
      </c>
      <c r="AO248">
        <v>6</v>
      </c>
      <c r="AP248">
        <v>12</v>
      </c>
      <c r="AQ248">
        <v>5</v>
      </c>
      <c r="AR248">
        <v>10</v>
      </c>
      <c r="AS248">
        <v>3</v>
      </c>
      <c r="AT248">
        <v>9</v>
      </c>
      <c r="AU248">
        <v>11</v>
      </c>
      <c r="AV248">
        <v>2</v>
      </c>
      <c r="AW248">
        <v>8</v>
      </c>
      <c r="AX248" s="37">
        <v>46</v>
      </c>
    </row>
    <row r="249" spans="1:50" x14ac:dyDescent="0.25">
      <c r="A249">
        <v>2378</v>
      </c>
      <c r="B249">
        <v>1</v>
      </c>
      <c r="C249">
        <v>1949</v>
      </c>
      <c r="D249" s="30">
        <f t="shared" si="18"/>
        <v>67</v>
      </c>
      <c r="E249" s="1">
        <v>42701.946250000001</v>
      </c>
      <c r="F249" s="31" t="s">
        <v>11</v>
      </c>
      <c r="G249" s="32">
        <v>1</v>
      </c>
      <c r="H249" s="2">
        <v>1</v>
      </c>
      <c r="I249">
        <v>4</v>
      </c>
      <c r="J249">
        <v>2</v>
      </c>
      <c r="K249">
        <f t="shared" si="19"/>
        <v>3</v>
      </c>
      <c r="L249">
        <v>2</v>
      </c>
      <c r="M249">
        <v>2</v>
      </c>
      <c r="N249">
        <f t="shared" si="20"/>
        <v>3</v>
      </c>
      <c r="O249">
        <v>2</v>
      </c>
      <c r="P249">
        <v>2</v>
      </c>
      <c r="Q249">
        <v>2</v>
      </c>
      <c r="R249">
        <v>2</v>
      </c>
      <c r="S249">
        <v>2</v>
      </c>
      <c r="T249" s="33">
        <v>2</v>
      </c>
      <c r="U249" s="4">
        <v>4</v>
      </c>
      <c r="V249" s="34">
        <v>27</v>
      </c>
      <c r="W249" s="35">
        <f t="shared" si="21"/>
        <v>-1.0513766025645708</v>
      </c>
      <c r="X249" s="35">
        <f t="shared" si="22"/>
        <v>39.486233974354292</v>
      </c>
      <c r="Y249" s="2">
        <v>4</v>
      </c>
      <c r="Z249">
        <v>6</v>
      </c>
      <c r="AA249">
        <v>4</v>
      </c>
      <c r="AB249">
        <v>10</v>
      </c>
      <c r="AC249">
        <v>6</v>
      </c>
      <c r="AD249">
        <v>4</v>
      </c>
      <c r="AE249">
        <v>6</v>
      </c>
      <c r="AF249">
        <v>3</v>
      </c>
      <c r="AG249">
        <v>2</v>
      </c>
      <c r="AH249">
        <v>6</v>
      </c>
      <c r="AI249">
        <v>4</v>
      </c>
      <c r="AJ249" s="4">
        <v>20</v>
      </c>
      <c r="AK249" s="31">
        <f t="shared" si="23"/>
        <v>75</v>
      </c>
      <c r="AL249">
        <v>10</v>
      </c>
      <c r="AM249">
        <v>8</v>
      </c>
      <c r="AN249">
        <v>6</v>
      </c>
      <c r="AO249">
        <v>3</v>
      </c>
      <c r="AP249">
        <v>9</v>
      </c>
      <c r="AQ249">
        <v>4</v>
      </c>
      <c r="AR249">
        <v>2</v>
      </c>
      <c r="AS249">
        <v>5</v>
      </c>
      <c r="AT249">
        <v>12</v>
      </c>
      <c r="AU249">
        <v>7</v>
      </c>
      <c r="AV249">
        <v>11</v>
      </c>
      <c r="AW249">
        <v>1</v>
      </c>
      <c r="AX249" s="37">
        <v>22</v>
      </c>
    </row>
    <row r="250" spans="1:50" x14ac:dyDescent="0.25">
      <c r="A250">
        <v>2382</v>
      </c>
      <c r="B250">
        <v>1</v>
      </c>
      <c r="C250">
        <v>1978</v>
      </c>
      <c r="D250" s="30">
        <f t="shared" si="18"/>
        <v>38</v>
      </c>
      <c r="E250" s="1">
        <v>42701.954004629632</v>
      </c>
      <c r="F250" s="31" t="s">
        <v>12</v>
      </c>
      <c r="G250" s="32">
        <v>1</v>
      </c>
      <c r="H250" s="2">
        <v>2</v>
      </c>
      <c r="I250">
        <v>4</v>
      </c>
      <c r="J250">
        <v>2</v>
      </c>
      <c r="K250">
        <f t="shared" si="19"/>
        <v>3</v>
      </c>
      <c r="L250">
        <v>2</v>
      </c>
      <c r="M250">
        <v>2</v>
      </c>
      <c r="N250">
        <f t="shared" si="20"/>
        <v>3</v>
      </c>
      <c r="O250">
        <v>2</v>
      </c>
      <c r="P250">
        <v>2</v>
      </c>
      <c r="Q250">
        <v>2</v>
      </c>
      <c r="R250">
        <v>2</v>
      </c>
      <c r="S250">
        <v>3</v>
      </c>
      <c r="T250" s="33">
        <v>2</v>
      </c>
      <c r="U250" s="4">
        <v>3</v>
      </c>
      <c r="V250" s="34">
        <v>28</v>
      </c>
      <c r="W250" s="35">
        <f t="shared" si="21"/>
        <v>-0.84809143856954605</v>
      </c>
      <c r="X250" s="35">
        <f t="shared" si="22"/>
        <v>41.519085614304544</v>
      </c>
      <c r="Y250" s="2">
        <v>3</v>
      </c>
      <c r="Z250">
        <v>3</v>
      </c>
      <c r="AA250">
        <v>3</v>
      </c>
      <c r="AB250">
        <v>7</v>
      </c>
      <c r="AC250">
        <v>51</v>
      </c>
      <c r="AD250">
        <v>6</v>
      </c>
      <c r="AE250">
        <v>18</v>
      </c>
      <c r="AF250">
        <v>2</v>
      </c>
      <c r="AG250">
        <v>2</v>
      </c>
      <c r="AH250">
        <v>5</v>
      </c>
      <c r="AI250">
        <v>7</v>
      </c>
      <c r="AJ250" s="4">
        <v>6</v>
      </c>
      <c r="AK250" s="31">
        <f t="shared" si="23"/>
        <v>113</v>
      </c>
      <c r="AL250">
        <v>12</v>
      </c>
      <c r="AM250">
        <v>10</v>
      </c>
      <c r="AN250">
        <v>6</v>
      </c>
      <c r="AO250">
        <v>3</v>
      </c>
      <c r="AP250">
        <v>9</v>
      </c>
      <c r="AQ250">
        <v>5</v>
      </c>
      <c r="AR250">
        <v>7</v>
      </c>
      <c r="AS250">
        <v>2</v>
      </c>
      <c r="AT250">
        <v>11</v>
      </c>
      <c r="AU250">
        <v>8</v>
      </c>
      <c r="AV250">
        <v>1</v>
      </c>
      <c r="AW250">
        <v>4</v>
      </c>
      <c r="AX250" s="37">
        <v>7</v>
      </c>
    </row>
    <row r="251" spans="1:50" x14ac:dyDescent="0.25">
      <c r="A251">
        <v>2347</v>
      </c>
      <c r="B251">
        <v>0</v>
      </c>
      <c r="C251">
        <v>1977</v>
      </c>
      <c r="D251" s="30">
        <f t="shared" si="18"/>
        <v>39</v>
      </c>
      <c r="E251" s="1">
        <v>42701.810532407406</v>
      </c>
      <c r="F251" s="31" t="s">
        <v>5</v>
      </c>
      <c r="G251" s="32">
        <v>2</v>
      </c>
      <c r="H251" s="2">
        <v>4</v>
      </c>
      <c r="I251">
        <v>3</v>
      </c>
      <c r="J251">
        <v>1</v>
      </c>
      <c r="K251">
        <f t="shared" si="19"/>
        <v>4</v>
      </c>
      <c r="L251">
        <v>4</v>
      </c>
      <c r="M251">
        <v>2</v>
      </c>
      <c r="N251">
        <f t="shared" si="20"/>
        <v>3</v>
      </c>
      <c r="O251">
        <v>4</v>
      </c>
      <c r="P251">
        <v>4</v>
      </c>
      <c r="Q251">
        <v>4</v>
      </c>
      <c r="R251">
        <v>2</v>
      </c>
      <c r="S251">
        <v>4</v>
      </c>
      <c r="T251" s="33">
        <v>3</v>
      </c>
      <c r="U251" s="4">
        <v>4</v>
      </c>
      <c r="V251" s="34">
        <v>40</v>
      </c>
      <c r="W251" s="35">
        <f t="shared" si="21"/>
        <v>1.5913305293707518</v>
      </c>
      <c r="X251" s="35">
        <f t="shared" si="22"/>
        <v>65.913305293707523</v>
      </c>
      <c r="Y251" s="2">
        <v>9</v>
      </c>
      <c r="Z251">
        <v>5</v>
      </c>
      <c r="AA251">
        <v>7</v>
      </c>
      <c r="AB251">
        <v>12</v>
      </c>
      <c r="AC251">
        <v>9</v>
      </c>
      <c r="AD251">
        <v>13</v>
      </c>
      <c r="AE251">
        <v>6</v>
      </c>
      <c r="AF251">
        <v>6</v>
      </c>
      <c r="AG251">
        <v>7</v>
      </c>
      <c r="AH251">
        <v>7</v>
      </c>
      <c r="AI251">
        <v>14</v>
      </c>
      <c r="AJ251" s="4">
        <v>7</v>
      </c>
      <c r="AK251" s="31">
        <f t="shared" si="23"/>
        <v>102</v>
      </c>
      <c r="AL251">
        <v>5</v>
      </c>
      <c r="AM251">
        <v>3</v>
      </c>
      <c r="AN251">
        <v>8</v>
      </c>
      <c r="AO251">
        <v>11</v>
      </c>
      <c r="AP251">
        <v>2</v>
      </c>
      <c r="AQ251">
        <v>1</v>
      </c>
      <c r="AR251">
        <v>10</v>
      </c>
      <c r="AS251">
        <v>7</v>
      </c>
      <c r="AT251">
        <v>12</v>
      </c>
      <c r="AU251">
        <v>9</v>
      </c>
      <c r="AV251">
        <v>4</v>
      </c>
      <c r="AW251">
        <v>6</v>
      </c>
      <c r="AX251" s="37">
        <v>23</v>
      </c>
    </row>
    <row r="252" spans="1:50" x14ac:dyDescent="0.25">
      <c r="A252">
        <v>2388</v>
      </c>
      <c r="B252">
        <v>1</v>
      </c>
      <c r="C252">
        <v>1970</v>
      </c>
      <c r="D252" s="30">
        <f t="shared" si="18"/>
        <v>46</v>
      </c>
      <c r="E252" s="1">
        <v>42701.96802083333</v>
      </c>
      <c r="F252" s="31" t="s">
        <v>11</v>
      </c>
      <c r="G252" s="32">
        <v>1</v>
      </c>
      <c r="H252" s="2">
        <v>2</v>
      </c>
      <c r="I252">
        <v>2</v>
      </c>
      <c r="J252">
        <v>1</v>
      </c>
      <c r="K252">
        <f t="shared" si="19"/>
        <v>4</v>
      </c>
      <c r="L252">
        <v>2</v>
      </c>
      <c r="M252">
        <v>2</v>
      </c>
      <c r="N252">
        <f t="shared" si="20"/>
        <v>3</v>
      </c>
      <c r="O252">
        <v>2</v>
      </c>
      <c r="P252">
        <v>1</v>
      </c>
      <c r="Q252">
        <v>2</v>
      </c>
      <c r="R252">
        <v>2</v>
      </c>
      <c r="S252">
        <v>3</v>
      </c>
      <c r="T252" s="33">
        <v>2</v>
      </c>
      <c r="U252" s="4">
        <v>3</v>
      </c>
      <c r="V252" s="34">
        <v>26</v>
      </c>
      <c r="W252" s="35">
        <f t="shared" si="21"/>
        <v>-1.2546617665595956</v>
      </c>
      <c r="X252" s="35">
        <f t="shared" si="22"/>
        <v>37.45338233440404</v>
      </c>
      <c r="Y252" s="2">
        <v>2</v>
      </c>
      <c r="Z252">
        <v>4</v>
      </c>
      <c r="AA252">
        <v>4</v>
      </c>
      <c r="AB252">
        <v>5</v>
      </c>
      <c r="AC252">
        <v>4</v>
      </c>
      <c r="AD252">
        <v>4</v>
      </c>
      <c r="AE252">
        <v>7</v>
      </c>
      <c r="AF252">
        <v>3</v>
      </c>
      <c r="AG252">
        <v>3</v>
      </c>
      <c r="AH252">
        <v>7</v>
      </c>
      <c r="AI252">
        <v>8</v>
      </c>
      <c r="AJ252" s="4">
        <v>6</v>
      </c>
      <c r="AK252" s="31">
        <f t="shared" si="23"/>
        <v>57</v>
      </c>
      <c r="AL252">
        <v>12</v>
      </c>
      <c r="AM252">
        <v>10</v>
      </c>
      <c r="AN252">
        <v>3</v>
      </c>
      <c r="AO252">
        <v>1</v>
      </c>
      <c r="AP252">
        <v>9</v>
      </c>
      <c r="AQ252">
        <v>6</v>
      </c>
      <c r="AR252">
        <v>8</v>
      </c>
      <c r="AS252">
        <v>4</v>
      </c>
      <c r="AT252">
        <v>7</v>
      </c>
      <c r="AU252">
        <v>2</v>
      </c>
      <c r="AV252">
        <v>11</v>
      </c>
      <c r="AW252">
        <v>5</v>
      </c>
      <c r="AX252" s="37">
        <v>19</v>
      </c>
    </row>
    <row r="253" spans="1:50" x14ac:dyDescent="0.25">
      <c r="A253">
        <v>2386</v>
      </c>
      <c r="B253">
        <v>0</v>
      </c>
      <c r="C253">
        <v>1987</v>
      </c>
      <c r="D253" s="30">
        <f t="shared" si="18"/>
        <v>29</v>
      </c>
      <c r="E253" s="1">
        <v>42701.999722222223</v>
      </c>
      <c r="F253" s="31" t="s">
        <v>4</v>
      </c>
      <c r="G253" s="32">
        <v>2</v>
      </c>
      <c r="H253" s="2">
        <v>1</v>
      </c>
      <c r="I253">
        <v>3</v>
      </c>
      <c r="J253">
        <v>4</v>
      </c>
      <c r="K253">
        <f t="shared" si="19"/>
        <v>1</v>
      </c>
      <c r="L253">
        <v>2</v>
      </c>
      <c r="M253">
        <v>2</v>
      </c>
      <c r="N253">
        <f t="shared" si="20"/>
        <v>3</v>
      </c>
      <c r="O253">
        <v>1</v>
      </c>
      <c r="P253">
        <v>1</v>
      </c>
      <c r="Q253">
        <v>1</v>
      </c>
      <c r="R253">
        <v>2</v>
      </c>
      <c r="S253">
        <v>4</v>
      </c>
      <c r="T253" s="33">
        <v>4</v>
      </c>
      <c r="U253" s="4">
        <v>2</v>
      </c>
      <c r="V253" s="34">
        <v>21</v>
      </c>
      <c r="W253" s="35">
        <f t="shared" si="21"/>
        <v>-2.27108758653472</v>
      </c>
      <c r="X253" s="35">
        <f t="shared" si="22"/>
        <v>27.289124134652802</v>
      </c>
      <c r="Y253" s="2">
        <v>2</v>
      </c>
      <c r="Z253">
        <v>5</v>
      </c>
      <c r="AA253">
        <v>4</v>
      </c>
      <c r="AB253">
        <v>9</v>
      </c>
      <c r="AC253">
        <v>9</v>
      </c>
      <c r="AD253">
        <v>5</v>
      </c>
      <c r="AE253">
        <v>11</v>
      </c>
      <c r="AF253">
        <v>7</v>
      </c>
      <c r="AG253">
        <v>4</v>
      </c>
      <c r="AH253">
        <v>5</v>
      </c>
      <c r="AI253">
        <v>3</v>
      </c>
      <c r="AJ253" s="4">
        <v>5</v>
      </c>
      <c r="AK253" s="31">
        <f t="shared" si="23"/>
        <v>69</v>
      </c>
      <c r="AL253">
        <v>6</v>
      </c>
      <c r="AM253">
        <v>1</v>
      </c>
      <c r="AN253">
        <v>12</v>
      </c>
      <c r="AO253">
        <v>7</v>
      </c>
      <c r="AP253">
        <v>9</v>
      </c>
      <c r="AQ253">
        <v>5</v>
      </c>
      <c r="AR253">
        <v>2</v>
      </c>
      <c r="AS253">
        <v>3</v>
      </c>
      <c r="AT253">
        <v>8</v>
      </c>
      <c r="AU253">
        <v>4</v>
      </c>
      <c r="AV253">
        <v>11</v>
      </c>
      <c r="AW253">
        <v>10</v>
      </c>
      <c r="AX253" s="37">
        <v>53</v>
      </c>
    </row>
    <row r="254" spans="1:50" x14ac:dyDescent="0.25">
      <c r="A254">
        <v>209</v>
      </c>
      <c r="B254">
        <v>0</v>
      </c>
      <c r="C254">
        <v>1975</v>
      </c>
      <c r="D254" s="30">
        <f t="shared" si="18"/>
        <v>41</v>
      </c>
      <c r="E254" s="1">
        <v>42688.767141203702</v>
      </c>
      <c r="F254" s="31" t="s">
        <v>6</v>
      </c>
      <c r="G254" s="32">
        <v>2</v>
      </c>
      <c r="H254" s="2">
        <v>4</v>
      </c>
      <c r="I254">
        <v>4</v>
      </c>
      <c r="J254">
        <v>1</v>
      </c>
      <c r="K254">
        <f t="shared" si="19"/>
        <v>4</v>
      </c>
      <c r="L254">
        <v>3</v>
      </c>
      <c r="M254">
        <v>1</v>
      </c>
      <c r="N254">
        <f t="shared" si="20"/>
        <v>4</v>
      </c>
      <c r="O254">
        <v>3</v>
      </c>
      <c r="P254">
        <v>4</v>
      </c>
      <c r="Q254">
        <v>4</v>
      </c>
      <c r="R254">
        <v>4</v>
      </c>
      <c r="S254">
        <v>3</v>
      </c>
      <c r="T254" s="33">
        <v>2</v>
      </c>
      <c r="U254" s="4">
        <v>4</v>
      </c>
      <c r="V254" s="34">
        <v>41</v>
      </c>
      <c r="W254" s="35">
        <f t="shared" si="21"/>
        <v>1.7946156933657766</v>
      </c>
      <c r="X254" s="35">
        <f t="shared" si="22"/>
        <v>67.946156933657761</v>
      </c>
      <c r="Y254" s="2">
        <v>5</v>
      </c>
      <c r="Z254">
        <v>4</v>
      </c>
      <c r="AA254">
        <v>9</v>
      </c>
      <c r="AB254">
        <v>16</v>
      </c>
      <c r="AC254">
        <v>8</v>
      </c>
      <c r="AD254">
        <v>11</v>
      </c>
      <c r="AE254">
        <v>6</v>
      </c>
      <c r="AF254">
        <v>6</v>
      </c>
      <c r="AG254">
        <v>6</v>
      </c>
      <c r="AH254">
        <v>12</v>
      </c>
      <c r="AI254">
        <v>12</v>
      </c>
      <c r="AJ254" s="4">
        <v>5</v>
      </c>
      <c r="AK254" s="31">
        <f t="shared" si="23"/>
        <v>100</v>
      </c>
      <c r="AL254">
        <v>9</v>
      </c>
      <c r="AM254">
        <v>8</v>
      </c>
      <c r="AN254">
        <v>1</v>
      </c>
      <c r="AO254">
        <v>4</v>
      </c>
      <c r="AP254">
        <v>12</v>
      </c>
      <c r="AQ254">
        <v>7</v>
      </c>
      <c r="AR254">
        <v>11</v>
      </c>
      <c r="AS254">
        <v>6</v>
      </c>
      <c r="AT254">
        <v>2</v>
      </c>
      <c r="AU254">
        <v>5</v>
      </c>
      <c r="AV254">
        <v>3</v>
      </c>
      <c r="AW254">
        <v>10</v>
      </c>
      <c r="AX254" s="37">
        <v>20</v>
      </c>
    </row>
    <row r="255" spans="1:50" x14ac:dyDescent="0.25">
      <c r="A255">
        <v>728</v>
      </c>
      <c r="B255">
        <v>0</v>
      </c>
      <c r="C255">
        <v>1976</v>
      </c>
      <c r="D255" s="30">
        <f t="shared" si="18"/>
        <v>40</v>
      </c>
      <c r="E255" s="1">
        <v>42690.398321759261</v>
      </c>
      <c r="F255" s="31" t="s">
        <v>4</v>
      </c>
      <c r="G255" s="32">
        <v>2</v>
      </c>
      <c r="H255" s="2">
        <v>4</v>
      </c>
      <c r="I255">
        <v>4</v>
      </c>
      <c r="J255">
        <v>1</v>
      </c>
      <c r="K255">
        <f t="shared" si="19"/>
        <v>4</v>
      </c>
      <c r="L255">
        <v>3</v>
      </c>
      <c r="M255">
        <v>2</v>
      </c>
      <c r="N255">
        <f t="shared" si="20"/>
        <v>3</v>
      </c>
      <c r="O255">
        <v>4</v>
      </c>
      <c r="P255">
        <v>4</v>
      </c>
      <c r="Q255">
        <v>4</v>
      </c>
      <c r="R255">
        <v>3</v>
      </c>
      <c r="S255">
        <v>4</v>
      </c>
      <c r="T255" s="33">
        <v>2</v>
      </c>
      <c r="U255" s="4">
        <v>4</v>
      </c>
      <c r="V255" s="34">
        <v>41</v>
      </c>
      <c r="W255" s="35">
        <f t="shared" si="21"/>
        <v>1.7946156933657766</v>
      </c>
      <c r="X255" s="35">
        <f t="shared" si="22"/>
        <v>67.946156933657761</v>
      </c>
      <c r="Y255" s="2">
        <v>5</v>
      </c>
      <c r="Z255">
        <v>6</v>
      </c>
      <c r="AA255">
        <v>6</v>
      </c>
      <c r="AB255">
        <v>18</v>
      </c>
      <c r="AC255">
        <v>25</v>
      </c>
      <c r="AD255">
        <v>7</v>
      </c>
      <c r="AE255">
        <v>5</v>
      </c>
      <c r="AF255">
        <v>7</v>
      </c>
      <c r="AG255">
        <v>4</v>
      </c>
      <c r="AH255">
        <v>9</v>
      </c>
      <c r="AI255">
        <v>10</v>
      </c>
      <c r="AJ255" s="4">
        <v>5</v>
      </c>
      <c r="AK255" s="31">
        <f t="shared" si="23"/>
        <v>107</v>
      </c>
      <c r="AL255">
        <v>12</v>
      </c>
      <c r="AM255">
        <v>9</v>
      </c>
      <c r="AN255">
        <v>5</v>
      </c>
      <c r="AO255">
        <v>1</v>
      </c>
      <c r="AP255">
        <v>7</v>
      </c>
      <c r="AQ255">
        <v>11</v>
      </c>
      <c r="AR255">
        <v>3</v>
      </c>
      <c r="AS255">
        <v>6</v>
      </c>
      <c r="AT255">
        <v>8</v>
      </c>
      <c r="AU255">
        <v>4</v>
      </c>
      <c r="AV255">
        <v>2</v>
      </c>
      <c r="AW255">
        <v>10</v>
      </c>
      <c r="AX255" s="37">
        <v>25</v>
      </c>
    </row>
    <row r="256" spans="1:50" x14ac:dyDescent="0.25">
      <c r="A256">
        <v>2546</v>
      </c>
      <c r="B256">
        <v>0</v>
      </c>
      <c r="C256">
        <v>1989</v>
      </c>
      <c r="D256" s="30">
        <f t="shared" si="18"/>
        <v>27</v>
      </c>
      <c r="E256" s="1">
        <v>42702.63013888889</v>
      </c>
      <c r="F256" s="31" t="s">
        <v>96</v>
      </c>
      <c r="G256" s="32">
        <v>1</v>
      </c>
      <c r="H256" s="2">
        <v>2</v>
      </c>
      <c r="I256">
        <v>2</v>
      </c>
      <c r="J256">
        <v>1</v>
      </c>
      <c r="K256">
        <f t="shared" si="19"/>
        <v>4</v>
      </c>
      <c r="L256">
        <v>2</v>
      </c>
      <c r="M256">
        <v>2</v>
      </c>
      <c r="N256">
        <f t="shared" si="20"/>
        <v>3</v>
      </c>
      <c r="O256">
        <v>2</v>
      </c>
      <c r="P256">
        <v>3</v>
      </c>
      <c r="Q256">
        <v>2</v>
      </c>
      <c r="R256">
        <v>2</v>
      </c>
      <c r="S256">
        <v>4</v>
      </c>
      <c r="T256" s="33">
        <v>4</v>
      </c>
      <c r="U256" s="4">
        <v>3</v>
      </c>
      <c r="V256" s="34">
        <v>29</v>
      </c>
      <c r="W256" s="35">
        <f t="shared" si="21"/>
        <v>-0.64480627457452122</v>
      </c>
      <c r="X256" s="35">
        <f t="shared" si="22"/>
        <v>43.551937254254788</v>
      </c>
      <c r="Y256" s="2">
        <v>3</v>
      </c>
      <c r="Z256">
        <v>3</v>
      </c>
      <c r="AA256">
        <v>5</v>
      </c>
      <c r="AB256">
        <v>11</v>
      </c>
      <c r="AC256">
        <v>7</v>
      </c>
      <c r="AD256">
        <v>16</v>
      </c>
      <c r="AE256">
        <v>14</v>
      </c>
      <c r="AF256">
        <v>10</v>
      </c>
      <c r="AG256">
        <v>7</v>
      </c>
      <c r="AH256">
        <v>6</v>
      </c>
      <c r="AI256">
        <v>4</v>
      </c>
      <c r="AJ256" s="4">
        <v>48</v>
      </c>
      <c r="AK256" s="31">
        <f t="shared" si="23"/>
        <v>134</v>
      </c>
      <c r="AL256">
        <v>11</v>
      </c>
      <c r="AM256">
        <v>4</v>
      </c>
      <c r="AN256">
        <v>7</v>
      </c>
      <c r="AO256">
        <v>10</v>
      </c>
      <c r="AP256">
        <v>8</v>
      </c>
      <c r="AQ256">
        <v>1</v>
      </c>
      <c r="AR256">
        <v>9</v>
      </c>
      <c r="AS256">
        <v>3</v>
      </c>
      <c r="AT256">
        <v>5</v>
      </c>
      <c r="AU256">
        <v>2</v>
      </c>
      <c r="AV256">
        <v>12</v>
      </c>
      <c r="AW256">
        <v>6</v>
      </c>
      <c r="AX256" s="37">
        <v>28</v>
      </c>
    </row>
    <row r="257" spans="1:50" x14ac:dyDescent="0.25">
      <c r="A257">
        <v>2550</v>
      </c>
      <c r="B257">
        <v>1</v>
      </c>
      <c r="C257">
        <v>1987</v>
      </c>
      <c r="D257" s="30">
        <f t="shared" si="18"/>
        <v>29</v>
      </c>
      <c r="E257" s="1">
        <v>42702.659351851849</v>
      </c>
      <c r="F257" s="31" t="s">
        <v>6</v>
      </c>
      <c r="G257" s="32">
        <v>2</v>
      </c>
      <c r="H257" s="2">
        <v>3</v>
      </c>
      <c r="I257">
        <v>3</v>
      </c>
      <c r="J257">
        <v>1</v>
      </c>
      <c r="K257">
        <f t="shared" si="19"/>
        <v>4</v>
      </c>
      <c r="L257">
        <v>3</v>
      </c>
      <c r="M257">
        <v>1</v>
      </c>
      <c r="N257">
        <f t="shared" si="20"/>
        <v>4</v>
      </c>
      <c r="O257">
        <v>2</v>
      </c>
      <c r="P257">
        <v>4</v>
      </c>
      <c r="Q257">
        <v>4</v>
      </c>
      <c r="R257">
        <v>4</v>
      </c>
      <c r="S257">
        <v>2</v>
      </c>
      <c r="T257" s="33">
        <v>2</v>
      </c>
      <c r="U257" s="4">
        <v>4</v>
      </c>
      <c r="V257" s="34">
        <v>37</v>
      </c>
      <c r="W257" s="35">
        <f t="shared" si="21"/>
        <v>0.98147503738567743</v>
      </c>
      <c r="X257" s="35">
        <f t="shared" si="22"/>
        <v>59.814750373856775</v>
      </c>
      <c r="Y257" s="2">
        <v>14</v>
      </c>
      <c r="Z257">
        <v>11</v>
      </c>
      <c r="AA257">
        <v>19</v>
      </c>
      <c r="AB257">
        <v>22</v>
      </c>
      <c r="AC257">
        <v>20</v>
      </c>
      <c r="AD257">
        <v>6</v>
      </c>
      <c r="AE257">
        <v>19</v>
      </c>
      <c r="AF257" s="38">
        <v>19</v>
      </c>
      <c r="AG257">
        <v>47</v>
      </c>
      <c r="AH257">
        <v>27</v>
      </c>
      <c r="AI257">
        <v>16</v>
      </c>
      <c r="AJ257" s="4">
        <v>7</v>
      </c>
      <c r="AK257" s="41">
        <f t="shared" si="23"/>
        <v>227</v>
      </c>
      <c r="AL257">
        <v>11</v>
      </c>
      <c r="AM257">
        <v>9</v>
      </c>
      <c r="AN257">
        <v>12</v>
      </c>
      <c r="AO257">
        <v>3</v>
      </c>
      <c r="AP257">
        <v>10</v>
      </c>
      <c r="AQ257">
        <v>8</v>
      </c>
      <c r="AR257">
        <v>1</v>
      </c>
      <c r="AS257">
        <v>5</v>
      </c>
      <c r="AT257">
        <v>6</v>
      </c>
      <c r="AU257">
        <v>7</v>
      </c>
      <c r="AV257">
        <v>2</v>
      </c>
      <c r="AW257">
        <v>4</v>
      </c>
      <c r="AX257" s="37">
        <v>16</v>
      </c>
    </row>
    <row r="258" spans="1:50" x14ac:dyDescent="0.25">
      <c r="A258">
        <v>356</v>
      </c>
      <c r="B258">
        <v>1</v>
      </c>
      <c r="C258">
        <v>1994</v>
      </c>
      <c r="D258" s="30">
        <f t="shared" si="18"/>
        <v>22</v>
      </c>
      <c r="E258" s="1">
        <v>42702.668483796297</v>
      </c>
      <c r="F258" s="31" t="s">
        <v>11</v>
      </c>
      <c r="G258" s="32">
        <v>1</v>
      </c>
      <c r="H258" s="2">
        <v>1</v>
      </c>
      <c r="I258">
        <v>3</v>
      </c>
      <c r="J258">
        <v>2</v>
      </c>
      <c r="K258">
        <f t="shared" si="19"/>
        <v>3</v>
      </c>
      <c r="L258">
        <v>2</v>
      </c>
      <c r="M258">
        <v>4</v>
      </c>
      <c r="N258">
        <f t="shared" si="20"/>
        <v>1</v>
      </c>
      <c r="O258">
        <v>3</v>
      </c>
      <c r="P258">
        <v>2</v>
      </c>
      <c r="Q258">
        <v>1</v>
      </c>
      <c r="R258">
        <v>1</v>
      </c>
      <c r="S258">
        <v>3</v>
      </c>
      <c r="T258" s="33">
        <v>1</v>
      </c>
      <c r="U258" s="4">
        <v>2</v>
      </c>
      <c r="V258" s="34">
        <v>22</v>
      </c>
      <c r="W258" s="35">
        <f t="shared" si="21"/>
        <v>-2.0678024225396952</v>
      </c>
      <c r="X258" s="35">
        <f t="shared" si="22"/>
        <v>29.321975774603047</v>
      </c>
      <c r="Y258" s="2">
        <v>4</v>
      </c>
      <c r="Z258">
        <v>4</v>
      </c>
      <c r="AA258">
        <v>7</v>
      </c>
      <c r="AB258">
        <v>9</v>
      </c>
      <c r="AC258">
        <v>7</v>
      </c>
      <c r="AD258">
        <v>18</v>
      </c>
      <c r="AE258">
        <v>4</v>
      </c>
      <c r="AF258">
        <v>4</v>
      </c>
      <c r="AG258">
        <v>4</v>
      </c>
      <c r="AH258">
        <v>14</v>
      </c>
      <c r="AI258">
        <v>5</v>
      </c>
      <c r="AJ258" s="4">
        <v>28</v>
      </c>
      <c r="AK258" s="31">
        <f t="shared" si="23"/>
        <v>108</v>
      </c>
      <c r="AL258">
        <v>3</v>
      </c>
      <c r="AM258">
        <v>5</v>
      </c>
      <c r="AN258">
        <v>9</v>
      </c>
      <c r="AO258">
        <v>12</v>
      </c>
      <c r="AP258">
        <v>4</v>
      </c>
      <c r="AQ258">
        <v>6</v>
      </c>
      <c r="AR258">
        <v>10</v>
      </c>
      <c r="AS258">
        <v>8</v>
      </c>
      <c r="AT258">
        <v>1</v>
      </c>
      <c r="AU258">
        <v>11</v>
      </c>
      <c r="AV258">
        <v>7</v>
      </c>
      <c r="AW258">
        <v>2</v>
      </c>
      <c r="AX258" s="37">
        <v>45</v>
      </c>
    </row>
    <row r="259" spans="1:50" x14ac:dyDescent="0.25">
      <c r="A259">
        <v>2577</v>
      </c>
      <c r="B259">
        <v>0</v>
      </c>
      <c r="C259">
        <v>1996</v>
      </c>
      <c r="D259" s="30">
        <f t="shared" si="18"/>
        <v>20</v>
      </c>
      <c r="E259" s="1">
        <v>42702.732986111114</v>
      </c>
      <c r="F259" s="39" t="s">
        <v>10</v>
      </c>
      <c r="G259" s="32">
        <v>0</v>
      </c>
      <c r="H259" s="2">
        <v>3</v>
      </c>
      <c r="I259">
        <v>2</v>
      </c>
      <c r="J259">
        <v>3</v>
      </c>
      <c r="K259">
        <f t="shared" si="19"/>
        <v>2</v>
      </c>
      <c r="L259">
        <v>2</v>
      </c>
      <c r="M259">
        <v>3</v>
      </c>
      <c r="N259">
        <f t="shared" si="20"/>
        <v>2</v>
      </c>
      <c r="O259">
        <v>3</v>
      </c>
      <c r="P259">
        <v>3</v>
      </c>
      <c r="Q259">
        <v>4</v>
      </c>
      <c r="R259">
        <v>4</v>
      </c>
      <c r="S259">
        <v>4</v>
      </c>
      <c r="T259" s="33">
        <v>4</v>
      </c>
      <c r="U259" s="4">
        <v>4</v>
      </c>
      <c r="V259" s="34">
        <v>33</v>
      </c>
      <c r="W259" s="35">
        <f t="shared" si="21"/>
        <v>0.1683343814055781</v>
      </c>
      <c r="X259" s="35">
        <f t="shared" si="22"/>
        <v>51.683343814055782</v>
      </c>
      <c r="Y259" s="2">
        <v>4</v>
      </c>
      <c r="Z259">
        <v>5</v>
      </c>
      <c r="AA259">
        <v>9</v>
      </c>
      <c r="AB259">
        <v>14</v>
      </c>
      <c r="AC259">
        <v>14</v>
      </c>
      <c r="AD259">
        <v>9</v>
      </c>
      <c r="AE259">
        <v>12</v>
      </c>
      <c r="AF259">
        <v>10</v>
      </c>
      <c r="AG259">
        <v>7</v>
      </c>
      <c r="AH259">
        <v>9</v>
      </c>
      <c r="AI259">
        <v>11</v>
      </c>
      <c r="AJ259" s="4">
        <v>5</v>
      </c>
      <c r="AK259" s="31">
        <f t="shared" si="23"/>
        <v>109</v>
      </c>
      <c r="AL259">
        <v>7</v>
      </c>
      <c r="AM259">
        <v>6</v>
      </c>
      <c r="AN259">
        <v>5</v>
      </c>
      <c r="AO259">
        <v>11</v>
      </c>
      <c r="AP259">
        <v>1</v>
      </c>
      <c r="AQ259">
        <v>2</v>
      </c>
      <c r="AR259">
        <v>8</v>
      </c>
      <c r="AS259">
        <v>10</v>
      </c>
      <c r="AT259">
        <v>4</v>
      </c>
      <c r="AU259">
        <v>9</v>
      </c>
      <c r="AV259">
        <v>3</v>
      </c>
      <c r="AW259">
        <v>12</v>
      </c>
      <c r="AX259" s="37">
        <v>43</v>
      </c>
    </row>
    <row r="260" spans="1:50" x14ac:dyDescent="0.25">
      <c r="A260">
        <v>2576</v>
      </c>
      <c r="B260">
        <v>0</v>
      </c>
      <c r="C260">
        <v>1991</v>
      </c>
      <c r="D260" s="30">
        <f t="shared" si="18"/>
        <v>25</v>
      </c>
      <c r="E260" s="1">
        <v>42702.739374999997</v>
      </c>
      <c r="F260" s="39" t="s">
        <v>10</v>
      </c>
      <c r="G260" s="32">
        <v>0</v>
      </c>
      <c r="H260" s="2">
        <v>3</v>
      </c>
      <c r="I260">
        <v>4</v>
      </c>
      <c r="J260">
        <v>1</v>
      </c>
      <c r="K260">
        <f t="shared" si="19"/>
        <v>4</v>
      </c>
      <c r="L260">
        <v>2</v>
      </c>
      <c r="M260">
        <v>3</v>
      </c>
      <c r="N260">
        <f t="shared" si="20"/>
        <v>2</v>
      </c>
      <c r="O260">
        <v>4</v>
      </c>
      <c r="P260">
        <v>4</v>
      </c>
      <c r="Q260">
        <v>2</v>
      </c>
      <c r="R260">
        <v>4</v>
      </c>
      <c r="S260">
        <v>4</v>
      </c>
      <c r="T260" s="33">
        <v>4</v>
      </c>
      <c r="U260" s="4">
        <v>4</v>
      </c>
      <c r="V260" s="34">
        <v>37</v>
      </c>
      <c r="W260" s="35">
        <f t="shared" si="21"/>
        <v>0.98147503738567743</v>
      </c>
      <c r="X260" s="35">
        <f t="shared" si="22"/>
        <v>59.814750373856775</v>
      </c>
      <c r="Y260" s="2">
        <v>4</v>
      </c>
      <c r="Z260">
        <v>3</v>
      </c>
      <c r="AA260">
        <v>12</v>
      </c>
      <c r="AB260">
        <v>11</v>
      </c>
      <c r="AC260">
        <v>7</v>
      </c>
      <c r="AD260">
        <v>4</v>
      </c>
      <c r="AE260">
        <v>6</v>
      </c>
      <c r="AF260">
        <v>5</v>
      </c>
      <c r="AG260">
        <v>5</v>
      </c>
      <c r="AH260">
        <v>4</v>
      </c>
      <c r="AI260">
        <v>4</v>
      </c>
      <c r="AJ260" s="4">
        <v>4</v>
      </c>
      <c r="AK260" s="31">
        <f t="shared" si="23"/>
        <v>69</v>
      </c>
      <c r="AL260">
        <v>9</v>
      </c>
      <c r="AM260">
        <v>8</v>
      </c>
      <c r="AN260">
        <v>1</v>
      </c>
      <c r="AO260">
        <v>3</v>
      </c>
      <c r="AP260">
        <v>7</v>
      </c>
      <c r="AQ260">
        <v>6</v>
      </c>
      <c r="AR260">
        <v>5</v>
      </c>
      <c r="AS260">
        <v>4</v>
      </c>
      <c r="AT260">
        <v>2</v>
      </c>
      <c r="AU260">
        <v>12</v>
      </c>
      <c r="AV260">
        <v>10</v>
      </c>
      <c r="AW260">
        <v>11</v>
      </c>
      <c r="AX260" s="37">
        <v>40</v>
      </c>
    </row>
    <row r="261" spans="1:50" x14ac:dyDescent="0.25">
      <c r="A261">
        <v>2580</v>
      </c>
      <c r="B261">
        <v>0</v>
      </c>
      <c r="C261">
        <v>1994</v>
      </c>
      <c r="D261" s="30">
        <f t="shared" si="18"/>
        <v>22</v>
      </c>
      <c r="E261" s="1">
        <v>42702.785138888888</v>
      </c>
      <c r="F261" s="31" t="s">
        <v>4</v>
      </c>
      <c r="G261" s="32">
        <v>2</v>
      </c>
      <c r="H261" s="2">
        <v>2</v>
      </c>
      <c r="I261">
        <v>3</v>
      </c>
      <c r="J261">
        <v>2</v>
      </c>
      <c r="K261">
        <f t="shared" si="19"/>
        <v>3</v>
      </c>
      <c r="L261">
        <v>2</v>
      </c>
      <c r="M261">
        <v>1</v>
      </c>
      <c r="N261">
        <f t="shared" si="20"/>
        <v>4</v>
      </c>
      <c r="O261">
        <v>1</v>
      </c>
      <c r="P261">
        <v>1</v>
      </c>
      <c r="Q261">
        <v>1</v>
      </c>
      <c r="R261">
        <v>3</v>
      </c>
      <c r="S261">
        <v>2</v>
      </c>
      <c r="T261" s="33">
        <v>2</v>
      </c>
      <c r="U261" s="4">
        <v>4</v>
      </c>
      <c r="V261" s="34">
        <v>26</v>
      </c>
      <c r="W261" s="35">
        <f t="shared" si="21"/>
        <v>-1.2546617665595956</v>
      </c>
      <c r="X261" s="35">
        <f t="shared" si="22"/>
        <v>37.45338233440404</v>
      </c>
      <c r="Y261" s="2">
        <v>4</v>
      </c>
      <c r="Z261">
        <v>4</v>
      </c>
      <c r="AA261">
        <v>6</v>
      </c>
      <c r="AB261">
        <v>12</v>
      </c>
      <c r="AC261">
        <v>6</v>
      </c>
      <c r="AD261">
        <v>5</v>
      </c>
      <c r="AE261">
        <v>6</v>
      </c>
      <c r="AF261">
        <v>5</v>
      </c>
      <c r="AG261">
        <v>5</v>
      </c>
      <c r="AH261">
        <v>4</v>
      </c>
      <c r="AI261">
        <v>4</v>
      </c>
      <c r="AJ261" s="4">
        <v>54</v>
      </c>
      <c r="AK261" s="31">
        <f t="shared" si="23"/>
        <v>115</v>
      </c>
      <c r="AL261">
        <v>4</v>
      </c>
      <c r="AM261">
        <v>3</v>
      </c>
      <c r="AN261">
        <v>7</v>
      </c>
      <c r="AO261">
        <v>8</v>
      </c>
      <c r="AP261">
        <v>2</v>
      </c>
      <c r="AQ261">
        <v>6</v>
      </c>
      <c r="AR261">
        <v>11</v>
      </c>
      <c r="AS261">
        <v>5</v>
      </c>
      <c r="AT261">
        <v>1</v>
      </c>
      <c r="AU261">
        <v>10</v>
      </c>
      <c r="AV261">
        <v>12</v>
      </c>
      <c r="AW261">
        <v>9</v>
      </c>
      <c r="AX261" s="37">
        <v>38</v>
      </c>
    </row>
    <row r="262" spans="1:50" x14ac:dyDescent="0.25">
      <c r="A262">
        <v>2598</v>
      </c>
      <c r="B262">
        <v>1</v>
      </c>
      <c r="C262">
        <v>1982</v>
      </c>
      <c r="D262" s="30">
        <f t="shared" si="18"/>
        <v>34</v>
      </c>
      <c r="E262" s="1">
        <v>42702.788414351853</v>
      </c>
      <c r="F262" s="31" t="s">
        <v>4</v>
      </c>
      <c r="G262" s="32">
        <v>2</v>
      </c>
      <c r="H262" s="2">
        <v>3</v>
      </c>
      <c r="I262">
        <v>2</v>
      </c>
      <c r="J262">
        <v>1</v>
      </c>
      <c r="K262">
        <f t="shared" si="19"/>
        <v>4</v>
      </c>
      <c r="L262">
        <v>3</v>
      </c>
      <c r="M262">
        <v>2</v>
      </c>
      <c r="N262">
        <f t="shared" si="20"/>
        <v>3</v>
      </c>
      <c r="O262">
        <v>3</v>
      </c>
      <c r="P262">
        <v>2</v>
      </c>
      <c r="Q262">
        <v>2</v>
      </c>
      <c r="R262">
        <v>2</v>
      </c>
      <c r="S262">
        <v>4</v>
      </c>
      <c r="T262" s="33">
        <v>1</v>
      </c>
      <c r="U262" s="4">
        <v>2</v>
      </c>
      <c r="V262" s="34">
        <v>30</v>
      </c>
      <c r="W262" s="35">
        <f t="shared" si="21"/>
        <v>-0.44152111057949639</v>
      </c>
      <c r="X262" s="35">
        <f t="shared" si="22"/>
        <v>45.584788894205033</v>
      </c>
      <c r="Y262" s="2">
        <v>16</v>
      </c>
      <c r="Z262">
        <v>7</v>
      </c>
      <c r="AA262">
        <v>9</v>
      </c>
      <c r="AB262">
        <v>17</v>
      </c>
      <c r="AC262">
        <v>21</v>
      </c>
      <c r="AD262">
        <v>10</v>
      </c>
      <c r="AE262">
        <v>21</v>
      </c>
      <c r="AF262">
        <v>10</v>
      </c>
      <c r="AG262">
        <v>9</v>
      </c>
      <c r="AH262">
        <v>9</v>
      </c>
      <c r="AI262">
        <v>6</v>
      </c>
      <c r="AJ262" s="4">
        <v>16</v>
      </c>
      <c r="AK262" s="31">
        <f t="shared" si="23"/>
        <v>151</v>
      </c>
      <c r="AL262">
        <v>5</v>
      </c>
      <c r="AM262">
        <v>12</v>
      </c>
      <c r="AN262">
        <v>8</v>
      </c>
      <c r="AO262">
        <v>6</v>
      </c>
      <c r="AP262">
        <v>10</v>
      </c>
      <c r="AQ262">
        <v>9</v>
      </c>
      <c r="AR262">
        <v>1</v>
      </c>
      <c r="AS262">
        <v>7</v>
      </c>
      <c r="AT262">
        <v>3</v>
      </c>
      <c r="AU262">
        <v>11</v>
      </c>
      <c r="AV262">
        <v>4</v>
      </c>
      <c r="AW262">
        <v>2</v>
      </c>
      <c r="AX262" s="37">
        <v>29</v>
      </c>
    </row>
    <row r="263" spans="1:50" x14ac:dyDescent="0.25">
      <c r="A263">
        <v>2681</v>
      </c>
      <c r="B263">
        <v>0</v>
      </c>
      <c r="C263">
        <v>1987</v>
      </c>
      <c r="D263" s="30">
        <f t="shared" si="18"/>
        <v>29</v>
      </c>
      <c r="E263" s="1">
        <v>42703.30667824074</v>
      </c>
      <c r="F263" s="31" t="s">
        <v>5</v>
      </c>
      <c r="G263" s="32">
        <v>2</v>
      </c>
      <c r="H263" s="2">
        <v>4</v>
      </c>
      <c r="I263">
        <v>3</v>
      </c>
      <c r="J263">
        <v>1</v>
      </c>
      <c r="K263">
        <f t="shared" si="19"/>
        <v>4</v>
      </c>
      <c r="L263">
        <v>3</v>
      </c>
      <c r="M263">
        <v>3</v>
      </c>
      <c r="N263">
        <f t="shared" si="20"/>
        <v>2</v>
      </c>
      <c r="O263">
        <v>4</v>
      </c>
      <c r="P263">
        <v>4</v>
      </c>
      <c r="Q263">
        <v>4</v>
      </c>
      <c r="R263">
        <v>4</v>
      </c>
      <c r="S263">
        <v>2</v>
      </c>
      <c r="T263" s="33">
        <v>4</v>
      </c>
      <c r="U263" s="4">
        <v>4</v>
      </c>
      <c r="V263" s="34">
        <v>38</v>
      </c>
      <c r="W263" s="35">
        <f t="shared" si="21"/>
        <v>1.1847602013807021</v>
      </c>
      <c r="X263" s="35">
        <f t="shared" si="22"/>
        <v>61.84760201380702</v>
      </c>
      <c r="Y263" s="2">
        <v>4</v>
      </c>
      <c r="Z263">
        <v>5</v>
      </c>
      <c r="AA263">
        <v>6</v>
      </c>
      <c r="AB263">
        <v>12</v>
      </c>
      <c r="AC263">
        <v>7</v>
      </c>
      <c r="AD263">
        <v>15</v>
      </c>
      <c r="AE263">
        <v>18</v>
      </c>
      <c r="AF263">
        <v>10</v>
      </c>
      <c r="AG263">
        <v>6</v>
      </c>
      <c r="AH263">
        <v>9</v>
      </c>
      <c r="AI263">
        <v>6</v>
      </c>
      <c r="AJ263" s="4">
        <v>2</v>
      </c>
      <c r="AK263" s="31">
        <f t="shared" si="23"/>
        <v>100</v>
      </c>
      <c r="AL263">
        <v>7</v>
      </c>
      <c r="AM263">
        <v>9</v>
      </c>
      <c r="AN263">
        <v>2</v>
      </c>
      <c r="AO263">
        <v>10</v>
      </c>
      <c r="AP263">
        <v>6</v>
      </c>
      <c r="AQ263">
        <v>5</v>
      </c>
      <c r="AR263">
        <v>1</v>
      </c>
      <c r="AS263">
        <v>4</v>
      </c>
      <c r="AT263">
        <v>3</v>
      </c>
      <c r="AU263">
        <v>8</v>
      </c>
      <c r="AV263">
        <v>11</v>
      </c>
      <c r="AW263">
        <v>12</v>
      </c>
      <c r="AX263" s="37">
        <v>35</v>
      </c>
    </row>
    <row r="264" spans="1:50" x14ac:dyDescent="0.25">
      <c r="A264">
        <v>2318</v>
      </c>
      <c r="B264">
        <v>0</v>
      </c>
      <c r="C264">
        <v>1978</v>
      </c>
      <c r="D264" s="30">
        <f t="shared" si="18"/>
        <v>38</v>
      </c>
      <c r="E264" s="1">
        <v>42700.93855324074</v>
      </c>
      <c r="F264" s="31" t="s">
        <v>5</v>
      </c>
      <c r="G264" s="32">
        <v>2</v>
      </c>
      <c r="H264" s="2">
        <v>4</v>
      </c>
      <c r="I264">
        <v>4</v>
      </c>
      <c r="J264">
        <v>1</v>
      </c>
      <c r="K264">
        <f t="shared" si="19"/>
        <v>4</v>
      </c>
      <c r="L264">
        <v>4</v>
      </c>
      <c r="M264">
        <v>1</v>
      </c>
      <c r="N264">
        <f t="shared" si="20"/>
        <v>4</v>
      </c>
      <c r="O264">
        <v>1</v>
      </c>
      <c r="P264">
        <v>4</v>
      </c>
      <c r="Q264">
        <v>4</v>
      </c>
      <c r="R264">
        <v>4</v>
      </c>
      <c r="S264">
        <v>4</v>
      </c>
      <c r="T264" s="33">
        <v>4</v>
      </c>
      <c r="U264" s="4">
        <v>4</v>
      </c>
      <c r="V264" s="34">
        <v>41</v>
      </c>
      <c r="W264" s="35">
        <f t="shared" si="21"/>
        <v>1.7946156933657766</v>
      </c>
      <c r="X264" s="35">
        <f t="shared" si="22"/>
        <v>67.946156933657761</v>
      </c>
      <c r="Y264" s="2">
        <v>4</v>
      </c>
      <c r="Z264">
        <v>2</v>
      </c>
      <c r="AA264">
        <v>26</v>
      </c>
      <c r="AB264">
        <v>10</v>
      </c>
      <c r="AC264">
        <v>12</v>
      </c>
      <c r="AD264">
        <v>6</v>
      </c>
      <c r="AE264">
        <v>6</v>
      </c>
      <c r="AF264">
        <v>7</v>
      </c>
      <c r="AG264">
        <v>7</v>
      </c>
      <c r="AH264">
        <v>12</v>
      </c>
      <c r="AI264">
        <v>5</v>
      </c>
      <c r="AJ264" s="4">
        <v>3</v>
      </c>
      <c r="AK264" s="31">
        <f t="shared" si="23"/>
        <v>100</v>
      </c>
      <c r="AL264">
        <v>10</v>
      </c>
      <c r="AM264">
        <v>5</v>
      </c>
      <c r="AN264">
        <v>3</v>
      </c>
      <c r="AO264">
        <v>12</v>
      </c>
      <c r="AP264">
        <v>7</v>
      </c>
      <c r="AQ264">
        <v>8</v>
      </c>
      <c r="AR264">
        <v>4</v>
      </c>
      <c r="AS264">
        <v>1</v>
      </c>
      <c r="AT264">
        <v>9</v>
      </c>
      <c r="AU264">
        <v>2</v>
      </c>
      <c r="AV264">
        <v>6</v>
      </c>
      <c r="AW264">
        <v>11</v>
      </c>
      <c r="AX264" s="37">
        <v>27</v>
      </c>
    </row>
    <row r="265" spans="1:50" x14ac:dyDescent="0.25">
      <c r="A265">
        <v>2788</v>
      </c>
      <c r="B265">
        <v>0</v>
      </c>
      <c r="C265">
        <v>1993</v>
      </c>
      <c r="D265" s="30">
        <f t="shared" si="18"/>
        <v>23</v>
      </c>
      <c r="E265" s="1">
        <v>42703.955381944441</v>
      </c>
      <c r="F265" s="31" t="s">
        <v>6</v>
      </c>
      <c r="G265" s="32">
        <v>2</v>
      </c>
      <c r="H265" s="2">
        <v>3</v>
      </c>
      <c r="I265">
        <v>4</v>
      </c>
      <c r="J265">
        <v>2</v>
      </c>
      <c r="K265">
        <f t="shared" si="19"/>
        <v>3</v>
      </c>
      <c r="L265">
        <v>3</v>
      </c>
      <c r="M265">
        <v>3</v>
      </c>
      <c r="N265">
        <f t="shared" si="20"/>
        <v>2</v>
      </c>
      <c r="O265">
        <v>1</v>
      </c>
      <c r="P265">
        <v>4</v>
      </c>
      <c r="Q265">
        <v>2</v>
      </c>
      <c r="R265">
        <v>1</v>
      </c>
      <c r="S265">
        <v>2</v>
      </c>
      <c r="T265" s="33">
        <v>2</v>
      </c>
      <c r="U265" s="4">
        <v>3</v>
      </c>
      <c r="V265" s="34">
        <v>28</v>
      </c>
      <c r="W265" s="35">
        <f t="shared" si="21"/>
        <v>-0.84809143856954605</v>
      </c>
      <c r="X265" s="35">
        <f t="shared" si="22"/>
        <v>41.519085614304544</v>
      </c>
      <c r="Y265" s="2">
        <v>4</v>
      </c>
      <c r="Z265">
        <v>5</v>
      </c>
      <c r="AA265">
        <v>8</v>
      </c>
      <c r="AB265">
        <v>11</v>
      </c>
      <c r="AC265">
        <v>7</v>
      </c>
      <c r="AD265">
        <v>6</v>
      </c>
      <c r="AE265">
        <v>11</v>
      </c>
      <c r="AF265">
        <v>5</v>
      </c>
      <c r="AG265">
        <v>4</v>
      </c>
      <c r="AH265">
        <v>14</v>
      </c>
      <c r="AI265">
        <v>25</v>
      </c>
      <c r="AJ265" s="4">
        <v>7</v>
      </c>
      <c r="AK265" s="31">
        <f t="shared" si="23"/>
        <v>107</v>
      </c>
      <c r="AL265">
        <v>2</v>
      </c>
      <c r="AM265">
        <v>4</v>
      </c>
      <c r="AN265">
        <v>12</v>
      </c>
      <c r="AO265">
        <v>1</v>
      </c>
      <c r="AP265">
        <v>3</v>
      </c>
      <c r="AQ265">
        <v>5</v>
      </c>
      <c r="AR265">
        <v>6</v>
      </c>
      <c r="AS265">
        <v>11</v>
      </c>
      <c r="AT265">
        <v>8</v>
      </c>
      <c r="AU265">
        <v>7</v>
      </c>
      <c r="AV265">
        <v>9</v>
      </c>
      <c r="AW265">
        <v>10</v>
      </c>
      <c r="AX265" s="37">
        <v>35</v>
      </c>
    </row>
    <row r="266" spans="1:50" x14ac:dyDescent="0.25">
      <c r="A266">
        <v>2801</v>
      </c>
      <c r="B266">
        <v>0</v>
      </c>
      <c r="C266">
        <v>1989</v>
      </c>
      <c r="D266" s="30">
        <f t="shared" si="18"/>
        <v>27</v>
      </c>
      <c r="E266" s="1">
        <v>42703.979386574072</v>
      </c>
      <c r="F266" s="31" t="s">
        <v>85</v>
      </c>
      <c r="G266" s="32">
        <v>1</v>
      </c>
      <c r="H266" s="2">
        <v>2</v>
      </c>
      <c r="I266">
        <v>2</v>
      </c>
      <c r="J266">
        <v>2</v>
      </c>
      <c r="K266">
        <f t="shared" si="19"/>
        <v>3</v>
      </c>
      <c r="L266">
        <v>3</v>
      </c>
      <c r="M266">
        <v>3</v>
      </c>
      <c r="N266">
        <f t="shared" si="20"/>
        <v>2</v>
      </c>
      <c r="O266">
        <v>3</v>
      </c>
      <c r="P266">
        <v>3</v>
      </c>
      <c r="Q266">
        <v>2</v>
      </c>
      <c r="R266">
        <v>2</v>
      </c>
      <c r="S266">
        <v>3</v>
      </c>
      <c r="T266" s="33">
        <v>4</v>
      </c>
      <c r="U266" s="4">
        <v>4</v>
      </c>
      <c r="V266" s="34">
        <v>29</v>
      </c>
      <c r="W266" s="35">
        <f t="shared" si="21"/>
        <v>-0.64480627457452122</v>
      </c>
      <c r="X266" s="35">
        <f t="shared" si="22"/>
        <v>43.551937254254788</v>
      </c>
      <c r="Y266" s="2">
        <v>4</v>
      </c>
      <c r="Z266">
        <v>4</v>
      </c>
      <c r="AA266">
        <v>10</v>
      </c>
      <c r="AB266">
        <v>14</v>
      </c>
      <c r="AC266">
        <v>9</v>
      </c>
      <c r="AD266">
        <v>5</v>
      </c>
      <c r="AE266">
        <v>21</v>
      </c>
      <c r="AF266">
        <v>8</v>
      </c>
      <c r="AG266">
        <v>5</v>
      </c>
      <c r="AH266">
        <v>8</v>
      </c>
      <c r="AI266">
        <v>8</v>
      </c>
      <c r="AJ266" s="4">
        <v>4</v>
      </c>
      <c r="AK266" s="31">
        <f t="shared" si="23"/>
        <v>100</v>
      </c>
      <c r="AL266">
        <v>8</v>
      </c>
      <c r="AM266">
        <v>3</v>
      </c>
      <c r="AN266">
        <v>9</v>
      </c>
      <c r="AO266">
        <v>5</v>
      </c>
      <c r="AP266">
        <v>10</v>
      </c>
      <c r="AQ266">
        <v>11</v>
      </c>
      <c r="AR266">
        <v>12</v>
      </c>
      <c r="AS266">
        <v>1</v>
      </c>
      <c r="AT266">
        <v>2</v>
      </c>
      <c r="AU266">
        <v>7</v>
      </c>
      <c r="AV266">
        <v>4</v>
      </c>
      <c r="AW266">
        <v>6</v>
      </c>
      <c r="AX266" s="37">
        <v>18</v>
      </c>
    </row>
    <row r="267" spans="1:50" x14ac:dyDescent="0.25">
      <c r="A267">
        <v>2735</v>
      </c>
      <c r="B267">
        <v>1</v>
      </c>
      <c r="C267">
        <v>1985</v>
      </c>
      <c r="D267" s="30">
        <f t="shared" si="18"/>
        <v>31</v>
      </c>
      <c r="E267" s="1">
        <v>42704.32708333333</v>
      </c>
      <c r="F267" s="39" t="s">
        <v>10</v>
      </c>
      <c r="G267" s="32">
        <v>0</v>
      </c>
      <c r="H267" s="2">
        <v>2</v>
      </c>
      <c r="I267">
        <v>3</v>
      </c>
      <c r="J267">
        <v>2</v>
      </c>
      <c r="K267">
        <f t="shared" si="19"/>
        <v>3</v>
      </c>
      <c r="L267">
        <v>2</v>
      </c>
      <c r="M267">
        <v>2</v>
      </c>
      <c r="N267">
        <f t="shared" si="20"/>
        <v>3</v>
      </c>
      <c r="O267">
        <v>1</v>
      </c>
      <c r="P267">
        <v>2</v>
      </c>
      <c r="Q267">
        <v>4</v>
      </c>
      <c r="R267">
        <v>2</v>
      </c>
      <c r="S267">
        <v>3</v>
      </c>
      <c r="T267" s="33">
        <v>1</v>
      </c>
      <c r="U267" s="4">
        <v>4</v>
      </c>
      <c r="V267" s="34">
        <v>29</v>
      </c>
      <c r="W267" s="35">
        <f t="shared" si="21"/>
        <v>-0.64480627457452122</v>
      </c>
      <c r="X267" s="35">
        <f t="shared" si="22"/>
        <v>43.551937254254788</v>
      </c>
      <c r="Y267" s="2">
        <v>6</v>
      </c>
      <c r="Z267">
        <v>8</v>
      </c>
      <c r="AA267">
        <v>7</v>
      </c>
      <c r="AB267">
        <v>25</v>
      </c>
      <c r="AC267">
        <v>9</v>
      </c>
      <c r="AD267">
        <v>14</v>
      </c>
      <c r="AE267">
        <v>15</v>
      </c>
      <c r="AF267">
        <v>9</v>
      </c>
      <c r="AG267">
        <v>4</v>
      </c>
      <c r="AH267">
        <v>9</v>
      </c>
      <c r="AI267">
        <v>10</v>
      </c>
      <c r="AJ267" s="4">
        <v>23</v>
      </c>
      <c r="AK267" s="31">
        <f t="shared" si="23"/>
        <v>139</v>
      </c>
      <c r="AL267">
        <v>12</v>
      </c>
      <c r="AM267">
        <v>10</v>
      </c>
      <c r="AN267">
        <v>7</v>
      </c>
      <c r="AO267">
        <v>3</v>
      </c>
      <c r="AP267">
        <v>8</v>
      </c>
      <c r="AQ267">
        <v>4</v>
      </c>
      <c r="AR267">
        <v>1</v>
      </c>
      <c r="AS267">
        <v>6</v>
      </c>
      <c r="AT267">
        <v>2</v>
      </c>
      <c r="AU267">
        <v>9</v>
      </c>
      <c r="AV267">
        <v>5</v>
      </c>
      <c r="AW267">
        <v>11</v>
      </c>
      <c r="AX267" s="37">
        <v>22</v>
      </c>
    </row>
    <row r="268" spans="1:50" x14ac:dyDescent="0.25">
      <c r="A268">
        <v>3065</v>
      </c>
      <c r="B268">
        <v>0</v>
      </c>
      <c r="C268">
        <v>1984</v>
      </c>
      <c r="D268" s="30">
        <f t="shared" si="18"/>
        <v>32</v>
      </c>
      <c r="E268" s="1">
        <v>42707.965011574073</v>
      </c>
      <c r="F268" s="31" t="s">
        <v>6</v>
      </c>
      <c r="G268" s="32">
        <v>2</v>
      </c>
      <c r="H268" s="2">
        <v>4</v>
      </c>
      <c r="I268">
        <v>3</v>
      </c>
      <c r="J268">
        <v>1</v>
      </c>
      <c r="K268">
        <f t="shared" si="19"/>
        <v>4</v>
      </c>
      <c r="L268">
        <v>4</v>
      </c>
      <c r="M268">
        <v>1</v>
      </c>
      <c r="N268">
        <f t="shared" si="20"/>
        <v>4</v>
      </c>
      <c r="O268">
        <v>4</v>
      </c>
      <c r="P268">
        <v>4</v>
      </c>
      <c r="Q268">
        <v>4</v>
      </c>
      <c r="R268">
        <v>2</v>
      </c>
      <c r="S268">
        <v>4</v>
      </c>
      <c r="T268" s="33">
        <v>4</v>
      </c>
      <c r="U268" s="4">
        <v>4</v>
      </c>
      <c r="V268" s="34">
        <v>41</v>
      </c>
      <c r="W268" s="35">
        <f t="shared" si="21"/>
        <v>1.7946156933657766</v>
      </c>
      <c r="X268" s="35">
        <f t="shared" si="22"/>
        <v>67.946156933657761</v>
      </c>
      <c r="Y268" s="2">
        <v>5</v>
      </c>
      <c r="Z268">
        <v>4</v>
      </c>
      <c r="AA268">
        <v>7</v>
      </c>
      <c r="AB268">
        <v>13</v>
      </c>
      <c r="AC268">
        <v>6</v>
      </c>
      <c r="AD268">
        <v>4</v>
      </c>
      <c r="AE268">
        <v>6</v>
      </c>
      <c r="AF268">
        <v>5</v>
      </c>
      <c r="AG268">
        <v>4</v>
      </c>
      <c r="AH268">
        <v>8</v>
      </c>
      <c r="AI268">
        <v>3</v>
      </c>
      <c r="AJ268" s="4">
        <v>4</v>
      </c>
      <c r="AK268" s="31">
        <f t="shared" si="23"/>
        <v>69</v>
      </c>
      <c r="AL268">
        <v>9</v>
      </c>
      <c r="AM268">
        <v>12</v>
      </c>
      <c r="AN268">
        <v>6</v>
      </c>
      <c r="AO268">
        <v>2</v>
      </c>
      <c r="AP268">
        <v>4</v>
      </c>
      <c r="AQ268">
        <v>8</v>
      </c>
      <c r="AR268">
        <v>1</v>
      </c>
      <c r="AS268">
        <v>10</v>
      </c>
      <c r="AT268">
        <v>5</v>
      </c>
      <c r="AU268">
        <v>3</v>
      </c>
      <c r="AV268">
        <v>11</v>
      </c>
      <c r="AW268">
        <v>7</v>
      </c>
      <c r="AX268" s="37">
        <v>37</v>
      </c>
    </row>
    <row r="269" spans="1:50" x14ac:dyDescent="0.25">
      <c r="A269">
        <v>2818</v>
      </c>
      <c r="B269">
        <v>0</v>
      </c>
      <c r="C269">
        <v>1991</v>
      </c>
      <c r="D269" s="30">
        <f t="shared" si="18"/>
        <v>25</v>
      </c>
      <c r="E269" s="1">
        <v>42704.511076388888</v>
      </c>
      <c r="F269" s="31" t="s">
        <v>6</v>
      </c>
      <c r="G269" s="32">
        <v>2</v>
      </c>
      <c r="H269" s="2">
        <v>2</v>
      </c>
      <c r="I269">
        <v>3</v>
      </c>
      <c r="J269">
        <v>1</v>
      </c>
      <c r="K269">
        <f t="shared" si="19"/>
        <v>4</v>
      </c>
      <c r="L269">
        <v>3</v>
      </c>
      <c r="M269">
        <v>1</v>
      </c>
      <c r="N269">
        <f t="shared" si="20"/>
        <v>4</v>
      </c>
      <c r="O269">
        <v>2</v>
      </c>
      <c r="P269">
        <v>4</v>
      </c>
      <c r="Q269">
        <v>2</v>
      </c>
      <c r="R269">
        <v>2</v>
      </c>
      <c r="S269">
        <v>4</v>
      </c>
      <c r="T269" s="33">
        <v>3</v>
      </c>
      <c r="U269" s="4">
        <v>4</v>
      </c>
      <c r="V269" s="34">
        <v>34</v>
      </c>
      <c r="W269" s="35">
        <f t="shared" si="21"/>
        <v>0.37161954540060294</v>
      </c>
      <c r="X269" s="35">
        <f t="shared" si="22"/>
        <v>53.716195454006026</v>
      </c>
      <c r="Y269" s="2">
        <v>3</v>
      </c>
      <c r="Z269">
        <v>4</v>
      </c>
      <c r="AA269">
        <v>7</v>
      </c>
      <c r="AB269">
        <v>12</v>
      </c>
      <c r="AC269">
        <v>6</v>
      </c>
      <c r="AD269">
        <v>5</v>
      </c>
      <c r="AE269">
        <v>10</v>
      </c>
      <c r="AF269">
        <v>8</v>
      </c>
      <c r="AG269">
        <v>8</v>
      </c>
      <c r="AH269">
        <v>5</v>
      </c>
      <c r="AI269">
        <v>10</v>
      </c>
      <c r="AJ269" s="4">
        <v>5</v>
      </c>
      <c r="AK269" s="31">
        <f t="shared" si="23"/>
        <v>83</v>
      </c>
      <c r="AL269">
        <v>4</v>
      </c>
      <c r="AM269">
        <v>7</v>
      </c>
      <c r="AN269">
        <v>6</v>
      </c>
      <c r="AO269">
        <v>1</v>
      </c>
      <c r="AP269">
        <v>5</v>
      </c>
      <c r="AQ269">
        <v>3</v>
      </c>
      <c r="AR269">
        <v>9</v>
      </c>
      <c r="AS269">
        <v>12</v>
      </c>
      <c r="AT269">
        <v>10</v>
      </c>
      <c r="AU269">
        <v>8</v>
      </c>
      <c r="AV269">
        <v>2</v>
      </c>
      <c r="AW269">
        <v>11</v>
      </c>
      <c r="AX269" s="37">
        <v>19</v>
      </c>
    </row>
    <row r="270" spans="1:50" x14ac:dyDescent="0.25">
      <c r="A270">
        <v>2828</v>
      </c>
      <c r="B270">
        <v>0</v>
      </c>
      <c r="C270">
        <v>1991</v>
      </c>
      <c r="D270" s="30">
        <f t="shared" si="18"/>
        <v>25</v>
      </c>
      <c r="E270" s="1">
        <v>42704.593275462961</v>
      </c>
      <c r="F270" s="31" t="s">
        <v>97</v>
      </c>
      <c r="G270" s="32">
        <v>1</v>
      </c>
      <c r="H270" s="2">
        <v>1</v>
      </c>
      <c r="I270">
        <v>3</v>
      </c>
      <c r="J270">
        <v>4</v>
      </c>
      <c r="K270">
        <f t="shared" si="19"/>
        <v>1</v>
      </c>
      <c r="L270">
        <v>4</v>
      </c>
      <c r="M270">
        <v>2</v>
      </c>
      <c r="N270">
        <f t="shared" si="20"/>
        <v>3</v>
      </c>
      <c r="O270">
        <v>1</v>
      </c>
      <c r="P270">
        <v>3</v>
      </c>
      <c r="Q270">
        <v>4</v>
      </c>
      <c r="R270">
        <v>3</v>
      </c>
      <c r="S270">
        <v>3</v>
      </c>
      <c r="T270" s="33">
        <v>4</v>
      </c>
      <c r="U270" s="4">
        <v>4</v>
      </c>
      <c r="V270" s="34">
        <v>30</v>
      </c>
      <c r="W270" s="35">
        <f t="shared" si="21"/>
        <v>-0.44152111057949639</v>
      </c>
      <c r="X270" s="35">
        <f t="shared" si="22"/>
        <v>45.584788894205033</v>
      </c>
      <c r="Y270" s="2">
        <v>3</v>
      </c>
      <c r="Z270">
        <v>6</v>
      </c>
      <c r="AA270">
        <v>5</v>
      </c>
      <c r="AB270">
        <v>12</v>
      </c>
      <c r="AC270">
        <v>12</v>
      </c>
      <c r="AD270">
        <v>7</v>
      </c>
      <c r="AE270">
        <v>5</v>
      </c>
      <c r="AF270">
        <v>23</v>
      </c>
      <c r="AG270">
        <v>6</v>
      </c>
      <c r="AH270">
        <v>13</v>
      </c>
      <c r="AI270">
        <v>8</v>
      </c>
      <c r="AJ270" s="4">
        <v>4</v>
      </c>
      <c r="AK270" s="31">
        <f t="shared" si="23"/>
        <v>104</v>
      </c>
      <c r="AL270">
        <v>9</v>
      </c>
      <c r="AM270">
        <v>10</v>
      </c>
      <c r="AN270">
        <v>8</v>
      </c>
      <c r="AO270">
        <v>1</v>
      </c>
      <c r="AP270">
        <v>3</v>
      </c>
      <c r="AQ270">
        <v>5</v>
      </c>
      <c r="AR270">
        <v>12</v>
      </c>
      <c r="AS270">
        <v>7</v>
      </c>
      <c r="AT270">
        <v>4</v>
      </c>
      <c r="AU270">
        <v>11</v>
      </c>
      <c r="AV270">
        <v>2</v>
      </c>
      <c r="AW270">
        <v>6</v>
      </c>
      <c r="AX270" s="37">
        <v>58</v>
      </c>
    </row>
    <row r="271" spans="1:50" x14ac:dyDescent="0.25">
      <c r="A271">
        <v>2844</v>
      </c>
      <c r="B271">
        <v>0</v>
      </c>
      <c r="C271">
        <v>1996</v>
      </c>
      <c r="D271" s="30">
        <f t="shared" ref="D271:D299" si="24">2016-C271</f>
        <v>20</v>
      </c>
      <c r="E271" s="1">
        <v>42704.652546296296</v>
      </c>
      <c r="F271" s="39" t="s">
        <v>10</v>
      </c>
      <c r="G271" s="32">
        <v>0</v>
      </c>
      <c r="H271" s="2">
        <v>2</v>
      </c>
      <c r="I271">
        <v>3</v>
      </c>
      <c r="J271">
        <v>1</v>
      </c>
      <c r="K271">
        <f t="shared" ref="K271:K299" si="25">1+4-J271</f>
        <v>4</v>
      </c>
      <c r="L271">
        <v>4</v>
      </c>
      <c r="M271">
        <v>2</v>
      </c>
      <c r="N271">
        <f t="shared" ref="N271:N299" si="26">1+4-M271</f>
        <v>3</v>
      </c>
      <c r="O271">
        <v>2</v>
      </c>
      <c r="P271">
        <v>4</v>
      </c>
      <c r="Q271">
        <v>4</v>
      </c>
      <c r="R271">
        <v>4</v>
      </c>
      <c r="S271">
        <v>4</v>
      </c>
      <c r="T271" s="33">
        <v>4</v>
      </c>
      <c r="U271" s="4">
        <v>4</v>
      </c>
      <c r="V271" s="34">
        <v>38</v>
      </c>
      <c r="W271" s="35">
        <f t="shared" ref="W271:W299" si="27">(V271-32.1719298246)/4.91919813698</f>
        <v>1.1847602013807021</v>
      </c>
      <c r="X271" s="35">
        <f t="shared" ref="X271:X299" si="28">W271*10+50</f>
        <v>61.84760201380702</v>
      </c>
      <c r="Y271" s="2">
        <v>5</v>
      </c>
      <c r="Z271">
        <v>1</v>
      </c>
      <c r="AA271">
        <v>5</v>
      </c>
      <c r="AB271">
        <v>6</v>
      </c>
      <c r="AC271">
        <v>5</v>
      </c>
      <c r="AD271">
        <v>5</v>
      </c>
      <c r="AE271">
        <v>4</v>
      </c>
      <c r="AF271">
        <v>10</v>
      </c>
      <c r="AG271">
        <v>3</v>
      </c>
      <c r="AH271">
        <v>7</v>
      </c>
      <c r="AI271">
        <v>3</v>
      </c>
      <c r="AJ271" s="4">
        <v>3</v>
      </c>
      <c r="AK271" s="31">
        <f t="shared" ref="AK271:AK299" si="29">SUM(Y271:AJ271)</f>
        <v>57</v>
      </c>
      <c r="AL271">
        <v>3</v>
      </c>
      <c r="AM271">
        <v>4</v>
      </c>
      <c r="AN271">
        <v>10</v>
      </c>
      <c r="AO271">
        <v>2</v>
      </c>
      <c r="AP271">
        <v>12</v>
      </c>
      <c r="AQ271">
        <v>6</v>
      </c>
      <c r="AR271">
        <v>11</v>
      </c>
      <c r="AS271">
        <v>5</v>
      </c>
      <c r="AT271">
        <v>9</v>
      </c>
      <c r="AU271">
        <v>1</v>
      </c>
      <c r="AV271">
        <v>8</v>
      </c>
      <c r="AW271">
        <v>7</v>
      </c>
      <c r="AX271" s="37">
        <v>20</v>
      </c>
    </row>
    <row r="272" spans="1:50" x14ac:dyDescent="0.25">
      <c r="A272">
        <v>2847</v>
      </c>
      <c r="B272">
        <v>0</v>
      </c>
      <c r="C272">
        <v>1987</v>
      </c>
      <c r="D272" s="30">
        <f t="shared" si="24"/>
        <v>29</v>
      </c>
      <c r="E272" s="1">
        <v>42704.692407407405</v>
      </c>
      <c r="F272" s="31" t="s">
        <v>4</v>
      </c>
      <c r="G272" s="32">
        <v>2</v>
      </c>
      <c r="H272" s="2">
        <v>3</v>
      </c>
      <c r="I272">
        <v>3</v>
      </c>
      <c r="J272">
        <v>2</v>
      </c>
      <c r="K272">
        <f t="shared" si="25"/>
        <v>3</v>
      </c>
      <c r="L272">
        <v>2</v>
      </c>
      <c r="M272">
        <v>1</v>
      </c>
      <c r="N272">
        <f t="shared" si="26"/>
        <v>4</v>
      </c>
      <c r="O272">
        <v>3</v>
      </c>
      <c r="P272">
        <v>3</v>
      </c>
      <c r="Q272">
        <v>4</v>
      </c>
      <c r="R272">
        <v>2</v>
      </c>
      <c r="S272">
        <v>3</v>
      </c>
      <c r="T272" s="33">
        <v>1</v>
      </c>
      <c r="U272" s="4">
        <v>4</v>
      </c>
      <c r="V272" s="34">
        <v>34</v>
      </c>
      <c r="W272" s="35">
        <f t="shared" si="27"/>
        <v>0.37161954540060294</v>
      </c>
      <c r="X272" s="35">
        <f t="shared" si="28"/>
        <v>53.716195454006026</v>
      </c>
      <c r="Y272" s="2">
        <v>11</v>
      </c>
      <c r="Z272">
        <v>3</v>
      </c>
      <c r="AA272">
        <v>6</v>
      </c>
      <c r="AB272">
        <v>9</v>
      </c>
      <c r="AC272">
        <v>11</v>
      </c>
      <c r="AD272">
        <v>7</v>
      </c>
      <c r="AE272">
        <v>9</v>
      </c>
      <c r="AF272">
        <v>7</v>
      </c>
      <c r="AG272">
        <v>5</v>
      </c>
      <c r="AH272">
        <v>9</v>
      </c>
      <c r="AI272">
        <v>7</v>
      </c>
      <c r="AJ272" s="4">
        <v>5</v>
      </c>
      <c r="AK272" s="31">
        <f t="shared" si="29"/>
        <v>89</v>
      </c>
      <c r="AL272">
        <v>1</v>
      </c>
      <c r="AM272">
        <v>11</v>
      </c>
      <c r="AN272">
        <v>4</v>
      </c>
      <c r="AO272">
        <v>8</v>
      </c>
      <c r="AP272">
        <v>2</v>
      </c>
      <c r="AQ272">
        <v>5</v>
      </c>
      <c r="AR272">
        <v>7</v>
      </c>
      <c r="AS272">
        <v>12</v>
      </c>
      <c r="AT272">
        <v>3</v>
      </c>
      <c r="AU272">
        <v>9</v>
      </c>
      <c r="AV272">
        <v>10</v>
      </c>
      <c r="AW272">
        <v>6</v>
      </c>
      <c r="AX272" s="37">
        <v>31</v>
      </c>
    </row>
    <row r="273" spans="1:50" x14ac:dyDescent="0.25">
      <c r="A273">
        <v>2855</v>
      </c>
      <c r="B273">
        <v>1</v>
      </c>
      <c r="C273">
        <v>1986</v>
      </c>
      <c r="D273" s="30">
        <f t="shared" si="24"/>
        <v>30</v>
      </c>
      <c r="E273" s="1">
        <v>42704.735243055555</v>
      </c>
      <c r="F273" s="31" t="s">
        <v>9</v>
      </c>
      <c r="G273" s="32">
        <v>1</v>
      </c>
      <c r="H273" s="2">
        <v>3</v>
      </c>
      <c r="I273">
        <v>1</v>
      </c>
      <c r="J273">
        <v>4</v>
      </c>
      <c r="K273">
        <f t="shared" si="25"/>
        <v>1</v>
      </c>
      <c r="L273">
        <v>1</v>
      </c>
      <c r="M273">
        <v>3</v>
      </c>
      <c r="N273">
        <f t="shared" si="26"/>
        <v>2</v>
      </c>
      <c r="O273">
        <v>3</v>
      </c>
      <c r="P273">
        <v>3</v>
      </c>
      <c r="Q273">
        <v>2</v>
      </c>
      <c r="R273">
        <v>2</v>
      </c>
      <c r="S273">
        <v>4</v>
      </c>
      <c r="T273" s="33">
        <v>3</v>
      </c>
      <c r="U273" s="4">
        <v>2</v>
      </c>
      <c r="V273" s="34">
        <v>24</v>
      </c>
      <c r="W273" s="35">
        <f t="shared" si="27"/>
        <v>-1.6612320945496453</v>
      </c>
      <c r="X273" s="35">
        <f t="shared" si="28"/>
        <v>33.38767905450355</v>
      </c>
      <c r="Y273" s="2">
        <v>4</v>
      </c>
      <c r="Z273">
        <v>25</v>
      </c>
      <c r="AA273">
        <v>5</v>
      </c>
      <c r="AB273">
        <v>6</v>
      </c>
      <c r="AC273">
        <v>3</v>
      </c>
      <c r="AD273">
        <v>10</v>
      </c>
      <c r="AE273">
        <v>5</v>
      </c>
      <c r="AF273">
        <v>4</v>
      </c>
      <c r="AG273">
        <v>7</v>
      </c>
      <c r="AH273">
        <v>6</v>
      </c>
      <c r="AI273">
        <v>3</v>
      </c>
      <c r="AJ273" s="4">
        <v>3</v>
      </c>
      <c r="AK273" s="31">
        <f t="shared" si="29"/>
        <v>81</v>
      </c>
      <c r="AL273">
        <v>10</v>
      </c>
      <c r="AM273">
        <v>12</v>
      </c>
      <c r="AN273">
        <v>5</v>
      </c>
      <c r="AO273">
        <v>9</v>
      </c>
      <c r="AP273">
        <v>7</v>
      </c>
      <c r="AQ273">
        <v>2</v>
      </c>
      <c r="AR273">
        <v>11</v>
      </c>
      <c r="AS273">
        <v>6</v>
      </c>
      <c r="AT273">
        <v>3</v>
      </c>
      <c r="AU273">
        <v>1</v>
      </c>
      <c r="AV273">
        <v>4</v>
      </c>
      <c r="AW273">
        <v>8</v>
      </c>
      <c r="AX273" s="37">
        <v>83</v>
      </c>
    </row>
    <row r="274" spans="1:50" x14ac:dyDescent="0.25">
      <c r="A274">
        <v>2854</v>
      </c>
      <c r="B274">
        <v>1</v>
      </c>
      <c r="C274">
        <v>1989</v>
      </c>
      <c r="D274" s="30">
        <f t="shared" si="24"/>
        <v>27</v>
      </c>
      <c r="E274" s="1">
        <v>42704.752928240741</v>
      </c>
      <c r="F274" s="31" t="s">
        <v>4</v>
      </c>
      <c r="G274" s="32">
        <v>2</v>
      </c>
      <c r="H274" s="2">
        <v>3</v>
      </c>
      <c r="I274">
        <v>3</v>
      </c>
      <c r="J274">
        <v>3</v>
      </c>
      <c r="K274">
        <f t="shared" si="25"/>
        <v>2</v>
      </c>
      <c r="L274">
        <v>4</v>
      </c>
      <c r="M274">
        <v>1</v>
      </c>
      <c r="N274">
        <f t="shared" si="26"/>
        <v>4</v>
      </c>
      <c r="O274">
        <v>2</v>
      </c>
      <c r="P274">
        <v>4</v>
      </c>
      <c r="Q274">
        <v>4</v>
      </c>
      <c r="R274">
        <v>2</v>
      </c>
      <c r="S274">
        <v>3</v>
      </c>
      <c r="T274" s="33">
        <v>4</v>
      </c>
      <c r="U274" s="4">
        <v>4</v>
      </c>
      <c r="V274" s="34">
        <v>35</v>
      </c>
      <c r="W274" s="35">
        <f t="shared" si="27"/>
        <v>0.57490470939562777</v>
      </c>
      <c r="X274" s="35">
        <f t="shared" si="28"/>
        <v>55.749047093956278</v>
      </c>
      <c r="Y274" s="2">
        <v>8</v>
      </c>
      <c r="Z274">
        <v>42</v>
      </c>
      <c r="AA274">
        <v>47</v>
      </c>
      <c r="AB274">
        <v>27</v>
      </c>
      <c r="AC274">
        <v>12</v>
      </c>
      <c r="AD274">
        <v>18</v>
      </c>
      <c r="AE274">
        <v>34</v>
      </c>
      <c r="AF274">
        <v>19</v>
      </c>
      <c r="AG274">
        <v>13</v>
      </c>
      <c r="AH274">
        <v>43</v>
      </c>
      <c r="AI274">
        <v>6</v>
      </c>
      <c r="AJ274" s="4">
        <v>5</v>
      </c>
      <c r="AK274" s="31">
        <f t="shared" si="29"/>
        <v>274</v>
      </c>
      <c r="AL274">
        <v>7</v>
      </c>
      <c r="AM274">
        <v>1</v>
      </c>
      <c r="AN274">
        <v>2</v>
      </c>
      <c r="AO274">
        <v>4</v>
      </c>
      <c r="AP274">
        <v>3</v>
      </c>
      <c r="AQ274">
        <v>6</v>
      </c>
      <c r="AR274">
        <v>11</v>
      </c>
      <c r="AS274">
        <v>10</v>
      </c>
      <c r="AT274">
        <v>9</v>
      </c>
      <c r="AU274">
        <v>5</v>
      </c>
      <c r="AV274">
        <v>8</v>
      </c>
      <c r="AW274">
        <v>12</v>
      </c>
      <c r="AX274" s="37">
        <v>35</v>
      </c>
    </row>
    <row r="275" spans="1:50" x14ac:dyDescent="0.25">
      <c r="A275">
        <v>2859</v>
      </c>
      <c r="B275">
        <v>1</v>
      </c>
      <c r="C275">
        <v>1965</v>
      </c>
      <c r="D275" s="30">
        <f t="shared" si="24"/>
        <v>51</v>
      </c>
      <c r="E275" s="1">
        <v>42704.784537037034</v>
      </c>
      <c r="F275" s="31" t="s">
        <v>11</v>
      </c>
      <c r="G275" s="32">
        <v>1</v>
      </c>
      <c r="H275" s="2">
        <v>2</v>
      </c>
      <c r="I275">
        <v>1</v>
      </c>
      <c r="J275">
        <v>2</v>
      </c>
      <c r="K275">
        <f t="shared" si="25"/>
        <v>3</v>
      </c>
      <c r="L275">
        <v>3</v>
      </c>
      <c r="M275">
        <v>3</v>
      </c>
      <c r="N275">
        <f t="shared" si="26"/>
        <v>2</v>
      </c>
      <c r="O275">
        <v>1</v>
      </c>
      <c r="P275">
        <v>3</v>
      </c>
      <c r="Q275">
        <v>2</v>
      </c>
      <c r="R275">
        <v>1</v>
      </c>
      <c r="S275">
        <v>3</v>
      </c>
      <c r="T275" s="33">
        <v>2</v>
      </c>
      <c r="U275" s="4">
        <v>4</v>
      </c>
      <c r="V275" s="34">
        <v>25</v>
      </c>
      <c r="W275" s="35">
        <f t="shared" si="27"/>
        <v>-1.4579469305546204</v>
      </c>
      <c r="X275" s="35">
        <f t="shared" si="28"/>
        <v>35.420530694453795</v>
      </c>
      <c r="Y275" s="2">
        <v>5</v>
      </c>
      <c r="Z275">
        <v>3</v>
      </c>
      <c r="AA275">
        <v>5</v>
      </c>
      <c r="AB275">
        <v>10</v>
      </c>
      <c r="AC275">
        <v>15</v>
      </c>
      <c r="AD275">
        <v>8</v>
      </c>
      <c r="AE275">
        <v>8</v>
      </c>
      <c r="AF275">
        <v>8</v>
      </c>
      <c r="AG275">
        <v>7</v>
      </c>
      <c r="AH275">
        <v>10</v>
      </c>
      <c r="AI275">
        <v>6</v>
      </c>
      <c r="AJ275" s="4">
        <v>5</v>
      </c>
      <c r="AK275" s="31">
        <f t="shared" si="29"/>
        <v>90</v>
      </c>
      <c r="AL275">
        <v>5</v>
      </c>
      <c r="AM275">
        <v>11</v>
      </c>
      <c r="AN275">
        <v>4</v>
      </c>
      <c r="AO275">
        <v>8</v>
      </c>
      <c r="AP275">
        <v>12</v>
      </c>
      <c r="AQ275">
        <v>9</v>
      </c>
      <c r="AR275">
        <v>6</v>
      </c>
      <c r="AS275">
        <v>2</v>
      </c>
      <c r="AT275">
        <v>10</v>
      </c>
      <c r="AU275">
        <v>3</v>
      </c>
      <c r="AV275">
        <v>7</v>
      </c>
      <c r="AW275">
        <v>1</v>
      </c>
      <c r="AX275" s="37">
        <v>36</v>
      </c>
    </row>
    <row r="276" spans="1:50" x14ac:dyDescent="0.25">
      <c r="A276">
        <v>2863</v>
      </c>
      <c r="B276">
        <v>0</v>
      </c>
      <c r="C276">
        <v>1986</v>
      </c>
      <c r="D276" s="30">
        <f t="shared" si="24"/>
        <v>30</v>
      </c>
      <c r="E276" s="1">
        <v>42704.785937499997</v>
      </c>
      <c r="F276" s="31" t="s">
        <v>4</v>
      </c>
      <c r="G276" s="32">
        <v>2</v>
      </c>
      <c r="H276" s="2">
        <v>3</v>
      </c>
      <c r="I276">
        <v>3</v>
      </c>
      <c r="J276">
        <v>1</v>
      </c>
      <c r="K276">
        <f t="shared" si="25"/>
        <v>4</v>
      </c>
      <c r="L276">
        <v>3</v>
      </c>
      <c r="M276">
        <v>2</v>
      </c>
      <c r="N276">
        <f t="shared" si="26"/>
        <v>3</v>
      </c>
      <c r="O276">
        <v>3</v>
      </c>
      <c r="P276">
        <v>4</v>
      </c>
      <c r="Q276">
        <v>1</v>
      </c>
      <c r="R276">
        <v>4</v>
      </c>
      <c r="S276">
        <v>4</v>
      </c>
      <c r="T276" s="33">
        <v>4</v>
      </c>
      <c r="U276" s="4">
        <v>4</v>
      </c>
      <c r="V276" s="34">
        <v>36</v>
      </c>
      <c r="W276" s="35">
        <f t="shared" si="27"/>
        <v>0.7781898733906526</v>
      </c>
      <c r="X276" s="35">
        <f t="shared" si="28"/>
        <v>57.781898733906523</v>
      </c>
      <c r="Y276" s="2">
        <v>9</v>
      </c>
      <c r="Z276">
        <v>24</v>
      </c>
      <c r="AA276">
        <v>6</v>
      </c>
      <c r="AB276">
        <v>9</v>
      </c>
      <c r="AC276">
        <v>9</v>
      </c>
      <c r="AD276">
        <v>10</v>
      </c>
      <c r="AE276">
        <v>6</v>
      </c>
      <c r="AF276">
        <v>8</v>
      </c>
      <c r="AG276">
        <v>4</v>
      </c>
      <c r="AH276">
        <v>27</v>
      </c>
      <c r="AI276">
        <v>5</v>
      </c>
      <c r="AJ276" s="4">
        <v>8</v>
      </c>
      <c r="AK276" s="31">
        <f t="shared" si="29"/>
        <v>125</v>
      </c>
      <c r="AL276">
        <v>3</v>
      </c>
      <c r="AM276">
        <v>5</v>
      </c>
      <c r="AN276">
        <v>9</v>
      </c>
      <c r="AO276">
        <v>6</v>
      </c>
      <c r="AP276">
        <v>2</v>
      </c>
      <c r="AQ276">
        <v>8</v>
      </c>
      <c r="AR276">
        <v>4</v>
      </c>
      <c r="AS276">
        <v>7</v>
      </c>
      <c r="AT276">
        <v>12</v>
      </c>
      <c r="AU276">
        <v>10</v>
      </c>
      <c r="AV276">
        <v>11</v>
      </c>
      <c r="AW276">
        <v>1</v>
      </c>
      <c r="AX276" s="37">
        <v>31</v>
      </c>
    </row>
    <row r="277" spans="1:50" x14ac:dyDescent="0.25">
      <c r="A277">
        <v>2867</v>
      </c>
      <c r="B277">
        <v>0</v>
      </c>
      <c r="C277">
        <v>1990</v>
      </c>
      <c r="D277" s="30">
        <f t="shared" si="24"/>
        <v>26</v>
      </c>
      <c r="E277" s="1">
        <v>42704.810636574075</v>
      </c>
      <c r="F277" s="39" t="s">
        <v>10</v>
      </c>
      <c r="G277" s="32">
        <v>0</v>
      </c>
      <c r="H277" s="2">
        <v>4</v>
      </c>
      <c r="I277">
        <v>3</v>
      </c>
      <c r="J277">
        <v>1</v>
      </c>
      <c r="K277">
        <f t="shared" si="25"/>
        <v>4</v>
      </c>
      <c r="L277">
        <v>3</v>
      </c>
      <c r="M277">
        <v>3</v>
      </c>
      <c r="N277">
        <f t="shared" si="26"/>
        <v>2</v>
      </c>
      <c r="O277">
        <v>1</v>
      </c>
      <c r="P277">
        <v>4</v>
      </c>
      <c r="Q277">
        <v>4</v>
      </c>
      <c r="R277">
        <v>3</v>
      </c>
      <c r="S277">
        <v>1</v>
      </c>
      <c r="T277" s="33">
        <v>4</v>
      </c>
      <c r="U277" s="4">
        <v>4</v>
      </c>
      <c r="V277" s="34">
        <v>33</v>
      </c>
      <c r="W277" s="35">
        <f t="shared" si="27"/>
        <v>0.1683343814055781</v>
      </c>
      <c r="X277" s="35">
        <f t="shared" si="28"/>
        <v>51.683343814055782</v>
      </c>
      <c r="Y277" s="2">
        <v>3</v>
      </c>
      <c r="Z277">
        <v>2</v>
      </c>
      <c r="AA277">
        <v>4</v>
      </c>
      <c r="AB277">
        <v>10</v>
      </c>
      <c r="AC277">
        <v>4</v>
      </c>
      <c r="AD277">
        <v>9</v>
      </c>
      <c r="AE277">
        <v>5</v>
      </c>
      <c r="AF277">
        <v>2</v>
      </c>
      <c r="AG277">
        <v>6</v>
      </c>
      <c r="AH277">
        <v>7</v>
      </c>
      <c r="AI277">
        <v>7</v>
      </c>
      <c r="AJ277" s="4">
        <v>8</v>
      </c>
      <c r="AK277" s="31">
        <f t="shared" si="29"/>
        <v>67</v>
      </c>
      <c r="AL277">
        <v>5</v>
      </c>
      <c r="AM277">
        <v>12</v>
      </c>
      <c r="AN277">
        <v>10</v>
      </c>
      <c r="AO277">
        <v>3</v>
      </c>
      <c r="AP277">
        <v>7</v>
      </c>
      <c r="AQ277">
        <v>6</v>
      </c>
      <c r="AR277">
        <v>8</v>
      </c>
      <c r="AS277">
        <v>9</v>
      </c>
      <c r="AT277">
        <v>11</v>
      </c>
      <c r="AU277">
        <v>2</v>
      </c>
      <c r="AV277">
        <v>4</v>
      </c>
      <c r="AW277">
        <v>1</v>
      </c>
      <c r="AX277" s="37">
        <v>49</v>
      </c>
    </row>
    <row r="278" spans="1:50" x14ac:dyDescent="0.25">
      <c r="A278">
        <v>2857</v>
      </c>
      <c r="B278">
        <v>0</v>
      </c>
      <c r="C278">
        <v>1988</v>
      </c>
      <c r="D278" s="30">
        <f t="shared" si="24"/>
        <v>28</v>
      </c>
      <c r="E278" s="1">
        <v>42704.907395833332</v>
      </c>
      <c r="F278" s="31" t="s">
        <v>6</v>
      </c>
      <c r="G278" s="32">
        <v>2</v>
      </c>
      <c r="H278" s="2">
        <v>2</v>
      </c>
      <c r="I278">
        <v>3</v>
      </c>
      <c r="J278">
        <v>1</v>
      </c>
      <c r="K278">
        <f t="shared" si="25"/>
        <v>4</v>
      </c>
      <c r="L278">
        <v>4</v>
      </c>
      <c r="M278">
        <v>1</v>
      </c>
      <c r="N278">
        <f t="shared" si="26"/>
        <v>4</v>
      </c>
      <c r="O278">
        <v>2</v>
      </c>
      <c r="P278">
        <v>4</v>
      </c>
      <c r="Q278">
        <v>4</v>
      </c>
      <c r="R278">
        <v>4</v>
      </c>
      <c r="S278">
        <v>2</v>
      </c>
      <c r="T278" s="33">
        <v>4</v>
      </c>
      <c r="U278" s="4">
        <v>4</v>
      </c>
      <c r="V278" s="34">
        <v>37</v>
      </c>
      <c r="W278" s="35">
        <f t="shared" si="27"/>
        <v>0.98147503738567743</v>
      </c>
      <c r="X278" s="35">
        <f t="shared" si="28"/>
        <v>59.814750373856775</v>
      </c>
      <c r="Y278" s="2">
        <v>9</v>
      </c>
      <c r="Z278">
        <v>4</v>
      </c>
      <c r="AA278">
        <v>7</v>
      </c>
      <c r="AB278">
        <v>10</v>
      </c>
      <c r="AC278">
        <v>8</v>
      </c>
      <c r="AD278">
        <v>7</v>
      </c>
      <c r="AE278">
        <v>4</v>
      </c>
      <c r="AF278">
        <v>5</v>
      </c>
      <c r="AG278">
        <v>3</v>
      </c>
      <c r="AH278">
        <v>19</v>
      </c>
      <c r="AI278">
        <v>7</v>
      </c>
      <c r="AJ278" s="4">
        <v>3</v>
      </c>
      <c r="AK278" s="31">
        <f t="shared" si="29"/>
        <v>86</v>
      </c>
      <c r="AL278">
        <v>5</v>
      </c>
      <c r="AM278">
        <v>3</v>
      </c>
      <c r="AN278">
        <v>1</v>
      </c>
      <c r="AO278">
        <v>6</v>
      </c>
      <c r="AP278">
        <v>8</v>
      </c>
      <c r="AQ278">
        <v>7</v>
      </c>
      <c r="AR278">
        <v>2</v>
      </c>
      <c r="AS278">
        <v>10</v>
      </c>
      <c r="AT278">
        <v>12</v>
      </c>
      <c r="AU278">
        <v>11</v>
      </c>
      <c r="AV278">
        <v>9</v>
      </c>
      <c r="AW278">
        <v>4</v>
      </c>
      <c r="AX278" s="37">
        <v>28</v>
      </c>
    </row>
    <row r="279" spans="1:50" x14ac:dyDescent="0.25">
      <c r="A279">
        <v>3132</v>
      </c>
      <c r="B279">
        <v>0</v>
      </c>
      <c r="C279">
        <v>1970</v>
      </c>
      <c r="D279" s="30">
        <f t="shared" si="24"/>
        <v>46</v>
      </c>
      <c r="E279" s="1">
        <v>42708.820590277777</v>
      </c>
      <c r="F279" s="31" t="s">
        <v>11</v>
      </c>
      <c r="G279" s="32">
        <v>1</v>
      </c>
      <c r="H279" s="2">
        <v>2</v>
      </c>
      <c r="I279">
        <v>4</v>
      </c>
      <c r="J279">
        <v>1</v>
      </c>
      <c r="K279">
        <f t="shared" si="25"/>
        <v>4</v>
      </c>
      <c r="L279">
        <v>3</v>
      </c>
      <c r="M279">
        <v>1</v>
      </c>
      <c r="N279">
        <f t="shared" si="26"/>
        <v>4</v>
      </c>
      <c r="O279">
        <v>4</v>
      </c>
      <c r="P279">
        <v>4</v>
      </c>
      <c r="Q279">
        <v>4</v>
      </c>
      <c r="R279">
        <v>4</v>
      </c>
      <c r="S279">
        <v>4</v>
      </c>
      <c r="T279" s="33">
        <v>3</v>
      </c>
      <c r="U279" s="4">
        <v>4</v>
      </c>
      <c r="V279" s="34">
        <v>41</v>
      </c>
      <c r="W279" s="35">
        <f t="shared" si="27"/>
        <v>1.7946156933657766</v>
      </c>
      <c r="X279" s="35">
        <f t="shared" si="28"/>
        <v>67.946156933657761</v>
      </c>
      <c r="Y279" s="2">
        <v>4</v>
      </c>
      <c r="Z279">
        <v>4</v>
      </c>
      <c r="AA279">
        <v>8</v>
      </c>
      <c r="AB279">
        <v>13</v>
      </c>
      <c r="AC279">
        <v>5</v>
      </c>
      <c r="AD279">
        <v>7</v>
      </c>
      <c r="AE279">
        <v>8</v>
      </c>
      <c r="AF279">
        <v>13</v>
      </c>
      <c r="AG279">
        <v>4</v>
      </c>
      <c r="AH279">
        <v>9</v>
      </c>
      <c r="AI279">
        <v>8</v>
      </c>
      <c r="AJ279" s="4">
        <v>4</v>
      </c>
      <c r="AK279" s="31">
        <f t="shared" si="29"/>
        <v>87</v>
      </c>
      <c r="AL279">
        <v>3</v>
      </c>
      <c r="AM279">
        <v>7</v>
      </c>
      <c r="AN279">
        <v>8</v>
      </c>
      <c r="AO279">
        <v>5</v>
      </c>
      <c r="AP279">
        <v>6</v>
      </c>
      <c r="AQ279">
        <v>2</v>
      </c>
      <c r="AR279">
        <v>4</v>
      </c>
      <c r="AS279">
        <v>1</v>
      </c>
      <c r="AT279">
        <v>10</v>
      </c>
      <c r="AU279">
        <v>11</v>
      </c>
      <c r="AV279">
        <v>12</v>
      </c>
      <c r="AW279">
        <v>9</v>
      </c>
      <c r="AX279" s="37">
        <v>23</v>
      </c>
    </row>
    <row r="280" spans="1:50" x14ac:dyDescent="0.25">
      <c r="A280">
        <v>2936</v>
      </c>
      <c r="B280">
        <v>1</v>
      </c>
      <c r="C280">
        <v>1989</v>
      </c>
      <c r="D280" s="30">
        <f t="shared" si="24"/>
        <v>27</v>
      </c>
      <c r="E280" s="1">
        <v>42705.662141203706</v>
      </c>
      <c r="F280" s="39" t="s">
        <v>10</v>
      </c>
      <c r="G280" s="32">
        <v>0</v>
      </c>
      <c r="H280" s="2">
        <v>4</v>
      </c>
      <c r="I280">
        <v>3</v>
      </c>
      <c r="J280">
        <v>2</v>
      </c>
      <c r="K280">
        <f t="shared" si="25"/>
        <v>3</v>
      </c>
      <c r="L280">
        <v>3</v>
      </c>
      <c r="M280">
        <v>1</v>
      </c>
      <c r="N280">
        <f t="shared" si="26"/>
        <v>4</v>
      </c>
      <c r="O280">
        <v>1</v>
      </c>
      <c r="P280">
        <v>2</v>
      </c>
      <c r="Q280">
        <v>2</v>
      </c>
      <c r="R280">
        <v>1</v>
      </c>
      <c r="S280">
        <v>3</v>
      </c>
      <c r="T280" s="33">
        <v>2</v>
      </c>
      <c r="U280" s="4">
        <v>2</v>
      </c>
      <c r="V280" s="34">
        <v>28</v>
      </c>
      <c r="W280" s="35">
        <f t="shared" si="27"/>
        <v>-0.84809143856954605</v>
      </c>
      <c r="X280" s="35">
        <f t="shared" si="28"/>
        <v>41.519085614304544</v>
      </c>
      <c r="Y280" s="2">
        <v>4</v>
      </c>
      <c r="Z280">
        <v>4</v>
      </c>
      <c r="AA280">
        <v>11</v>
      </c>
      <c r="AB280">
        <v>19</v>
      </c>
      <c r="AC280">
        <v>11</v>
      </c>
      <c r="AD280">
        <v>5</v>
      </c>
      <c r="AE280">
        <v>6</v>
      </c>
      <c r="AF280">
        <v>5</v>
      </c>
      <c r="AG280">
        <v>4</v>
      </c>
      <c r="AH280">
        <v>7</v>
      </c>
      <c r="AI280">
        <v>8</v>
      </c>
      <c r="AJ280" s="4">
        <v>6</v>
      </c>
      <c r="AK280" s="31">
        <f t="shared" si="29"/>
        <v>90</v>
      </c>
      <c r="AL280">
        <v>4</v>
      </c>
      <c r="AM280">
        <v>7</v>
      </c>
      <c r="AN280">
        <v>8</v>
      </c>
      <c r="AO280">
        <v>2</v>
      </c>
      <c r="AP280">
        <v>5</v>
      </c>
      <c r="AQ280">
        <v>11</v>
      </c>
      <c r="AR280">
        <v>12</v>
      </c>
      <c r="AS280">
        <v>10</v>
      </c>
      <c r="AT280">
        <v>1</v>
      </c>
      <c r="AU280">
        <v>3</v>
      </c>
      <c r="AV280">
        <v>9</v>
      </c>
      <c r="AW280">
        <v>6</v>
      </c>
      <c r="AX280" s="37">
        <v>38</v>
      </c>
    </row>
    <row r="281" spans="1:50" x14ac:dyDescent="0.25">
      <c r="A281">
        <v>2937</v>
      </c>
      <c r="B281">
        <v>0</v>
      </c>
      <c r="C281">
        <v>1997</v>
      </c>
      <c r="D281" s="30">
        <f t="shared" si="24"/>
        <v>19</v>
      </c>
      <c r="E281" s="1">
        <v>42705.696319444447</v>
      </c>
      <c r="F281" s="31" t="s">
        <v>11</v>
      </c>
      <c r="G281" s="32">
        <v>1</v>
      </c>
      <c r="H281" s="2">
        <v>2</v>
      </c>
      <c r="I281">
        <v>3</v>
      </c>
      <c r="J281">
        <v>1</v>
      </c>
      <c r="K281">
        <f t="shared" si="25"/>
        <v>4</v>
      </c>
      <c r="L281">
        <v>3</v>
      </c>
      <c r="M281">
        <v>2</v>
      </c>
      <c r="N281">
        <f t="shared" si="26"/>
        <v>3</v>
      </c>
      <c r="O281">
        <v>2</v>
      </c>
      <c r="P281">
        <v>4</v>
      </c>
      <c r="Q281">
        <v>2</v>
      </c>
      <c r="R281">
        <v>3</v>
      </c>
      <c r="S281">
        <v>1</v>
      </c>
      <c r="T281" s="33">
        <v>1</v>
      </c>
      <c r="U281" s="4">
        <v>4</v>
      </c>
      <c r="V281" s="34">
        <v>31</v>
      </c>
      <c r="W281" s="35">
        <f t="shared" si="27"/>
        <v>-0.23823594658447156</v>
      </c>
      <c r="X281" s="35">
        <f t="shared" si="28"/>
        <v>47.617640534155285</v>
      </c>
      <c r="Y281" s="2">
        <v>11</v>
      </c>
      <c r="Z281">
        <v>7</v>
      </c>
      <c r="AA281">
        <v>7</v>
      </c>
      <c r="AB281">
        <v>14</v>
      </c>
      <c r="AC281">
        <v>13</v>
      </c>
      <c r="AD281">
        <v>17</v>
      </c>
      <c r="AE281">
        <v>6</v>
      </c>
      <c r="AF281">
        <v>12</v>
      </c>
      <c r="AG281">
        <v>10</v>
      </c>
      <c r="AH281">
        <v>7</v>
      </c>
      <c r="AI281">
        <v>8</v>
      </c>
      <c r="AJ281" s="4">
        <v>5</v>
      </c>
      <c r="AK281" s="31">
        <f t="shared" si="29"/>
        <v>117</v>
      </c>
      <c r="AL281">
        <v>8</v>
      </c>
      <c r="AM281">
        <v>4</v>
      </c>
      <c r="AN281">
        <v>5</v>
      </c>
      <c r="AO281">
        <v>7</v>
      </c>
      <c r="AP281">
        <v>1</v>
      </c>
      <c r="AQ281">
        <v>10</v>
      </c>
      <c r="AR281">
        <v>11</v>
      </c>
      <c r="AS281">
        <v>2</v>
      </c>
      <c r="AT281">
        <v>9</v>
      </c>
      <c r="AU281">
        <v>12</v>
      </c>
      <c r="AV281">
        <v>3</v>
      </c>
      <c r="AW281">
        <v>6</v>
      </c>
      <c r="AX281" s="37">
        <v>33</v>
      </c>
    </row>
    <row r="282" spans="1:50" x14ac:dyDescent="0.25">
      <c r="A282">
        <v>2940</v>
      </c>
      <c r="B282">
        <v>1</v>
      </c>
      <c r="C282">
        <v>1982</v>
      </c>
      <c r="D282" s="30">
        <f t="shared" si="24"/>
        <v>34</v>
      </c>
      <c r="E282" s="1">
        <v>42705.735972222225</v>
      </c>
      <c r="F282" s="31" t="s">
        <v>85</v>
      </c>
      <c r="G282" s="32">
        <v>1</v>
      </c>
      <c r="H282" s="2">
        <v>4</v>
      </c>
      <c r="I282">
        <v>1</v>
      </c>
      <c r="J282">
        <v>3</v>
      </c>
      <c r="K282">
        <f t="shared" si="25"/>
        <v>2</v>
      </c>
      <c r="L282">
        <v>3</v>
      </c>
      <c r="M282">
        <v>4</v>
      </c>
      <c r="N282">
        <f t="shared" si="26"/>
        <v>1</v>
      </c>
      <c r="O282">
        <v>1</v>
      </c>
      <c r="P282">
        <v>1</v>
      </c>
      <c r="Q282">
        <v>1</v>
      </c>
      <c r="R282">
        <v>1</v>
      </c>
      <c r="S282">
        <v>3</v>
      </c>
      <c r="T282" s="33">
        <v>4</v>
      </c>
      <c r="U282" s="4">
        <v>2</v>
      </c>
      <c r="V282" s="34">
        <v>20</v>
      </c>
      <c r="W282" s="35">
        <f t="shared" si="27"/>
        <v>-2.4743727505297448</v>
      </c>
      <c r="X282" s="35">
        <f t="shared" si="28"/>
        <v>25.25627249470255</v>
      </c>
      <c r="Y282" s="2">
        <v>6</v>
      </c>
      <c r="Z282">
        <v>3</v>
      </c>
      <c r="AA282">
        <v>11</v>
      </c>
      <c r="AB282">
        <v>16</v>
      </c>
      <c r="AC282">
        <v>10</v>
      </c>
      <c r="AD282">
        <v>15</v>
      </c>
      <c r="AE282">
        <v>8</v>
      </c>
      <c r="AF282">
        <v>8</v>
      </c>
      <c r="AG282">
        <v>5</v>
      </c>
      <c r="AH282">
        <v>11</v>
      </c>
      <c r="AI282">
        <v>9</v>
      </c>
      <c r="AJ282" s="4">
        <v>13</v>
      </c>
      <c r="AK282" s="31">
        <f t="shared" si="29"/>
        <v>115</v>
      </c>
      <c r="AL282">
        <v>10</v>
      </c>
      <c r="AM282">
        <v>6</v>
      </c>
      <c r="AN282">
        <v>12</v>
      </c>
      <c r="AO282">
        <v>7</v>
      </c>
      <c r="AP282">
        <v>5</v>
      </c>
      <c r="AQ282">
        <v>1</v>
      </c>
      <c r="AR282">
        <v>9</v>
      </c>
      <c r="AS282">
        <v>8</v>
      </c>
      <c r="AT282">
        <v>3</v>
      </c>
      <c r="AU282">
        <v>4</v>
      </c>
      <c r="AV282">
        <v>11</v>
      </c>
      <c r="AW282">
        <v>2</v>
      </c>
      <c r="AX282" s="37">
        <v>67</v>
      </c>
    </row>
    <row r="283" spans="1:50" x14ac:dyDescent="0.25">
      <c r="A283">
        <v>2945</v>
      </c>
      <c r="B283">
        <v>0</v>
      </c>
      <c r="C283">
        <v>1989</v>
      </c>
      <c r="D283" s="30">
        <f t="shared" si="24"/>
        <v>27</v>
      </c>
      <c r="E283" s="1">
        <v>42705.761782407404</v>
      </c>
      <c r="F283" s="31" t="s">
        <v>11</v>
      </c>
      <c r="G283" s="32">
        <v>1</v>
      </c>
      <c r="H283" s="2">
        <v>3</v>
      </c>
      <c r="I283">
        <v>2</v>
      </c>
      <c r="J283">
        <v>1</v>
      </c>
      <c r="K283">
        <f t="shared" si="25"/>
        <v>4</v>
      </c>
      <c r="L283">
        <v>3</v>
      </c>
      <c r="M283">
        <v>1</v>
      </c>
      <c r="N283">
        <f t="shared" si="26"/>
        <v>4</v>
      </c>
      <c r="O283">
        <v>1</v>
      </c>
      <c r="P283">
        <v>4</v>
      </c>
      <c r="Q283">
        <v>4</v>
      </c>
      <c r="R283">
        <v>1</v>
      </c>
      <c r="S283">
        <v>4</v>
      </c>
      <c r="T283" s="33">
        <v>3</v>
      </c>
      <c r="U283" s="4">
        <v>4</v>
      </c>
      <c r="V283" s="34">
        <v>34</v>
      </c>
      <c r="W283" s="35">
        <f t="shared" si="27"/>
        <v>0.37161954540060294</v>
      </c>
      <c r="X283" s="35">
        <f t="shared" si="28"/>
        <v>53.716195454006026</v>
      </c>
      <c r="Y283" s="2">
        <v>4</v>
      </c>
      <c r="Z283">
        <v>4</v>
      </c>
      <c r="AA283">
        <v>6</v>
      </c>
      <c r="AB283">
        <v>10</v>
      </c>
      <c r="AC283">
        <v>8</v>
      </c>
      <c r="AD283">
        <v>5</v>
      </c>
      <c r="AE283">
        <v>7</v>
      </c>
      <c r="AF283">
        <v>5</v>
      </c>
      <c r="AG283" s="38">
        <v>6</v>
      </c>
      <c r="AH283">
        <v>7</v>
      </c>
      <c r="AI283">
        <v>5</v>
      </c>
      <c r="AJ283" s="4">
        <v>7</v>
      </c>
      <c r="AK283" s="41">
        <f t="shared" si="29"/>
        <v>74</v>
      </c>
      <c r="AL283">
        <v>2</v>
      </c>
      <c r="AM283">
        <v>6</v>
      </c>
      <c r="AN283">
        <v>11</v>
      </c>
      <c r="AO283">
        <v>10</v>
      </c>
      <c r="AP283">
        <v>12</v>
      </c>
      <c r="AQ283">
        <v>8</v>
      </c>
      <c r="AR283">
        <v>4</v>
      </c>
      <c r="AS283">
        <v>5</v>
      </c>
      <c r="AT283">
        <v>7</v>
      </c>
      <c r="AU283">
        <v>1</v>
      </c>
      <c r="AV283">
        <v>9</v>
      </c>
      <c r="AW283">
        <v>3</v>
      </c>
      <c r="AX283" s="37">
        <v>50</v>
      </c>
    </row>
    <row r="284" spans="1:50" x14ac:dyDescent="0.25">
      <c r="A284">
        <v>2948</v>
      </c>
      <c r="B284">
        <v>1</v>
      </c>
      <c r="C284">
        <v>1978</v>
      </c>
      <c r="D284" s="30">
        <f t="shared" si="24"/>
        <v>38</v>
      </c>
      <c r="E284" s="1">
        <v>42705.769305555557</v>
      </c>
      <c r="F284" s="31" t="s">
        <v>6</v>
      </c>
      <c r="G284" s="32">
        <v>2</v>
      </c>
      <c r="H284" s="2">
        <v>2</v>
      </c>
      <c r="I284">
        <v>2</v>
      </c>
      <c r="J284">
        <v>2</v>
      </c>
      <c r="K284">
        <f t="shared" si="25"/>
        <v>3</v>
      </c>
      <c r="L284">
        <v>3</v>
      </c>
      <c r="M284">
        <v>2</v>
      </c>
      <c r="N284">
        <f t="shared" si="26"/>
        <v>3</v>
      </c>
      <c r="O284">
        <v>2</v>
      </c>
      <c r="P284">
        <v>2</v>
      </c>
      <c r="Q284">
        <v>2</v>
      </c>
      <c r="R284">
        <v>2</v>
      </c>
      <c r="S284">
        <v>3</v>
      </c>
      <c r="T284" s="33">
        <v>3</v>
      </c>
      <c r="U284" s="4">
        <v>3</v>
      </c>
      <c r="V284" s="34">
        <v>27</v>
      </c>
      <c r="W284" s="35">
        <f t="shared" si="27"/>
        <v>-1.0513766025645708</v>
      </c>
      <c r="X284" s="35">
        <f t="shared" si="28"/>
        <v>39.486233974354292</v>
      </c>
      <c r="Y284" s="2">
        <v>8</v>
      </c>
      <c r="Z284">
        <v>4</v>
      </c>
      <c r="AA284">
        <v>5</v>
      </c>
      <c r="AB284">
        <v>38</v>
      </c>
      <c r="AC284">
        <v>9</v>
      </c>
      <c r="AD284">
        <v>6</v>
      </c>
      <c r="AE284">
        <v>6</v>
      </c>
      <c r="AF284">
        <v>6</v>
      </c>
      <c r="AG284">
        <v>3</v>
      </c>
      <c r="AH284">
        <v>5</v>
      </c>
      <c r="AI284">
        <v>9</v>
      </c>
      <c r="AJ284" s="4">
        <v>17</v>
      </c>
      <c r="AK284" s="31">
        <f t="shared" si="29"/>
        <v>116</v>
      </c>
      <c r="AL284">
        <v>3</v>
      </c>
      <c r="AM284">
        <v>9</v>
      </c>
      <c r="AN284">
        <v>4</v>
      </c>
      <c r="AO284">
        <v>8</v>
      </c>
      <c r="AP284">
        <v>5</v>
      </c>
      <c r="AQ284">
        <v>6</v>
      </c>
      <c r="AR284">
        <v>11</v>
      </c>
      <c r="AS284">
        <v>7</v>
      </c>
      <c r="AT284">
        <v>10</v>
      </c>
      <c r="AU284">
        <v>2</v>
      </c>
      <c r="AV284">
        <v>12</v>
      </c>
      <c r="AW284">
        <v>1</v>
      </c>
      <c r="AX284" s="37">
        <v>3</v>
      </c>
    </row>
    <row r="285" spans="1:50" x14ac:dyDescent="0.25">
      <c r="A285">
        <v>2953</v>
      </c>
      <c r="B285">
        <v>0</v>
      </c>
      <c r="C285">
        <v>1987</v>
      </c>
      <c r="D285" s="30">
        <f t="shared" si="24"/>
        <v>29</v>
      </c>
      <c r="E285" s="1">
        <v>42705.791354166664</v>
      </c>
      <c r="F285" s="39" t="s">
        <v>10</v>
      </c>
      <c r="G285" s="32">
        <v>0</v>
      </c>
      <c r="H285" s="2">
        <v>2</v>
      </c>
      <c r="I285">
        <v>1</v>
      </c>
      <c r="J285">
        <v>1</v>
      </c>
      <c r="K285">
        <f t="shared" si="25"/>
        <v>4</v>
      </c>
      <c r="L285">
        <v>4</v>
      </c>
      <c r="M285">
        <v>3</v>
      </c>
      <c r="N285">
        <f t="shared" si="26"/>
        <v>2</v>
      </c>
      <c r="O285">
        <v>4</v>
      </c>
      <c r="P285">
        <v>2</v>
      </c>
      <c r="Q285">
        <v>1</v>
      </c>
      <c r="R285">
        <v>1</v>
      </c>
      <c r="S285">
        <v>4</v>
      </c>
      <c r="T285" s="33">
        <v>3</v>
      </c>
      <c r="U285" s="4">
        <v>1</v>
      </c>
      <c r="V285" s="34">
        <v>26</v>
      </c>
      <c r="W285" s="35">
        <f t="shared" si="27"/>
        <v>-1.2546617665595956</v>
      </c>
      <c r="X285" s="35">
        <f t="shared" si="28"/>
        <v>37.45338233440404</v>
      </c>
      <c r="Y285" s="2">
        <v>3</v>
      </c>
      <c r="Z285">
        <v>2</v>
      </c>
      <c r="AA285">
        <v>4</v>
      </c>
      <c r="AB285">
        <v>6</v>
      </c>
      <c r="AC285">
        <v>5</v>
      </c>
      <c r="AD285">
        <v>3</v>
      </c>
      <c r="AE285">
        <v>4</v>
      </c>
      <c r="AF285">
        <v>4</v>
      </c>
      <c r="AG285">
        <v>3</v>
      </c>
      <c r="AH285">
        <v>9</v>
      </c>
      <c r="AI285">
        <v>4</v>
      </c>
      <c r="AJ285" s="4">
        <v>3</v>
      </c>
      <c r="AK285" s="31">
        <f t="shared" si="29"/>
        <v>50</v>
      </c>
      <c r="AL285">
        <v>10</v>
      </c>
      <c r="AM285">
        <v>9</v>
      </c>
      <c r="AN285">
        <v>2</v>
      </c>
      <c r="AO285">
        <v>5</v>
      </c>
      <c r="AP285">
        <v>4</v>
      </c>
      <c r="AQ285">
        <v>12</v>
      </c>
      <c r="AR285">
        <v>6</v>
      </c>
      <c r="AS285">
        <v>1</v>
      </c>
      <c r="AT285">
        <v>7</v>
      </c>
      <c r="AU285">
        <v>3</v>
      </c>
      <c r="AV285">
        <v>11</v>
      </c>
      <c r="AW285">
        <v>8</v>
      </c>
      <c r="AX285" s="37">
        <v>77</v>
      </c>
    </row>
    <row r="286" spans="1:50" x14ac:dyDescent="0.25">
      <c r="A286">
        <v>1015</v>
      </c>
      <c r="B286">
        <v>0</v>
      </c>
      <c r="C286">
        <v>1971</v>
      </c>
      <c r="D286" s="30">
        <f t="shared" si="24"/>
        <v>45</v>
      </c>
      <c r="E286" s="1">
        <v>42692.581111111111</v>
      </c>
      <c r="F286" s="31" t="s">
        <v>6</v>
      </c>
      <c r="G286" s="32">
        <v>2</v>
      </c>
      <c r="H286" s="2">
        <v>2</v>
      </c>
      <c r="I286">
        <v>4</v>
      </c>
      <c r="J286">
        <v>1</v>
      </c>
      <c r="K286">
        <f t="shared" si="25"/>
        <v>4</v>
      </c>
      <c r="L286">
        <v>4</v>
      </c>
      <c r="M286">
        <v>1</v>
      </c>
      <c r="N286">
        <f t="shared" si="26"/>
        <v>4</v>
      </c>
      <c r="O286">
        <v>4</v>
      </c>
      <c r="P286">
        <v>4</v>
      </c>
      <c r="Q286">
        <v>4</v>
      </c>
      <c r="R286">
        <v>4</v>
      </c>
      <c r="S286">
        <v>4</v>
      </c>
      <c r="T286" s="33">
        <v>3</v>
      </c>
      <c r="U286" s="4">
        <v>4</v>
      </c>
      <c r="V286" s="34">
        <v>42</v>
      </c>
      <c r="W286" s="35">
        <f t="shared" si="27"/>
        <v>1.9979008573608015</v>
      </c>
      <c r="X286" s="35">
        <f t="shared" si="28"/>
        <v>69.979008573608013</v>
      </c>
      <c r="Y286" s="2">
        <v>9</v>
      </c>
      <c r="Z286">
        <v>2</v>
      </c>
      <c r="AA286">
        <v>8</v>
      </c>
      <c r="AB286">
        <v>6</v>
      </c>
      <c r="AC286">
        <v>4</v>
      </c>
      <c r="AD286">
        <v>5</v>
      </c>
      <c r="AE286">
        <v>5</v>
      </c>
      <c r="AF286">
        <v>6</v>
      </c>
      <c r="AG286">
        <v>5</v>
      </c>
      <c r="AH286">
        <v>4</v>
      </c>
      <c r="AI286">
        <v>15</v>
      </c>
      <c r="AJ286" s="4">
        <v>3</v>
      </c>
      <c r="AK286" s="31">
        <f t="shared" si="29"/>
        <v>72</v>
      </c>
      <c r="AL286">
        <v>11</v>
      </c>
      <c r="AM286">
        <v>3</v>
      </c>
      <c r="AN286">
        <v>6</v>
      </c>
      <c r="AO286">
        <v>2</v>
      </c>
      <c r="AP286">
        <v>10</v>
      </c>
      <c r="AQ286">
        <v>5</v>
      </c>
      <c r="AR286">
        <v>8</v>
      </c>
      <c r="AS286">
        <v>1</v>
      </c>
      <c r="AT286">
        <v>9</v>
      </c>
      <c r="AU286">
        <v>4</v>
      </c>
      <c r="AV286">
        <v>12</v>
      </c>
      <c r="AW286">
        <v>7</v>
      </c>
      <c r="AX286" s="37">
        <v>25</v>
      </c>
    </row>
    <row r="287" spans="1:50" x14ac:dyDescent="0.25">
      <c r="A287">
        <v>3002</v>
      </c>
      <c r="B287">
        <v>0</v>
      </c>
      <c r="C287">
        <v>1995</v>
      </c>
      <c r="D287" s="30">
        <f t="shared" si="24"/>
        <v>21</v>
      </c>
      <c r="E287" s="1">
        <v>42706.871342592596</v>
      </c>
      <c r="F287" s="31" t="s">
        <v>6</v>
      </c>
      <c r="G287" s="32">
        <v>2</v>
      </c>
      <c r="H287" s="2">
        <v>3</v>
      </c>
      <c r="I287">
        <v>2</v>
      </c>
      <c r="J287">
        <v>2</v>
      </c>
      <c r="K287">
        <f t="shared" si="25"/>
        <v>3</v>
      </c>
      <c r="L287">
        <v>4</v>
      </c>
      <c r="M287">
        <v>2</v>
      </c>
      <c r="N287">
        <f t="shared" si="26"/>
        <v>3</v>
      </c>
      <c r="O287">
        <v>2</v>
      </c>
      <c r="P287">
        <v>4</v>
      </c>
      <c r="Q287">
        <v>3</v>
      </c>
      <c r="R287">
        <v>3</v>
      </c>
      <c r="S287">
        <v>2</v>
      </c>
      <c r="T287" s="33">
        <v>3</v>
      </c>
      <c r="U287" s="4">
        <v>4</v>
      </c>
      <c r="V287" s="34">
        <v>33</v>
      </c>
      <c r="W287" s="35">
        <f t="shared" si="27"/>
        <v>0.1683343814055781</v>
      </c>
      <c r="X287" s="35">
        <f t="shared" si="28"/>
        <v>51.683343814055782</v>
      </c>
      <c r="Y287" s="2">
        <v>3</v>
      </c>
      <c r="Z287">
        <v>4</v>
      </c>
      <c r="AA287">
        <v>8</v>
      </c>
      <c r="AB287">
        <v>7</v>
      </c>
      <c r="AC287">
        <v>5</v>
      </c>
      <c r="AD287">
        <v>4</v>
      </c>
      <c r="AE287">
        <v>5</v>
      </c>
      <c r="AF287">
        <v>6</v>
      </c>
      <c r="AG287">
        <v>2</v>
      </c>
      <c r="AH287">
        <v>5</v>
      </c>
      <c r="AI287">
        <v>4</v>
      </c>
      <c r="AJ287" s="4">
        <v>3</v>
      </c>
      <c r="AK287" s="31">
        <f t="shared" si="29"/>
        <v>56</v>
      </c>
      <c r="AL287">
        <v>5</v>
      </c>
      <c r="AM287">
        <v>10</v>
      </c>
      <c r="AN287">
        <v>1</v>
      </c>
      <c r="AO287">
        <v>12</v>
      </c>
      <c r="AP287">
        <v>6</v>
      </c>
      <c r="AQ287">
        <v>3</v>
      </c>
      <c r="AR287">
        <v>7</v>
      </c>
      <c r="AS287">
        <v>8</v>
      </c>
      <c r="AT287">
        <v>4</v>
      </c>
      <c r="AU287">
        <v>2</v>
      </c>
      <c r="AV287">
        <v>11</v>
      </c>
      <c r="AW287">
        <v>9</v>
      </c>
      <c r="AX287" s="37">
        <v>15</v>
      </c>
    </row>
    <row r="288" spans="1:50" x14ac:dyDescent="0.25">
      <c r="A288">
        <v>1760</v>
      </c>
      <c r="B288">
        <v>0</v>
      </c>
      <c r="C288">
        <v>1973</v>
      </c>
      <c r="D288" s="30">
        <f t="shared" si="24"/>
        <v>43</v>
      </c>
      <c r="E288" s="1">
        <v>42696.540925925925</v>
      </c>
      <c r="F288" s="31" t="s">
        <v>6</v>
      </c>
      <c r="G288" s="32">
        <v>2</v>
      </c>
      <c r="H288" s="2">
        <v>4</v>
      </c>
      <c r="I288">
        <v>4</v>
      </c>
      <c r="J288">
        <v>1</v>
      </c>
      <c r="K288">
        <f t="shared" si="25"/>
        <v>4</v>
      </c>
      <c r="L288">
        <v>4</v>
      </c>
      <c r="M288">
        <v>1</v>
      </c>
      <c r="N288">
        <f t="shared" si="26"/>
        <v>4</v>
      </c>
      <c r="O288">
        <v>4</v>
      </c>
      <c r="P288">
        <v>4</v>
      </c>
      <c r="Q288">
        <v>4</v>
      </c>
      <c r="R288">
        <v>2</v>
      </c>
      <c r="S288">
        <v>4</v>
      </c>
      <c r="T288" s="33">
        <v>4</v>
      </c>
      <c r="U288" s="4">
        <v>4</v>
      </c>
      <c r="V288" s="34">
        <v>42</v>
      </c>
      <c r="W288" s="35">
        <f t="shared" si="27"/>
        <v>1.9979008573608015</v>
      </c>
      <c r="X288" s="35">
        <f t="shared" si="28"/>
        <v>69.979008573608013</v>
      </c>
      <c r="Y288" s="2">
        <v>3</v>
      </c>
      <c r="Z288">
        <v>2</v>
      </c>
      <c r="AA288">
        <v>3</v>
      </c>
      <c r="AB288">
        <v>9</v>
      </c>
      <c r="AC288">
        <v>5</v>
      </c>
      <c r="AD288">
        <v>7</v>
      </c>
      <c r="AE288">
        <v>3</v>
      </c>
      <c r="AF288">
        <v>5</v>
      </c>
      <c r="AG288">
        <v>5</v>
      </c>
      <c r="AH288">
        <v>4</v>
      </c>
      <c r="AI288">
        <v>13</v>
      </c>
      <c r="AJ288" s="4">
        <v>3</v>
      </c>
      <c r="AK288" s="31">
        <f t="shared" si="29"/>
        <v>62</v>
      </c>
      <c r="AL288">
        <v>8</v>
      </c>
      <c r="AM288">
        <v>6</v>
      </c>
      <c r="AN288">
        <v>5</v>
      </c>
      <c r="AO288">
        <v>7</v>
      </c>
      <c r="AP288">
        <v>10</v>
      </c>
      <c r="AQ288">
        <v>12</v>
      </c>
      <c r="AR288">
        <v>4</v>
      </c>
      <c r="AS288">
        <v>1</v>
      </c>
      <c r="AT288">
        <v>2</v>
      </c>
      <c r="AU288">
        <v>9</v>
      </c>
      <c r="AV288">
        <v>11</v>
      </c>
      <c r="AW288">
        <v>3</v>
      </c>
      <c r="AX288" s="37">
        <v>39</v>
      </c>
    </row>
    <row r="289" spans="1:50" x14ac:dyDescent="0.25">
      <c r="A289">
        <v>902</v>
      </c>
      <c r="B289">
        <v>0</v>
      </c>
      <c r="C289">
        <v>1989</v>
      </c>
      <c r="D289" s="30">
        <f t="shared" si="24"/>
        <v>27</v>
      </c>
      <c r="E289" s="1">
        <v>42707.612766203703</v>
      </c>
      <c r="F289" s="31" t="s">
        <v>6</v>
      </c>
      <c r="G289" s="32">
        <v>2</v>
      </c>
      <c r="H289" s="2">
        <v>2</v>
      </c>
      <c r="I289">
        <v>4</v>
      </c>
      <c r="J289">
        <v>1</v>
      </c>
      <c r="K289">
        <f t="shared" si="25"/>
        <v>4</v>
      </c>
      <c r="L289">
        <v>4</v>
      </c>
      <c r="M289">
        <v>1</v>
      </c>
      <c r="N289">
        <f t="shared" si="26"/>
        <v>4</v>
      </c>
      <c r="O289">
        <v>2</v>
      </c>
      <c r="P289">
        <v>4</v>
      </c>
      <c r="Q289">
        <v>4</v>
      </c>
      <c r="R289">
        <v>4</v>
      </c>
      <c r="S289">
        <v>4</v>
      </c>
      <c r="T289" s="33">
        <v>4</v>
      </c>
      <c r="U289" s="4">
        <v>4</v>
      </c>
      <c r="V289" s="34">
        <v>40</v>
      </c>
      <c r="W289" s="35">
        <f t="shared" si="27"/>
        <v>1.5913305293707518</v>
      </c>
      <c r="X289" s="35">
        <f t="shared" si="28"/>
        <v>65.913305293707523</v>
      </c>
      <c r="Y289" s="2">
        <v>4</v>
      </c>
      <c r="Z289">
        <v>3</v>
      </c>
      <c r="AA289">
        <v>3</v>
      </c>
      <c r="AB289">
        <v>7</v>
      </c>
      <c r="AC289">
        <v>5</v>
      </c>
      <c r="AD289">
        <v>9</v>
      </c>
      <c r="AE289">
        <v>6</v>
      </c>
      <c r="AF289">
        <v>4</v>
      </c>
      <c r="AG289">
        <v>2</v>
      </c>
      <c r="AH289">
        <v>4</v>
      </c>
      <c r="AI289">
        <v>6</v>
      </c>
      <c r="AJ289" s="4">
        <v>5</v>
      </c>
      <c r="AK289" s="31">
        <f t="shared" si="29"/>
        <v>58</v>
      </c>
      <c r="AL289">
        <v>1</v>
      </c>
      <c r="AM289">
        <v>9</v>
      </c>
      <c r="AN289">
        <v>6</v>
      </c>
      <c r="AO289">
        <v>4</v>
      </c>
      <c r="AP289">
        <v>7</v>
      </c>
      <c r="AQ289">
        <v>10</v>
      </c>
      <c r="AR289">
        <v>8</v>
      </c>
      <c r="AS289">
        <v>3</v>
      </c>
      <c r="AT289">
        <v>11</v>
      </c>
      <c r="AU289">
        <v>12</v>
      </c>
      <c r="AV289">
        <v>5</v>
      </c>
      <c r="AW289">
        <v>2</v>
      </c>
      <c r="AX289" s="37">
        <v>22</v>
      </c>
    </row>
    <row r="290" spans="1:50" x14ac:dyDescent="0.25">
      <c r="A290">
        <v>3024</v>
      </c>
      <c r="B290">
        <v>0</v>
      </c>
      <c r="C290">
        <v>1993</v>
      </c>
      <c r="D290" s="30">
        <f t="shared" si="24"/>
        <v>23</v>
      </c>
      <c r="E290" s="1">
        <v>42707.762523148151</v>
      </c>
      <c r="F290" s="31" t="s">
        <v>4</v>
      </c>
      <c r="G290" s="32">
        <v>2</v>
      </c>
      <c r="H290" s="2">
        <v>4</v>
      </c>
      <c r="I290">
        <v>3</v>
      </c>
      <c r="J290">
        <v>1</v>
      </c>
      <c r="K290">
        <f t="shared" si="25"/>
        <v>4</v>
      </c>
      <c r="L290">
        <v>4</v>
      </c>
      <c r="M290">
        <v>2</v>
      </c>
      <c r="N290">
        <f t="shared" si="26"/>
        <v>3</v>
      </c>
      <c r="O290">
        <v>2</v>
      </c>
      <c r="P290">
        <v>1</v>
      </c>
      <c r="Q290">
        <v>2</v>
      </c>
      <c r="R290">
        <v>2</v>
      </c>
      <c r="S290">
        <v>4</v>
      </c>
      <c r="T290" s="33">
        <v>1</v>
      </c>
      <c r="U290" s="4">
        <v>4</v>
      </c>
      <c r="V290" s="34">
        <v>33</v>
      </c>
      <c r="W290" s="35">
        <f t="shared" si="27"/>
        <v>0.1683343814055781</v>
      </c>
      <c r="X290" s="35">
        <f t="shared" si="28"/>
        <v>51.683343814055782</v>
      </c>
      <c r="Y290" s="2">
        <v>4</v>
      </c>
      <c r="Z290">
        <v>4</v>
      </c>
      <c r="AA290">
        <v>8</v>
      </c>
      <c r="AB290">
        <v>13</v>
      </c>
      <c r="AC290">
        <v>10</v>
      </c>
      <c r="AD290">
        <v>12</v>
      </c>
      <c r="AE290">
        <v>9</v>
      </c>
      <c r="AF290">
        <v>7</v>
      </c>
      <c r="AG290">
        <v>6</v>
      </c>
      <c r="AH290">
        <v>9</v>
      </c>
      <c r="AI290">
        <v>9</v>
      </c>
      <c r="AJ290" s="4">
        <v>5</v>
      </c>
      <c r="AK290" s="31">
        <f t="shared" si="29"/>
        <v>96</v>
      </c>
      <c r="AL290">
        <v>6</v>
      </c>
      <c r="AM290">
        <v>8</v>
      </c>
      <c r="AN290">
        <v>10</v>
      </c>
      <c r="AO290">
        <v>11</v>
      </c>
      <c r="AP290">
        <v>1</v>
      </c>
      <c r="AQ290">
        <v>12</v>
      </c>
      <c r="AR290">
        <v>7</v>
      </c>
      <c r="AS290">
        <v>5</v>
      </c>
      <c r="AT290">
        <v>3</v>
      </c>
      <c r="AU290">
        <v>4</v>
      </c>
      <c r="AV290">
        <v>9</v>
      </c>
      <c r="AW290">
        <v>2</v>
      </c>
      <c r="AX290" s="37">
        <v>52</v>
      </c>
    </row>
    <row r="291" spans="1:50" x14ac:dyDescent="0.25">
      <c r="A291">
        <v>3037</v>
      </c>
      <c r="B291">
        <v>0</v>
      </c>
      <c r="C291">
        <v>1998</v>
      </c>
      <c r="D291" s="30">
        <f t="shared" si="24"/>
        <v>18</v>
      </c>
      <c r="E291" s="1">
        <v>42707.774907407409</v>
      </c>
      <c r="F291" s="39" t="s">
        <v>10</v>
      </c>
      <c r="G291" s="32">
        <v>0</v>
      </c>
      <c r="H291" s="2">
        <v>4</v>
      </c>
      <c r="I291">
        <v>3</v>
      </c>
      <c r="J291">
        <v>1</v>
      </c>
      <c r="K291">
        <f t="shared" si="25"/>
        <v>4</v>
      </c>
      <c r="L291">
        <v>4</v>
      </c>
      <c r="M291">
        <v>1</v>
      </c>
      <c r="N291">
        <f t="shared" si="26"/>
        <v>4</v>
      </c>
      <c r="O291">
        <v>4</v>
      </c>
      <c r="P291">
        <v>4</v>
      </c>
      <c r="Q291">
        <v>4</v>
      </c>
      <c r="R291">
        <v>4</v>
      </c>
      <c r="S291">
        <v>4</v>
      </c>
      <c r="T291" s="33">
        <v>3</v>
      </c>
      <c r="U291" s="4">
        <v>4</v>
      </c>
      <c r="V291" s="34">
        <v>43</v>
      </c>
      <c r="W291" s="35">
        <f t="shared" si="27"/>
        <v>2.2011860213558263</v>
      </c>
      <c r="X291" s="35">
        <f t="shared" si="28"/>
        <v>72.011860213558265</v>
      </c>
      <c r="Y291" s="2">
        <v>6</v>
      </c>
      <c r="Z291">
        <v>5</v>
      </c>
      <c r="AA291">
        <v>10</v>
      </c>
      <c r="AB291">
        <v>14</v>
      </c>
      <c r="AC291">
        <v>11</v>
      </c>
      <c r="AD291">
        <v>5</v>
      </c>
      <c r="AE291">
        <v>7</v>
      </c>
      <c r="AF291">
        <v>7</v>
      </c>
      <c r="AG291">
        <v>4</v>
      </c>
      <c r="AH291">
        <v>5</v>
      </c>
      <c r="AI291">
        <v>8</v>
      </c>
      <c r="AJ291" s="4">
        <v>6</v>
      </c>
      <c r="AK291" s="31">
        <f t="shared" si="29"/>
        <v>88</v>
      </c>
      <c r="AL291">
        <v>6</v>
      </c>
      <c r="AM291">
        <v>11</v>
      </c>
      <c r="AN291">
        <v>7</v>
      </c>
      <c r="AO291">
        <v>1</v>
      </c>
      <c r="AP291">
        <v>10</v>
      </c>
      <c r="AQ291">
        <v>9</v>
      </c>
      <c r="AR291">
        <v>3</v>
      </c>
      <c r="AS291">
        <v>5</v>
      </c>
      <c r="AT291">
        <v>4</v>
      </c>
      <c r="AU291">
        <v>12</v>
      </c>
      <c r="AV291">
        <v>2</v>
      </c>
      <c r="AW291">
        <v>8</v>
      </c>
      <c r="AX291" s="37">
        <v>22</v>
      </c>
    </row>
    <row r="292" spans="1:50" x14ac:dyDescent="0.25">
      <c r="A292">
        <v>1416</v>
      </c>
      <c r="B292">
        <v>0</v>
      </c>
      <c r="C292">
        <v>1975</v>
      </c>
      <c r="D292" s="30">
        <f t="shared" si="24"/>
        <v>41</v>
      </c>
      <c r="E292" s="1">
        <v>42695.518449074072</v>
      </c>
      <c r="F292" s="31" t="s">
        <v>6</v>
      </c>
      <c r="G292" s="32">
        <v>2</v>
      </c>
      <c r="H292" s="2">
        <v>4</v>
      </c>
      <c r="I292">
        <v>4</v>
      </c>
      <c r="J292">
        <v>1</v>
      </c>
      <c r="K292">
        <f t="shared" si="25"/>
        <v>4</v>
      </c>
      <c r="L292">
        <v>4</v>
      </c>
      <c r="M292">
        <v>1</v>
      </c>
      <c r="N292">
        <f t="shared" si="26"/>
        <v>4</v>
      </c>
      <c r="O292">
        <v>4</v>
      </c>
      <c r="P292">
        <v>4</v>
      </c>
      <c r="Q292">
        <v>4</v>
      </c>
      <c r="R292">
        <v>4</v>
      </c>
      <c r="S292">
        <v>4</v>
      </c>
      <c r="T292" s="33">
        <v>4</v>
      </c>
      <c r="U292" s="4">
        <v>4</v>
      </c>
      <c r="V292" s="34">
        <v>44</v>
      </c>
      <c r="W292" s="35">
        <f t="shared" si="27"/>
        <v>2.4044711853508511</v>
      </c>
      <c r="X292" s="35">
        <f t="shared" si="28"/>
        <v>74.044711853508517</v>
      </c>
      <c r="Y292" s="2">
        <v>5</v>
      </c>
      <c r="Z292">
        <v>4</v>
      </c>
      <c r="AA292">
        <v>7</v>
      </c>
      <c r="AB292">
        <v>12</v>
      </c>
      <c r="AC292">
        <v>7</v>
      </c>
      <c r="AD292">
        <v>15</v>
      </c>
      <c r="AE292">
        <v>6</v>
      </c>
      <c r="AF292">
        <v>5</v>
      </c>
      <c r="AG292">
        <v>4</v>
      </c>
      <c r="AH292">
        <v>3</v>
      </c>
      <c r="AI292">
        <v>4</v>
      </c>
      <c r="AJ292" s="4">
        <v>5</v>
      </c>
      <c r="AK292" s="31">
        <f t="shared" si="29"/>
        <v>77</v>
      </c>
      <c r="AL292">
        <v>6</v>
      </c>
      <c r="AM292">
        <v>10</v>
      </c>
      <c r="AN292">
        <v>1</v>
      </c>
      <c r="AO292">
        <v>7</v>
      </c>
      <c r="AP292">
        <v>4</v>
      </c>
      <c r="AQ292">
        <v>8</v>
      </c>
      <c r="AR292">
        <v>12</v>
      </c>
      <c r="AS292">
        <v>9</v>
      </c>
      <c r="AT292">
        <v>2</v>
      </c>
      <c r="AU292">
        <v>11</v>
      </c>
      <c r="AV292">
        <v>5</v>
      </c>
      <c r="AW292">
        <v>3</v>
      </c>
      <c r="AX292" s="37">
        <v>24</v>
      </c>
    </row>
    <row r="293" spans="1:50" x14ac:dyDescent="0.25">
      <c r="A293">
        <v>3116</v>
      </c>
      <c r="B293">
        <v>1</v>
      </c>
      <c r="C293">
        <v>1983</v>
      </c>
      <c r="D293" s="30">
        <f t="shared" si="24"/>
        <v>33</v>
      </c>
      <c r="E293" s="1">
        <v>42708.7266087963</v>
      </c>
      <c r="F293" s="39" t="s">
        <v>10</v>
      </c>
      <c r="G293" s="32">
        <v>0</v>
      </c>
      <c r="H293" s="2">
        <v>3</v>
      </c>
      <c r="I293">
        <v>4</v>
      </c>
      <c r="J293">
        <v>1</v>
      </c>
      <c r="K293">
        <f t="shared" si="25"/>
        <v>4</v>
      </c>
      <c r="L293">
        <v>4</v>
      </c>
      <c r="M293">
        <v>2</v>
      </c>
      <c r="N293">
        <f t="shared" si="26"/>
        <v>3</v>
      </c>
      <c r="O293">
        <v>1</v>
      </c>
      <c r="P293">
        <v>4</v>
      </c>
      <c r="Q293">
        <v>2</v>
      </c>
      <c r="R293">
        <v>3</v>
      </c>
      <c r="S293">
        <v>4</v>
      </c>
      <c r="T293" s="33">
        <v>4</v>
      </c>
      <c r="U293" s="4">
        <v>4</v>
      </c>
      <c r="V293" s="34">
        <v>36</v>
      </c>
      <c r="W293" s="35">
        <f t="shared" si="27"/>
        <v>0.7781898733906526</v>
      </c>
      <c r="X293" s="35">
        <f t="shared" si="28"/>
        <v>57.781898733906523</v>
      </c>
      <c r="Y293" s="2">
        <v>5</v>
      </c>
      <c r="Z293">
        <v>4</v>
      </c>
      <c r="AA293">
        <v>6</v>
      </c>
      <c r="AB293">
        <v>10</v>
      </c>
      <c r="AC293">
        <v>8</v>
      </c>
      <c r="AD293">
        <v>5</v>
      </c>
      <c r="AE293">
        <v>6</v>
      </c>
      <c r="AF293">
        <v>6</v>
      </c>
      <c r="AG293">
        <v>8</v>
      </c>
      <c r="AH293">
        <v>7</v>
      </c>
      <c r="AI293">
        <v>5</v>
      </c>
      <c r="AJ293" s="4">
        <v>8</v>
      </c>
      <c r="AK293" s="31">
        <f t="shared" si="29"/>
        <v>78</v>
      </c>
      <c r="AL293">
        <v>4</v>
      </c>
      <c r="AM293">
        <v>5</v>
      </c>
      <c r="AN293">
        <v>11</v>
      </c>
      <c r="AO293">
        <v>8</v>
      </c>
      <c r="AP293">
        <v>6</v>
      </c>
      <c r="AQ293">
        <v>3</v>
      </c>
      <c r="AR293">
        <v>2</v>
      </c>
      <c r="AS293">
        <v>7</v>
      </c>
      <c r="AT293">
        <v>9</v>
      </c>
      <c r="AU293">
        <v>1</v>
      </c>
      <c r="AV293">
        <v>12</v>
      </c>
      <c r="AW293">
        <v>10</v>
      </c>
      <c r="AX293" s="37">
        <v>21</v>
      </c>
    </row>
    <row r="294" spans="1:50" x14ac:dyDescent="0.25">
      <c r="A294">
        <v>3127</v>
      </c>
      <c r="B294">
        <v>0</v>
      </c>
      <c r="C294">
        <v>1986</v>
      </c>
      <c r="D294" s="30">
        <f t="shared" si="24"/>
        <v>30</v>
      </c>
      <c r="E294" s="1">
        <v>42708.782222222224</v>
      </c>
      <c r="F294" s="31" t="s">
        <v>5</v>
      </c>
      <c r="G294" s="32">
        <v>2</v>
      </c>
      <c r="H294" s="2">
        <v>4</v>
      </c>
      <c r="I294">
        <v>3</v>
      </c>
      <c r="J294">
        <v>2</v>
      </c>
      <c r="K294">
        <f t="shared" si="25"/>
        <v>3</v>
      </c>
      <c r="L294">
        <v>3</v>
      </c>
      <c r="M294">
        <v>2</v>
      </c>
      <c r="N294">
        <f t="shared" si="26"/>
        <v>3</v>
      </c>
      <c r="O294">
        <v>2</v>
      </c>
      <c r="P294">
        <v>4</v>
      </c>
      <c r="Q294">
        <v>3</v>
      </c>
      <c r="R294">
        <v>4</v>
      </c>
      <c r="S294">
        <v>3</v>
      </c>
      <c r="T294" s="33">
        <v>3</v>
      </c>
      <c r="U294" s="4">
        <v>3</v>
      </c>
      <c r="V294" s="34">
        <v>35</v>
      </c>
      <c r="W294" s="35">
        <f t="shared" si="27"/>
        <v>0.57490470939562777</v>
      </c>
      <c r="X294" s="35">
        <f t="shared" si="28"/>
        <v>55.749047093956278</v>
      </c>
      <c r="Y294" s="2">
        <v>18</v>
      </c>
      <c r="Z294">
        <v>3</v>
      </c>
      <c r="AA294">
        <v>6</v>
      </c>
      <c r="AB294">
        <v>7</v>
      </c>
      <c r="AC294">
        <v>9</v>
      </c>
      <c r="AD294">
        <v>6</v>
      </c>
      <c r="AE294">
        <v>5</v>
      </c>
      <c r="AF294">
        <v>5</v>
      </c>
      <c r="AG294">
        <v>3</v>
      </c>
      <c r="AH294">
        <v>7</v>
      </c>
      <c r="AI294">
        <v>6</v>
      </c>
      <c r="AJ294" s="4">
        <v>2</v>
      </c>
      <c r="AK294" s="31">
        <f t="shared" si="29"/>
        <v>77</v>
      </c>
      <c r="AL294">
        <v>9</v>
      </c>
      <c r="AM294">
        <v>5</v>
      </c>
      <c r="AN294">
        <v>2</v>
      </c>
      <c r="AO294">
        <v>12</v>
      </c>
      <c r="AP294">
        <v>4</v>
      </c>
      <c r="AQ294">
        <v>3</v>
      </c>
      <c r="AR294">
        <v>7</v>
      </c>
      <c r="AS294">
        <v>6</v>
      </c>
      <c r="AT294">
        <v>8</v>
      </c>
      <c r="AU294">
        <v>1</v>
      </c>
      <c r="AV294">
        <v>10</v>
      </c>
      <c r="AW294">
        <v>11</v>
      </c>
      <c r="AX294" s="37">
        <v>14</v>
      </c>
    </row>
    <row r="295" spans="1:50" x14ac:dyDescent="0.25">
      <c r="A295">
        <v>2296</v>
      </c>
      <c r="B295">
        <v>0</v>
      </c>
      <c r="C295">
        <v>1984</v>
      </c>
      <c r="D295" s="30">
        <f t="shared" si="24"/>
        <v>32</v>
      </c>
      <c r="E295" s="1">
        <v>42700.631354166668</v>
      </c>
      <c r="F295" s="31" t="s">
        <v>98</v>
      </c>
      <c r="G295" s="32">
        <v>2</v>
      </c>
      <c r="H295" s="2">
        <v>4</v>
      </c>
      <c r="I295">
        <v>4</v>
      </c>
      <c r="J295">
        <v>1</v>
      </c>
      <c r="K295">
        <f t="shared" si="25"/>
        <v>4</v>
      </c>
      <c r="L295">
        <v>4</v>
      </c>
      <c r="M295">
        <v>1</v>
      </c>
      <c r="N295">
        <f t="shared" si="26"/>
        <v>4</v>
      </c>
      <c r="O295">
        <v>4</v>
      </c>
      <c r="P295">
        <v>4</v>
      </c>
      <c r="Q295">
        <v>4</v>
      </c>
      <c r="R295">
        <v>4</v>
      </c>
      <c r="S295">
        <v>4</v>
      </c>
      <c r="T295" s="33">
        <v>2</v>
      </c>
      <c r="U295" s="4">
        <v>4</v>
      </c>
      <c r="V295" s="34">
        <v>44</v>
      </c>
      <c r="W295" s="35">
        <f t="shared" si="27"/>
        <v>2.4044711853508511</v>
      </c>
      <c r="X295" s="35">
        <f t="shared" si="28"/>
        <v>74.044711853508517</v>
      </c>
      <c r="Y295" s="2">
        <v>4</v>
      </c>
      <c r="Z295">
        <v>2</v>
      </c>
      <c r="AA295">
        <v>13</v>
      </c>
      <c r="AB295">
        <v>16</v>
      </c>
      <c r="AC295">
        <v>6</v>
      </c>
      <c r="AD295">
        <v>17</v>
      </c>
      <c r="AE295">
        <v>6</v>
      </c>
      <c r="AF295">
        <v>5</v>
      </c>
      <c r="AG295">
        <v>2</v>
      </c>
      <c r="AH295">
        <v>11</v>
      </c>
      <c r="AI295">
        <v>11</v>
      </c>
      <c r="AJ295" s="4">
        <v>6</v>
      </c>
      <c r="AK295" s="31">
        <f t="shared" si="29"/>
        <v>99</v>
      </c>
      <c r="AL295">
        <v>1</v>
      </c>
      <c r="AM295">
        <v>3</v>
      </c>
      <c r="AN295">
        <v>12</v>
      </c>
      <c r="AO295">
        <v>10</v>
      </c>
      <c r="AP295">
        <v>7</v>
      </c>
      <c r="AQ295">
        <v>2</v>
      </c>
      <c r="AR295">
        <v>6</v>
      </c>
      <c r="AS295">
        <v>11</v>
      </c>
      <c r="AT295">
        <v>4</v>
      </c>
      <c r="AU295">
        <v>8</v>
      </c>
      <c r="AV295">
        <v>5</v>
      </c>
      <c r="AW295">
        <v>9</v>
      </c>
      <c r="AX295" s="37">
        <v>28</v>
      </c>
    </row>
    <row r="296" spans="1:50" x14ac:dyDescent="0.25">
      <c r="A296">
        <v>3137</v>
      </c>
      <c r="B296">
        <v>0</v>
      </c>
      <c r="C296">
        <v>1995</v>
      </c>
      <c r="D296" s="30">
        <f t="shared" si="24"/>
        <v>21</v>
      </c>
      <c r="E296" s="1">
        <v>42708.857395833336</v>
      </c>
      <c r="F296" s="31" t="s">
        <v>6</v>
      </c>
      <c r="G296" s="32">
        <v>2</v>
      </c>
      <c r="H296" s="2">
        <v>3</v>
      </c>
      <c r="I296">
        <v>3</v>
      </c>
      <c r="J296">
        <v>1</v>
      </c>
      <c r="K296">
        <f t="shared" si="25"/>
        <v>4</v>
      </c>
      <c r="L296">
        <v>4</v>
      </c>
      <c r="M296">
        <v>3</v>
      </c>
      <c r="N296">
        <f t="shared" si="26"/>
        <v>2</v>
      </c>
      <c r="O296">
        <v>3</v>
      </c>
      <c r="P296">
        <v>4</v>
      </c>
      <c r="Q296">
        <v>4</v>
      </c>
      <c r="R296">
        <v>4</v>
      </c>
      <c r="S296">
        <v>4</v>
      </c>
      <c r="T296" s="33">
        <v>2</v>
      </c>
      <c r="U296" s="4">
        <v>4</v>
      </c>
      <c r="V296" s="34">
        <v>39</v>
      </c>
      <c r="W296" s="35">
        <f t="shared" si="27"/>
        <v>1.388045365375727</v>
      </c>
      <c r="X296" s="35">
        <f t="shared" si="28"/>
        <v>63.880453653757272</v>
      </c>
      <c r="Y296" s="2">
        <v>8</v>
      </c>
      <c r="Z296">
        <v>5</v>
      </c>
      <c r="AA296">
        <v>8</v>
      </c>
      <c r="AB296">
        <v>11</v>
      </c>
      <c r="AC296">
        <v>6</v>
      </c>
      <c r="AD296">
        <v>7</v>
      </c>
      <c r="AE296">
        <v>6</v>
      </c>
      <c r="AF296">
        <v>6</v>
      </c>
      <c r="AG296">
        <v>3</v>
      </c>
      <c r="AH296">
        <v>7</v>
      </c>
      <c r="AI296">
        <v>9</v>
      </c>
      <c r="AJ296" s="4">
        <v>3</v>
      </c>
      <c r="AK296" s="31">
        <f t="shared" si="29"/>
        <v>79</v>
      </c>
      <c r="AL296">
        <v>1</v>
      </c>
      <c r="AM296">
        <v>4</v>
      </c>
      <c r="AN296">
        <v>11</v>
      </c>
      <c r="AO296">
        <v>6</v>
      </c>
      <c r="AP296">
        <v>9</v>
      </c>
      <c r="AQ296">
        <v>10</v>
      </c>
      <c r="AR296">
        <v>2</v>
      </c>
      <c r="AS296">
        <v>3</v>
      </c>
      <c r="AT296">
        <v>8</v>
      </c>
      <c r="AU296">
        <v>5</v>
      </c>
      <c r="AV296">
        <v>12</v>
      </c>
      <c r="AW296">
        <v>7</v>
      </c>
      <c r="AX296" s="37">
        <v>19</v>
      </c>
    </row>
    <row r="297" spans="1:50" x14ac:dyDescent="0.25">
      <c r="A297">
        <v>3139</v>
      </c>
      <c r="B297">
        <v>0</v>
      </c>
      <c r="C297">
        <v>1991</v>
      </c>
      <c r="D297" s="30">
        <f t="shared" si="24"/>
        <v>25</v>
      </c>
      <c r="E297" s="1">
        <v>42708.859733796293</v>
      </c>
      <c r="F297" s="31" t="s">
        <v>4</v>
      </c>
      <c r="G297" s="32">
        <v>2</v>
      </c>
      <c r="H297" s="2">
        <v>4</v>
      </c>
      <c r="I297">
        <v>2</v>
      </c>
      <c r="J297">
        <v>1</v>
      </c>
      <c r="K297">
        <f t="shared" si="25"/>
        <v>4</v>
      </c>
      <c r="L297">
        <v>4</v>
      </c>
      <c r="M297">
        <v>1</v>
      </c>
      <c r="N297">
        <f t="shared" si="26"/>
        <v>4</v>
      </c>
      <c r="O297">
        <v>1</v>
      </c>
      <c r="P297">
        <v>4</v>
      </c>
      <c r="Q297">
        <v>4</v>
      </c>
      <c r="R297">
        <v>3</v>
      </c>
      <c r="S297">
        <v>3</v>
      </c>
      <c r="T297" s="33">
        <v>2</v>
      </c>
      <c r="U297" s="4">
        <v>4</v>
      </c>
      <c r="V297" s="34">
        <v>37</v>
      </c>
      <c r="W297" s="35">
        <f t="shared" si="27"/>
        <v>0.98147503738567743</v>
      </c>
      <c r="X297" s="35">
        <f t="shared" si="28"/>
        <v>59.814750373856775</v>
      </c>
      <c r="Y297" s="2">
        <v>4</v>
      </c>
      <c r="Z297">
        <v>5</v>
      </c>
      <c r="AA297">
        <v>5</v>
      </c>
      <c r="AB297">
        <v>12</v>
      </c>
      <c r="AC297">
        <v>9</v>
      </c>
      <c r="AD297">
        <v>10</v>
      </c>
      <c r="AE297">
        <v>7</v>
      </c>
      <c r="AF297">
        <v>12</v>
      </c>
      <c r="AG297">
        <v>4</v>
      </c>
      <c r="AH297">
        <v>8</v>
      </c>
      <c r="AI297">
        <v>4</v>
      </c>
      <c r="AJ297" s="4">
        <v>4</v>
      </c>
      <c r="AK297" s="31">
        <f t="shared" si="29"/>
        <v>84</v>
      </c>
      <c r="AL297">
        <v>8</v>
      </c>
      <c r="AM297">
        <v>5</v>
      </c>
      <c r="AN297">
        <v>4</v>
      </c>
      <c r="AO297">
        <v>11</v>
      </c>
      <c r="AP297">
        <v>3</v>
      </c>
      <c r="AQ297">
        <v>10</v>
      </c>
      <c r="AR297">
        <v>7</v>
      </c>
      <c r="AS297">
        <v>9</v>
      </c>
      <c r="AT297">
        <v>6</v>
      </c>
      <c r="AU297">
        <v>2</v>
      </c>
      <c r="AV297">
        <v>1</v>
      </c>
      <c r="AW297">
        <v>12</v>
      </c>
      <c r="AX297" s="37">
        <v>35</v>
      </c>
    </row>
    <row r="298" spans="1:50" x14ac:dyDescent="0.25">
      <c r="A298">
        <v>3145</v>
      </c>
      <c r="B298">
        <v>1</v>
      </c>
      <c r="C298">
        <v>1997</v>
      </c>
      <c r="D298" s="30">
        <f t="shared" si="24"/>
        <v>19</v>
      </c>
      <c r="E298" s="1">
        <v>42708.914201388892</v>
      </c>
      <c r="F298" s="39" t="s">
        <v>10</v>
      </c>
      <c r="G298" s="32">
        <v>0</v>
      </c>
      <c r="H298" s="2">
        <v>3</v>
      </c>
      <c r="I298">
        <v>2</v>
      </c>
      <c r="J298">
        <v>1</v>
      </c>
      <c r="K298">
        <f t="shared" si="25"/>
        <v>4</v>
      </c>
      <c r="L298">
        <v>2</v>
      </c>
      <c r="M298">
        <v>3</v>
      </c>
      <c r="N298">
        <f t="shared" si="26"/>
        <v>2</v>
      </c>
      <c r="O298">
        <v>1</v>
      </c>
      <c r="P298">
        <v>4</v>
      </c>
      <c r="Q298">
        <v>1</v>
      </c>
      <c r="R298">
        <v>1</v>
      </c>
      <c r="S298">
        <v>4</v>
      </c>
      <c r="T298" s="33">
        <v>2</v>
      </c>
      <c r="U298" s="4">
        <v>4</v>
      </c>
      <c r="V298" s="34">
        <v>28</v>
      </c>
      <c r="W298" s="35">
        <f t="shared" si="27"/>
        <v>-0.84809143856954605</v>
      </c>
      <c r="X298" s="35">
        <f t="shared" si="28"/>
        <v>41.519085614304544</v>
      </c>
      <c r="Y298" s="2">
        <v>14</v>
      </c>
      <c r="Z298">
        <v>13</v>
      </c>
      <c r="AA298">
        <v>9</v>
      </c>
      <c r="AB298">
        <v>29</v>
      </c>
      <c r="AC298">
        <v>18</v>
      </c>
      <c r="AD298">
        <v>10</v>
      </c>
      <c r="AE298">
        <v>18</v>
      </c>
      <c r="AF298">
        <v>10</v>
      </c>
      <c r="AG298">
        <v>3</v>
      </c>
      <c r="AH298">
        <v>9</v>
      </c>
      <c r="AI298">
        <v>11</v>
      </c>
      <c r="AJ298" s="4">
        <v>5</v>
      </c>
      <c r="AK298" s="31">
        <f t="shared" si="29"/>
        <v>149</v>
      </c>
      <c r="AL298">
        <v>7</v>
      </c>
      <c r="AM298">
        <v>3</v>
      </c>
      <c r="AN298">
        <v>6</v>
      </c>
      <c r="AO298">
        <v>4</v>
      </c>
      <c r="AP298">
        <v>8</v>
      </c>
      <c r="AQ298">
        <v>9</v>
      </c>
      <c r="AR298">
        <v>5</v>
      </c>
      <c r="AS298">
        <v>12</v>
      </c>
      <c r="AT298">
        <v>10</v>
      </c>
      <c r="AU298">
        <v>2</v>
      </c>
      <c r="AV298">
        <v>11</v>
      </c>
      <c r="AW298">
        <v>1</v>
      </c>
      <c r="AX298" s="37">
        <v>51</v>
      </c>
    </row>
    <row r="299" spans="1:50" ht="15.75" thickBot="1" x14ac:dyDescent="0.3">
      <c r="A299">
        <v>2080</v>
      </c>
      <c r="B299">
        <v>1</v>
      </c>
      <c r="C299">
        <v>1995</v>
      </c>
      <c r="D299" s="30">
        <f t="shared" si="24"/>
        <v>21</v>
      </c>
      <c r="E299" s="1">
        <v>42708.922488425924</v>
      </c>
      <c r="F299" s="43" t="s">
        <v>6</v>
      </c>
      <c r="G299" s="44">
        <v>2</v>
      </c>
      <c r="H299" s="6">
        <v>2</v>
      </c>
      <c r="I299" s="7">
        <v>4</v>
      </c>
      <c r="J299" s="7">
        <v>1</v>
      </c>
      <c r="K299">
        <f t="shared" si="25"/>
        <v>4</v>
      </c>
      <c r="L299" s="7">
        <v>3</v>
      </c>
      <c r="M299" s="7">
        <v>2</v>
      </c>
      <c r="N299">
        <f t="shared" si="26"/>
        <v>3</v>
      </c>
      <c r="O299" s="7">
        <v>1</v>
      </c>
      <c r="P299" s="7">
        <v>4</v>
      </c>
      <c r="Q299" s="7">
        <v>1</v>
      </c>
      <c r="R299" s="7">
        <v>4</v>
      </c>
      <c r="S299" s="7">
        <v>4</v>
      </c>
      <c r="T299" s="45">
        <v>2</v>
      </c>
      <c r="U299" s="8">
        <v>4</v>
      </c>
      <c r="V299" s="53">
        <v>34</v>
      </c>
      <c r="W299" s="54">
        <f t="shared" si="27"/>
        <v>0.37161954540060294</v>
      </c>
      <c r="X299" s="54">
        <f t="shared" si="28"/>
        <v>53.716195454006026</v>
      </c>
      <c r="Y299" s="6">
        <v>6</v>
      </c>
      <c r="Z299" s="7">
        <v>4</v>
      </c>
      <c r="AA299" s="7">
        <v>11</v>
      </c>
      <c r="AB299" s="7">
        <v>13</v>
      </c>
      <c r="AC299" s="7">
        <v>14</v>
      </c>
      <c r="AD299" s="7">
        <v>26</v>
      </c>
      <c r="AE299" s="7">
        <v>8</v>
      </c>
      <c r="AF299" s="7">
        <v>54</v>
      </c>
      <c r="AG299" s="7">
        <v>9</v>
      </c>
      <c r="AH299" s="7">
        <v>25</v>
      </c>
      <c r="AI299" s="7">
        <v>6</v>
      </c>
      <c r="AJ299" s="8">
        <v>3</v>
      </c>
      <c r="AK299" s="43">
        <f t="shared" si="29"/>
        <v>179</v>
      </c>
      <c r="AL299" s="7">
        <v>1</v>
      </c>
      <c r="AM299" s="7">
        <v>10</v>
      </c>
      <c r="AN299" s="7">
        <v>5</v>
      </c>
      <c r="AO299" s="7">
        <v>3</v>
      </c>
      <c r="AP299" s="7">
        <v>6</v>
      </c>
      <c r="AQ299" s="7">
        <v>12</v>
      </c>
      <c r="AR299" s="7">
        <v>7</v>
      </c>
      <c r="AS299" s="7">
        <v>2</v>
      </c>
      <c r="AT299" s="7">
        <v>8</v>
      </c>
      <c r="AU299" s="7">
        <v>11</v>
      </c>
      <c r="AV299" s="7">
        <v>4</v>
      </c>
      <c r="AW299" s="7">
        <v>9</v>
      </c>
      <c r="AX299" s="46">
        <v>39</v>
      </c>
    </row>
    <row r="300" spans="1:50" ht="30.75" thickBot="1" x14ac:dyDescent="0.3">
      <c r="G300" t="s">
        <v>105</v>
      </c>
      <c r="H300">
        <f t="shared" ref="H300:U300" si="30">SUBTOTAL(9,H15:H299)</f>
        <v>742</v>
      </c>
      <c r="I300">
        <f t="shared" si="30"/>
        <v>878</v>
      </c>
      <c r="J300">
        <f t="shared" si="30"/>
        <v>463</v>
      </c>
      <c r="K300" s="47">
        <f t="shared" si="30"/>
        <v>962</v>
      </c>
      <c r="L300">
        <f t="shared" si="30"/>
        <v>869</v>
      </c>
      <c r="M300">
        <f t="shared" si="30"/>
        <v>604</v>
      </c>
      <c r="N300" s="47">
        <f t="shared" si="30"/>
        <v>821</v>
      </c>
      <c r="O300">
        <f t="shared" si="30"/>
        <v>612</v>
      </c>
      <c r="P300">
        <f t="shared" si="30"/>
        <v>877</v>
      </c>
      <c r="Q300">
        <f t="shared" si="30"/>
        <v>766</v>
      </c>
      <c r="R300">
        <f t="shared" si="30"/>
        <v>755</v>
      </c>
      <c r="S300">
        <f t="shared" si="30"/>
        <v>903</v>
      </c>
      <c r="T300">
        <f t="shared" si="30"/>
        <v>793</v>
      </c>
      <c r="U300">
        <f t="shared" si="30"/>
        <v>984</v>
      </c>
      <c r="X300" s="59" t="s">
        <v>101</v>
      </c>
      <c r="Y300" s="55">
        <f>SUM(Y15:Y299)</f>
        <v>1731</v>
      </c>
      <c r="Z300" s="55">
        <f t="shared" ref="Z300:AJ300" si="31">SUM(Z15:Z299)</f>
        <v>1482</v>
      </c>
      <c r="AA300" s="55">
        <f t="shared" si="31"/>
        <v>2575</v>
      </c>
      <c r="AB300" s="55">
        <f t="shared" si="31"/>
        <v>4044</v>
      </c>
      <c r="AC300" s="55">
        <f t="shared" si="31"/>
        <v>3062</v>
      </c>
      <c r="AD300" s="55">
        <f t="shared" si="31"/>
        <v>2531</v>
      </c>
      <c r="AE300" s="55">
        <f t="shared" si="31"/>
        <v>2760</v>
      </c>
      <c r="AF300" s="55">
        <f t="shared" si="31"/>
        <v>2568</v>
      </c>
      <c r="AG300" s="55">
        <f t="shared" si="31"/>
        <v>1673</v>
      </c>
      <c r="AH300" s="55">
        <f t="shared" si="31"/>
        <v>2969</v>
      </c>
      <c r="AI300" s="55">
        <f t="shared" si="31"/>
        <v>2442</v>
      </c>
      <c r="AJ300" s="55">
        <f t="shared" si="31"/>
        <v>2203</v>
      </c>
      <c r="AK300" s="56"/>
    </row>
    <row r="301" spans="1:50" ht="45.75" thickBot="1" x14ac:dyDescent="0.3">
      <c r="G301" t="s">
        <v>99</v>
      </c>
      <c r="H301" s="48">
        <f>AVERAGE(H15:H299)</f>
        <v>2.6035087719298247</v>
      </c>
      <c r="I301" s="48">
        <f t="shared" ref="I301:U301" si="32">AVERAGE(I15:I299)</f>
        <v>3.0807017543859647</v>
      </c>
      <c r="J301" s="48">
        <f t="shared" si="32"/>
        <v>1.6245614035087719</v>
      </c>
      <c r="K301" s="48">
        <f t="shared" si="32"/>
        <v>3.3754385964912279</v>
      </c>
      <c r="L301" s="48">
        <f t="shared" si="32"/>
        <v>3.049122807017544</v>
      </c>
      <c r="M301" s="48">
        <f t="shared" si="32"/>
        <v>2.119298245614035</v>
      </c>
      <c r="N301" s="48">
        <f t="shared" si="32"/>
        <v>2.880701754385965</v>
      </c>
      <c r="O301" s="48">
        <f t="shared" si="32"/>
        <v>2.1473684210526316</v>
      </c>
      <c r="P301" s="48">
        <f t="shared" si="32"/>
        <v>3.0771929824561401</v>
      </c>
      <c r="Q301" s="48">
        <f t="shared" si="32"/>
        <v>2.687719298245614</v>
      </c>
      <c r="R301" s="48">
        <f t="shared" si="32"/>
        <v>2.6491228070175437</v>
      </c>
      <c r="S301" s="48">
        <f t="shared" si="32"/>
        <v>3.168421052631579</v>
      </c>
      <c r="T301" s="48">
        <f t="shared" si="32"/>
        <v>2.7824561403508774</v>
      </c>
      <c r="U301" s="48">
        <f t="shared" si="32"/>
        <v>3.4526315789473685</v>
      </c>
      <c r="X301" s="59" t="s">
        <v>102</v>
      </c>
      <c r="Y301" s="57">
        <v>6.3929824561403512</v>
      </c>
      <c r="Z301" s="57">
        <v>5.2</v>
      </c>
      <c r="AA301" s="57">
        <v>10.708771929824561</v>
      </c>
      <c r="AB301" s="57">
        <v>18.126315789473683</v>
      </c>
      <c r="AC301" s="57">
        <v>22.543859649122808</v>
      </c>
      <c r="AD301" s="57">
        <v>10.43859649122807</v>
      </c>
      <c r="AE301" s="57">
        <v>9.9368421052631586</v>
      </c>
      <c r="AF301" s="57">
        <v>10.182456140350878</v>
      </c>
      <c r="AG301" s="57">
        <v>6.9228070175438594</v>
      </c>
      <c r="AH301" s="57">
        <v>11.028070175438597</v>
      </c>
      <c r="AI301" s="57">
        <v>17.631578947368421</v>
      </c>
      <c r="AJ301" s="57">
        <v>8.3719298245614038</v>
      </c>
      <c r="AK301" s="63">
        <v>137.48421052631579</v>
      </c>
    </row>
    <row r="302" spans="1:50" ht="45.75" thickBot="1" x14ac:dyDescent="0.3">
      <c r="E302" s="1"/>
      <c r="F302" s="1"/>
      <c r="G302" s="1"/>
      <c r="X302" s="60" t="s">
        <v>103</v>
      </c>
      <c r="Y302" s="58">
        <f t="shared" ref="Y302:AK302" si="33">AVERAGE(Y15:Y299)</f>
        <v>6.0736842105263156</v>
      </c>
      <c r="Z302" s="58">
        <f t="shared" si="33"/>
        <v>5.2</v>
      </c>
      <c r="AA302" s="58">
        <f t="shared" si="33"/>
        <v>9.0350877192982448</v>
      </c>
      <c r="AB302" s="58">
        <f t="shared" si="33"/>
        <v>14.189473684210526</v>
      </c>
      <c r="AC302" s="58">
        <f t="shared" si="33"/>
        <v>10.743859649122808</v>
      </c>
      <c r="AD302" s="58">
        <f t="shared" si="33"/>
        <v>8.8807017543859654</v>
      </c>
      <c r="AE302" s="58">
        <f t="shared" si="33"/>
        <v>9.6842105263157894</v>
      </c>
      <c r="AF302" s="58">
        <f t="shared" si="33"/>
        <v>9.0105263157894733</v>
      </c>
      <c r="AG302" s="58">
        <f t="shared" si="33"/>
        <v>5.8701754385964913</v>
      </c>
      <c r="AH302" s="58">
        <f t="shared" si="33"/>
        <v>10.417543859649124</v>
      </c>
      <c r="AI302" s="58">
        <f t="shared" si="33"/>
        <v>8.5684210526315798</v>
      </c>
      <c r="AJ302" s="58">
        <f t="shared" si="33"/>
        <v>7.7298245614035084</v>
      </c>
      <c r="AK302" s="64">
        <f t="shared" si="33"/>
        <v>105.40350877192982</v>
      </c>
    </row>
    <row r="303" spans="1:50" ht="30" x14ac:dyDescent="0.25">
      <c r="E303" s="1"/>
      <c r="F303" s="1"/>
      <c r="G303" s="1"/>
      <c r="U303" s="49" t="s">
        <v>99</v>
      </c>
      <c r="V303" s="52">
        <v>32.171929824599999</v>
      </c>
      <c r="X303" s="59" t="s">
        <v>104</v>
      </c>
      <c r="Y303" s="55">
        <v>1</v>
      </c>
      <c r="Z303" s="55">
        <v>0</v>
      </c>
      <c r="AA303" s="55">
        <v>2</v>
      </c>
      <c r="AB303" s="55">
        <v>6</v>
      </c>
      <c r="AC303" s="55">
        <v>8</v>
      </c>
      <c r="AD303" s="55">
        <v>6</v>
      </c>
      <c r="AE303" s="55">
        <v>1</v>
      </c>
      <c r="AF303" s="55">
        <v>2</v>
      </c>
      <c r="AG303" s="55">
        <v>2</v>
      </c>
      <c r="AH303" s="55">
        <v>3</v>
      </c>
      <c r="AI303" s="55">
        <v>3</v>
      </c>
      <c r="AJ303" s="55">
        <v>1</v>
      </c>
      <c r="AK303" s="56"/>
    </row>
    <row r="304" spans="1:50" ht="60" x14ac:dyDescent="0.25">
      <c r="E304" s="1"/>
      <c r="F304" s="1"/>
      <c r="G304" s="1"/>
      <c r="U304" s="50" t="s">
        <v>100</v>
      </c>
      <c r="V304" s="51">
        <v>4.9191981369800004</v>
      </c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</sheetData>
  <sheetProtection selectLockedCells="1" selectUnlockedCells="1"/>
  <autoFilter ref="A14:AX304" xr:uid="{00000000-0009-0000-0000-000000000000}">
    <sortState xmlns:xlrd2="http://schemas.microsoft.com/office/spreadsheetml/2017/richdata2" ref="A16:AX295">
      <sortCondition ref="V14:V304"/>
    </sortState>
  </autoFilter>
  <mergeCells count="9">
    <mergeCell ref="B8:D8"/>
    <mergeCell ref="B9:D9"/>
    <mergeCell ref="B10:D10"/>
    <mergeCell ref="A6:D6"/>
    <mergeCell ref="B1:E1"/>
    <mergeCell ref="B2:E2"/>
    <mergeCell ref="B3:E3"/>
    <mergeCell ref="B4:E4"/>
    <mergeCell ref="B7:D7"/>
  </mergeCells>
  <conditionalFormatting sqref="Y15:AJ299">
    <cfRule type="cellIs" dxfId="0" priority="1" stopIfTrue="1" operator="greaterThan">
      <formula>60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D2E36-A89F-4206-B3D2-B09E065BBCE3}">
  <dimension ref="A1:AJ239"/>
  <sheetViews>
    <sheetView topLeftCell="S2" workbookViewId="0">
      <selection activeCell="AJ58" sqref="AJ58"/>
    </sheetView>
  </sheetViews>
  <sheetFormatPr defaultRowHeight="15" x14ac:dyDescent="0.25"/>
  <cols>
    <col min="30" max="30" width="10.85546875" customWidth="1"/>
    <col min="31" max="31" width="13.42578125" customWidth="1"/>
    <col min="32" max="32" width="12.28515625" customWidth="1"/>
    <col min="33" max="33" width="31.85546875" customWidth="1"/>
    <col min="35" max="35" width="14.140625" customWidth="1"/>
    <col min="36" max="36" width="13.42578125" customWidth="1"/>
  </cols>
  <sheetData>
    <row r="1" spans="1:36" s="29" customFormat="1" ht="34.5" customHeight="1" thickBot="1" x14ac:dyDescent="0.3">
      <c r="A1" s="13" t="s">
        <v>0</v>
      </c>
      <c r="B1" s="14" t="s">
        <v>1</v>
      </c>
      <c r="C1" s="14" t="s">
        <v>2</v>
      </c>
      <c r="D1" s="14" t="s">
        <v>38</v>
      </c>
      <c r="E1" s="15" t="s">
        <v>40</v>
      </c>
      <c r="F1" s="16" t="s">
        <v>123</v>
      </c>
      <c r="G1" s="17" t="s">
        <v>41</v>
      </c>
      <c r="H1" s="18" t="s">
        <v>42</v>
      </c>
      <c r="I1" s="18" t="s">
        <v>43</v>
      </c>
      <c r="J1" s="19" t="s">
        <v>44</v>
      </c>
      <c r="K1" s="18" t="s">
        <v>45</v>
      </c>
      <c r="L1" s="18" t="s">
        <v>46</v>
      </c>
      <c r="M1" s="19" t="s">
        <v>47</v>
      </c>
      <c r="N1" s="18" t="s">
        <v>48</v>
      </c>
      <c r="O1" s="18" t="s">
        <v>49</v>
      </c>
      <c r="P1" s="18" t="s">
        <v>50</v>
      </c>
      <c r="Q1" s="18" t="s">
        <v>51</v>
      </c>
      <c r="R1" s="18" t="s">
        <v>52</v>
      </c>
      <c r="S1" s="20" t="s">
        <v>53</v>
      </c>
      <c r="T1" s="21" t="s">
        <v>54</v>
      </c>
      <c r="U1" s="22" t="s">
        <v>55</v>
      </c>
      <c r="V1" s="16" t="s">
        <v>122</v>
      </c>
    </row>
    <row r="2" spans="1:36" x14ac:dyDescent="0.25">
      <c r="A2">
        <v>1</v>
      </c>
      <c r="B2">
        <v>1</v>
      </c>
      <c r="C2">
        <v>1984</v>
      </c>
      <c r="D2" s="30">
        <f t="shared" ref="D2:D56" si="0">2016-C2</f>
        <v>32</v>
      </c>
      <c r="E2" s="31" t="s">
        <v>4</v>
      </c>
      <c r="F2" s="32">
        <v>2</v>
      </c>
      <c r="G2" s="2">
        <v>3</v>
      </c>
      <c r="H2">
        <v>3</v>
      </c>
      <c r="I2">
        <v>2</v>
      </c>
      <c r="J2">
        <f t="shared" ref="J2:J56" si="1">1+4-I2</f>
        <v>3</v>
      </c>
      <c r="K2">
        <v>3</v>
      </c>
      <c r="L2">
        <v>2</v>
      </c>
      <c r="M2">
        <f t="shared" ref="M2:M56" si="2">1+4-L2</f>
        <v>3</v>
      </c>
      <c r="N2">
        <v>1</v>
      </c>
      <c r="O2">
        <v>3</v>
      </c>
      <c r="P2">
        <v>3</v>
      </c>
      <c r="Q2">
        <v>4</v>
      </c>
      <c r="R2">
        <v>4</v>
      </c>
      <c r="S2" s="33">
        <v>2</v>
      </c>
      <c r="T2" s="4">
        <v>4</v>
      </c>
      <c r="U2" s="34">
        <v>34</v>
      </c>
      <c r="V2" s="32">
        <f>IF(F2=2, 0,1)</f>
        <v>0</v>
      </c>
      <c r="W2" t="s">
        <v>107</v>
      </c>
      <c r="X2">
        <f xml:space="preserve"> MIN(U:U)</f>
        <v>19</v>
      </c>
      <c r="Y2" t="s">
        <v>119</v>
      </c>
      <c r="Z2">
        <f>COUNT(V:V)</f>
        <v>238</v>
      </c>
      <c r="AB2" t="s">
        <v>121</v>
      </c>
      <c r="AC2" s="69">
        <f>AVERAGE(V:V)</f>
        <v>0.23949579831932774</v>
      </c>
      <c r="AE2" t="s">
        <v>132</v>
      </c>
      <c r="AF2">
        <f>MEDIAN(U:U)</f>
        <v>33</v>
      </c>
      <c r="AG2" t="s">
        <v>134</v>
      </c>
      <c r="AH2" s="79">
        <f>_xlfn.STDEV.S(U:U)</f>
        <v>4.8604100797482221</v>
      </c>
    </row>
    <row r="3" spans="1:36" x14ac:dyDescent="0.25">
      <c r="A3">
        <v>1278</v>
      </c>
      <c r="B3">
        <v>0</v>
      </c>
      <c r="C3">
        <v>1975</v>
      </c>
      <c r="D3" s="30">
        <f t="shared" si="0"/>
        <v>41</v>
      </c>
      <c r="E3" s="31" t="s">
        <v>11</v>
      </c>
      <c r="F3" s="32">
        <v>1</v>
      </c>
      <c r="G3" s="2">
        <v>1</v>
      </c>
      <c r="H3">
        <v>4</v>
      </c>
      <c r="I3">
        <v>2</v>
      </c>
      <c r="J3">
        <f t="shared" si="1"/>
        <v>3</v>
      </c>
      <c r="K3">
        <v>1</v>
      </c>
      <c r="L3">
        <v>3</v>
      </c>
      <c r="M3">
        <f t="shared" si="2"/>
        <v>2</v>
      </c>
      <c r="N3">
        <v>1</v>
      </c>
      <c r="O3">
        <v>2</v>
      </c>
      <c r="P3">
        <v>1</v>
      </c>
      <c r="Q3">
        <v>3</v>
      </c>
      <c r="R3">
        <v>1</v>
      </c>
      <c r="S3" s="33">
        <v>1</v>
      </c>
      <c r="T3" s="4">
        <v>4</v>
      </c>
      <c r="U3" s="34">
        <v>23</v>
      </c>
      <c r="V3" s="32">
        <f t="shared" ref="V3:V66" si="3">IF(F3=2, 0,1)</f>
        <v>1</v>
      </c>
      <c r="W3" t="s">
        <v>108</v>
      </c>
      <c r="X3">
        <f xml:space="preserve"> MAX(U:U)</f>
        <v>44</v>
      </c>
      <c r="Y3" t="s">
        <v>120</v>
      </c>
      <c r="Z3">
        <f>SUM(V:V)</f>
        <v>57</v>
      </c>
      <c r="AB3" t="s">
        <v>125</v>
      </c>
      <c r="AC3" s="72">
        <f>1-AC2</f>
        <v>0.76050420168067223</v>
      </c>
      <c r="AE3" t="s">
        <v>133</v>
      </c>
      <c r="AF3" s="78">
        <f xml:space="preserve"> AVERAGE(U:U)</f>
        <v>32.268907563025209</v>
      </c>
      <c r="AG3" t="s">
        <v>135</v>
      </c>
      <c r="AH3">
        <f>_xlfn.QUARTILE.EXC(U:U,1)</f>
        <v>29</v>
      </c>
    </row>
    <row r="4" spans="1:36" x14ac:dyDescent="0.25">
      <c r="A4">
        <v>981</v>
      </c>
      <c r="B4">
        <v>0</v>
      </c>
      <c r="C4">
        <v>1976</v>
      </c>
      <c r="D4" s="30">
        <f t="shared" si="0"/>
        <v>40</v>
      </c>
      <c r="E4" s="31" t="s">
        <v>6</v>
      </c>
      <c r="F4" s="32">
        <v>2</v>
      </c>
      <c r="G4" s="2">
        <v>1</v>
      </c>
      <c r="H4">
        <v>3</v>
      </c>
      <c r="I4">
        <v>2</v>
      </c>
      <c r="J4">
        <f t="shared" si="1"/>
        <v>3</v>
      </c>
      <c r="K4">
        <v>2</v>
      </c>
      <c r="L4">
        <v>2</v>
      </c>
      <c r="M4">
        <f t="shared" si="2"/>
        <v>3</v>
      </c>
      <c r="N4">
        <v>3</v>
      </c>
      <c r="O4">
        <v>1</v>
      </c>
      <c r="P4">
        <v>1</v>
      </c>
      <c r="Q4">
        <v>1</v>
      </c>
      <c r="R4">
        <v>2</v>
      </c>
      <c r="S4" s="33">
        <v>1</v>
      </c>
      <c r="T4" s="4">
        <v>4</v>
      </c>
      <c r="U4" s="34">
        <v>24</v>
      </c>
      <c r="V4" s="32">
        <f t="shared" si="3"/>
        <v>0</v>
      </c>
      <c r="AG4" t="s">
        <v>136</v>
      </c>
      <c r="AH4">
        <f>_xlfn.QUARTILE.EXC(U:U,3)</f>
        <v>35</v>
      </c>
    </row>
    <row r="5" spans="1:36" x14ac:dyDescent="0.25">
      <c r="A5">
        <v>52</v>
      </c>
      <c r="B5">
        <v>1</v>
      </c>
      <c r="C5">
        <v>1974</v>
      </c>
      <c r="D5" s="30">
        <f t="shared" si="0"/>
        <v>42</v>
      </c>
      <c r="E5" s="31" t="s">
        <v>6</v>
      </c>
      <c r="F5" s="32">
        <v>2</v>
      </c>
      <c r="G5" s="2">
        <v>4</v>
      </c>
      <c r="H5">
        <v>4</v>
      </c>
      <c r="I5">
        <v>1</v>
      </c>
      <c r="J5">
        <f t="shared" si="1"/>
        <v>4</v>
      </c>
      <c r="K5">
        <v>3</v>
      </c>
      <c r="L5">
        <v>1</v>
      </c>
      <c r="M5">
        <f t="shared" si="2"/>
        <v>4</v>
      </c>
      <c r="N5">
        <v>2</v>
      </c>
      <c r="O5">
        <v>3</v>
      </c>
      <c r="P5">
        <v>4</v>
      </c>
      <c r="Q5">
        <v>3</v>
      </c>
      <c r="R5">
        <v>4</v>
      </c>
      <c r="S5" s="33">
        <v>2</v>
      </c>
      <c r="T5" s="4">
        <v>4</v>
      </c>
      <c r="U5" s="34">
        <v>39</v>
      </c>
      <c r="V5" s="32">
        <f t="shared" si="3"/>
        <v>0</v>
      </c>
    </row>
    <row r="6" spans="1:36" x14ac:dyDescent="0.25">
      <c r="A6">
        <v>443</v>
      </c>
      <c r="B6">
        <v>0</v>
      </c>
      <c r="C6">
        <v>1971</v>
      </c>
      <c r="D6" s="30">
        <f t="shared" si="0"/>
        <v>45</v>
      </c>
      <c r="E6" s="31" t="s">
        <v>6</v>
      </c>
      <c r="F6" s="32">
        <v>2</v>
      </c>
      <c r="G6" s="2">
        <v>1</v>
      </c>
      <c r="H6">
        <v>3</v>
      </c>
      <c r="I6">
        <v>1</v>
      </c>
      <c r="J6">
        <f t="shared" si="1"/>
        <v>4</v>
      </c>
      <c r="K6">
        <v>4</v>
      </c>
      <c r="L6">
        <v>3</v>
      </c>
      <c r="M6">
        <f t="shared" si="2"/>
        <v>2</v>
      </c>
      <c r="N6">
        <v>1</v>
      </c>
      <c r="O6">
        <v>3</v>
      </c>
      <c r="P6">
        <v>1</v>
      </c>
      <c r="Q6">
        <v>1</v>
      </c>
      <c r="R6">
        <v>4</v>
      </c>
      <c r="S6" s="33">
        <v>3</v>
      </c>
      <c r="T6" s="4">
        <v>1</v>
      </c>
      <c r="U6" s="34">
        <v>25</v>
      </c>
      <c r="V6" s="32">
        <f t="shared" si="3"/>
        <v>0</v>
      </c>
    </row>
    <row r="7" spans="1:36" x14ac:dyDescent="0.25">
      <c r="A7">
        <v>56</v>
      </c>
      <c r="B7">
        <v>0</v>
      </c>
      <c r="C7">
        <v>1993</v>
      </c>
      <c r="D7" s="30">
        <f t="shared" si="0"/>
        <v>23</v>
      </c>
      <c r="E7" s="31" t="s">
        <v>7</v>
      </c>
      <c r="F7" s="32">
        <v>2</v>
      </c>
      <c r="G7" s="2">
        <v>4</v>
      </c>
      <c r="H7">
        <v>4</v>
      </c>
      <c r="I7">
        <v>1</v>
      </c>
      <c r="J7">
        <f t="shared" si="1"/>
        <v>4</v>
      </c>
      <c r="K7">
        <v>4</v>
      </c>
      <c r="L7">
        <v>4</v>
      </c>
      <c r="M7">
        <f t="shared" si="2"/>
        <v>1</v>
      </c>
      <c r="N7">
        <v>4</v>
      </c>
      <c r="O7">
        <v>4</v>
      </c>
      <c r="P7">
        <v>4</v>
      </c>
      <c r="Q7">
        <v>4</v>
      </c>
      <c r="R7">
        <v>2</v>
      </c>
      <c r="S7" s="33">
        <v>4</v>
      </c>
      <c r="T7" s="4">
        <v>4</v>
      </c>
      <c r="U7" s="34">
        <v>39</v>
      </c>
      <c r="V7" s="32">
        <f t="shared" si="3"/>
        <v>0</v>
      </c>
      <c r="X7" s="68" t="s">
        <v>124</v>
      </c>
      <c r="Y7" s="68" t="s">
        <v>109</v>
      </c>
      <c r="Z7" s="68" t="s">
        <v>110</v>
      </c>
      <c r="AA7" s="68" t="s">
        <v>111</v>
      </c>
      <c r="AB7" s="68" t="s">
        <v>112</v>
      </c>
      <c r="AC7" s="68" t="s">
        <v>113</v>
      </c>
      <c r="AD7" s="68" t="s">
        <v>114</v>
      </c>
      <c r="AE7" s="68" t="s">
        <v>115</v>
      </c>
      <c r="AF7" s="68" t="s">
        <v>116</v>
      </c>
      <c r="AG7" s="68" t="s">
        <v>117</v>
      </c>
      <c r="AH7" s="68" t="s">
        <v>118</v>
      </c>
      <c r="AI7" s="68" t="s">
        <v>127</v>
      </c>
      <c r="AJ7" s="68" t="s">
        <v>126</v>
      </c>
    </row>
    <row r="8" spans="1:36" x14ac:dyDescent="0.25">
      <c r="A8">
        <v>67</v>
      </c>
      <c r="B8">
        <v>0</v>
      </c>
      <c r="C8">
        <v>1995</v>
      </c>
      <c r="D8" s="30">
        <f t="shared" si="0"/>
        <v>21</v>
      </c>
      <c r="E8" s="31" t="s">
        <v>4</v>
      </c>
      <c r="F8" s="32">
        <v>2</v>
      </c>
      <c r="G8" s="2">
        <v>3</v>
      </c>
      <c r="H8">
        <v>3</v>
      </c>
      <c r="I8">
        <v>2</v>
      </c>
      <c r="J8">
        <f t="shared" si="1"/>
        <v>3</v>
      </c>
      <c r="K8">
        <v>4</v>
      </c>
      <c r="L8">
        <v>3</v>
      </c>
      <c r="M8">
        <f t="shared" si="2"/>
        <v>2</v>
      </c>
      <c r="N8">
        <v>2</v>
      </c>
      <c r="O8">
        <v>4</v>
      </c>
      <c r="P8">
        <v>3</v>
      </c>
      <c r="Q8">
        <v>2</v>
      </c>
      <c r="R8">
        <v>2</v>
      </c>
      <c r="S8" s="33">
        <v>4</v>
      </c>
      <c r="T8" s="4">
        <v>4</v>
      </c>
      <c r="U8" s="34">
        <v>32</v>
      </c>
      <c r="V8" s="32">
        <f t="shared" si="3"/>
        <v>0</v>
      </c>
      <c r="X8" s="49">
        <v>19</v>
      </c>
      <c r="Y8" s="49">
        <f>COUNTIFS(V:V,1,U:U,_xlfn.CONCAT("&gt;=",X8))</f>
        <v>57</v>
      </c>
      <c r="Z8" s="49">
        <f>COUNTIFS(V:V,0,U:U,_xlfn.CONCAT("&gt;=",X8))</f>
        <v>181</v>
      </c>
      <c r="AA8" s="49">
        <f>COUNTIFS(V:V,0,U:U,_xlfn.CONCAT("&lt;",X8))</f>
        <v>0</v>
      </c>
      <c r="AB8" s="49">
        <f>COUNTIFS(V:V,1,U:U,_xlfn.CONCAT("&lt;",X8))</f>
        <v>0</v>
      </c>
      <c r="AC8" s="49">
        <f>SUM(Y8:AB8)</f>
        <v>238</v>
      </c>
      <c r="AD8" s="70">
        <f>Y8/(Y8+AB8)</f>
        <v>1</v>
      </c>
      <c r="AE8" s="70">
        <f>AA8/(AA8+Z8)</f>
        <v>0</v>
      </c>
      <c r="AF8" s="71">
        <f>1-AD8</f>
        <v>0</v>
      </c>
      <c r="AG8" s="71">
        <f>1-AE8</f>
        <v>1</v>
      </c>
      <c r="AH8" s="71">
        <f>AD8+AE8-1</f>
        <v>0</v>
      </c>
      <c r="AI8" s="71">
        <f>AVERAGE(AD8:AE8)</f>
        <v>0.5</v>
      </c>
      <c r="AJ8" s="73">
        <f>$AC$2*AD8+$AC$3*AE8</f>
        <v>0.23949579831932774</v>
      </c>
    </row>
    <row r="9" spans="1:36" x14ac:dyDescent="0.25">
      <c r="A9">
        <v>59</v>
      </c>
      <c r="B9">
        <v>0</v>
      </c>
      <c r="C9">
        <v>1995</v>
      </c>
      <c r="D9" s="30">
        <f t="shared" si="0"/>
        <v>21</v>
      </c>
      <c r="E9" s="31" t="s">
        <v>6</v>
      </c>
      <c r="F9" s="32">
        <v>2</v>
      </c>
      <c r="G9" s="2">
        <v>4</v>
      </c>
      <c r="H9">
        <v>3</v>
      </c>
      <c r="I9">
        <v>1</v>
      </c>
      <c r="J9">
        <f t="shared" si="1"/>
        <v>4</v>
      </c>
      <c r="K9">
        <v>4</v>
      </c>
      <c r="L9">
        <v>2</v>
      </c>
      <c r="M9">
        <f t="shared" si="2"/>
        <v>3</v>
      </c>
      <c r="N9">
        <v>3</v>
      </c>
      <c r="O9">
        <v>3</v>
      </c>
      <c r="P9">
        <v>3</v>
      </c>
      <c r="Q9">
        <v>4</v>
      </c>
      <c r="R9">
        <v>1</v>
      </c>
      <c r="S9" s="33">
        <v>3</v>
      </c>
      <c r="T9" s="4">
        <v>4</v>
      </c>
      <c r="U9" s="34">
        <v>36</v>
      </c>
      <c r="V9" s="32">
        <f t="shared" si="3"/>
        <v>0</v>
      </c>
      <c r="X9" s="49">
        <v>20</v>
      </c>
      <c r="Y9" s="49">
        <f t="shared" ref="Y9:Y34" si="4">COUNTIFS(V:V,1,U:U,_xlfn.CONCAT("&gt;=",X9))</f>
        <v>56</v>
      </c>
      <c r="Z9" s="49">
        <f t="shared" ref="Z9:Z34" si="5">COUNTIFS(V:V,0,U:U,_xlfn.CONCAT("&gt;=",X9))</f>
        <v>181</v>
      </c>
      <c r="AA9" s="49">
        <f t="shared" ref="AA9:AA34" si="6">COUNTIFS(V:V,0,U:U,_xlfn.CONCAT("&lt;",X9))</f>
        <v>0</v>
      </c>
      <c r="AB9" s="49">
        <f t="shared" ref="AB9:AB34" si="7">COUNTIFS(V:V,1,U:U,_xlfn.CONCAT("&lt;",X9))</f>
        <v>1</v>
      </c>
      <c r="AC9" s="49">
        <f t="shared" ref="AC9:AC34" si="8">SUM(Y9:AB9)</f>
        <v>238</v>
      </c>
      <c r="AD9" s="70">
        <f t="shared" ref="AD9:AD34" si="9">Y9/(Y9+AB9)</f>
        <v>0.98245614035087714</v>
      </c>
      <c r="AE9" s="70">
        <f t="shared" ref="AE9:AE34" si="10">AA9/(AA9+Z9)</f>
        <v>0</v>
      </c>
      <c r="AF9" s="71">
        <f t="shared" ref="AF9:AF34" si="11">1-AD9</f>
        <v>1.7543859649122862E-2</v>
      </c>
      <c r="AG9" s="71">
        <f t="shared" ref="AG9:AG34" si="12">1-AE9</f>
        <v>1</v>
      </c>
      <c r="AH9" s="71">
        <f t="shared" ref="AH9:AH34" si="13">AD9+AE9-1</f>
        <v>-1.7543859649122862E-2</v>
      </c>
      <c r="AI9" s="71">
        <f t="shared" ref="AI9:AI34" si="14">AVERAGE(AD9:AE9)</f>
        <v>0.49122807017543857</v>
      </c>
      <c r="AJ9" s="73">
        <f t="shared" ref="AJ9:AJ34" si="15">$AC$2*AD9+$AC$3*AE9</f>
        <v>0.23529411764705882</v>
      </c>
    </row>
    <row r="10" spans="1:36" x14ac:dyDescent="0.25">
      <c r="A10">
        <v>61</v>
      </c>
      <c r="B10">
        <v>0</v>
      </c>
      <c r="C10">
        <v>1994</v>
      </c>
      <c r="D10" s="30">
        <f t="shared" si="0"/>
        <v>22</v>
      </c>
      <c r="E10" s="31" t="s">
        <v>11</v>
      </c>
      <c r="F10" s="32">
        <v>1</v>
      </c>
      <c r="G10" s="2">
        <v>2</v>
      </c>
      <c r="H10">
        <v>2</v>
      </c>
      <c r="I10">
        <v>3</v>
      </c>
      <c r="J10">
        <f t="shared" si="1"/>
        <v>2</v>
      </c>
      <c r="K10">
        <v>2</v>
      </c>
      <c r="L10">
        <v>4</v>
      </c>
      <c r="M10">
        <f t="shared" si="2"/>
        <v>1</v>
      </c>
      <c r="N10">
        <v>2</v>
      </c>
      <c r="O10">
        <v>4</v>
      </c>
      <c r="P10">
        <v>1</v>
      </c>
      <c r="Q10">
        <v>1</v>
      </c>
      <c r="R10">
        <v>3</v>
      </c>
      <c r="S10" s="33">
        <v>4</v>
      </c>
      <c r="T10" s="4">
        <v>2</v>
      </c>
      <c r="U10" s="34">
        <v>22</v>
      </c>
      <c r="V10" s="32">
        <f t="shared" si="3"/>
        <v>1</v>
      </c>
      <c r="X10" s="49">
        <v>21</v>
      </c>
      <c r="Y10" s="49">
        <f t="shared" si="4"/>
        <v>55</v>
      </c>
      <c r="Z10" s="49">
        <f t="shared" si="5"/>
        <v>181</v>
      </c>
      <c r="AA10" s="49">
        <f t="shared" si="6"/>
        <v>0</v>
      </c>
      <c r="AB10" s="49">
        <f t="shared" si="7"/>
        <v>2</v>
      </c>
      <c r="AC10" s="49">
        <f t="shared" si="8"/>
        <v>238</v>
      </c>
      <c r="AD10" s="70">
        <f t="shared" si="9"/>
        <v>0.96491228070175439</v>
      </c>
      <c r="AE10" s="70">
        <f t="shared" si="10"/>
        <v>0</v>
      </c>
      <c r="AF10" s="71">
        <f t="shared" si="11"/>
        <v>3.5087719298245612E-2</v>
      </c>
      <c r="AG10" s="71">
        <f t="shared" si="12"/>
        <v>1</v>
      </c>
      <c r="AH10" s="71">
        <f t="shared" si="13"/>
        <v>-3.5087719298245612E-2</v>
      </c>
      <c r="AI10" s="71">
        <f t="shared" si="14"/>
        <v>0.48245614035087719</v>
      </c>
      <c r="AJ10" s="73">
        <f t="shared" si="15"/>
        <v>0.23109243697478993</v>
      </c>
    </row>
    <row r="11" spans="1:36" x14ac:dyDescent="0.25">
      <c r="A11">
        <v>69</v>
      </c>
      <c r="B11">
        <v>0</v>
      </c>
      <c r="C11">
        <v>1998</v>
      </c>
      <c r="D11" s="30">
        <f t="shared" si="0"/>
        <v>18</v>
      </c>
      <c r="E11" s="31" t="s">
        <v>7</v>
      </c>
      <c r="F11" s="32">
        <v>2</v>
      </c>
      <c r="G11" s="2">
        <v>3</v>
      </c>
      <c r="H11">
        <v>3</v>
      </c>
      <c r="I11">
        <v>2</v>
      </c>
      <c r="J11">
        <f t="shared" si="1"/>
        <v>3</v>
      </c>
      <c r="K11">
        <v>2</v>
      </c>
      <c r="L11">
        <v>2</v>
      </c>
      <c r="M11">
        <f t="shared" si="2"/>
        <v>3</v>
      </c>
      <c r="N11">
        <v>3</v>
      </c>
      <c r="O11">
        <v>4</v>
      </c>
      <c r="P11">
        <v>3</v>
      </c>
      <c r="Q11">
        <v>4</v>
      </c>
      <c r="R11">
        <v>3</v>
      </c>
      <c r="S11" s="33">
        <v>3</v>
      </c>
      <c r="T11" s="4">
        <v>4</v>
      </c>
      <c r="U11" s="34">
        <v>35</v>
      </c>
      <c r="V11" s="32">
        <f t="shared" si="3"/>
        <v>0</v>
      </c>
      <c r="X11" s="49">
        <v>22</v>
      </c>
      <c r="Y11" s="49">
        <f t="shared" si="4"/>
        <v>55</v>
      </c>
      <c r="Z11" s="49">
        <f t="shared" si="5"/>
        <v>180</v>
      </c>
      <c r="AA11" s="49">
        <f t="shared" si="6"/>
        <v>1</v>
      </c>
      <c r="AB11" s="49">
        <f t="shared" si="7"/>
        <v>2</v>
      </c>
      <c r="AC11" s="49">
        <f t="shared" si="8"/>
        <v>238</v>
      </c>
      <c r="AD11" s="70">
        <f t="shared" si="9"/>
        <v>0.96491228070175439</v>
      </c>
      <c r="AE11" s="70">
        <f t="shared" si="10"/>
        <v>5.5248618784530384E-3</v>
      </c>
      <c r="AF11" s="71">
        <f t="shared" si="11"/>
        <v>3.5087719298245612E-2</v>
      </c>
      <c r="AG11" s="71">
        <f t="shared" si="12"/>
        <v>0.99447513812154698</v>
      </c>
      <c r="AH11" s="71">
        <f t="shared" si="13"/>
        <v>-2.9562857419792588E-2</v>
      </c>
      <c r="AI11" s="71">
        <f t="shared" si="14"/>
        <v>0.48521857129010371</v>
      </c>
      <c r="AJ11" s="73">
        <f t="shared" si="15"/>
        <v>0.23529411764705885</v>
      </c>
    </row>
    <row r="12" spans="1:36" x14ac:dyDescent="0.25">
      <c r="A12">
        <v>160</v>
      </c>
      <c r="B12">
        <v>0</v>
      </c>
      <c r="C12">
        <v>1993</v>
      </c>
      <c r="D12" s="30">
        <f t="shared" si="0"/>
        <v>23</v>
      </c>
      <c r="E12" s="31" t="s">
        <v>6</v>
      </c>
      <c r="F12" s="32">
        <v>2</v>
      </c>
      <c r="G12" s="2">
        <v>3</v>
      </c>
      <c r="H12">
        <v>3</v>
      </c>
      <c r="I12">
        <v>1</v>
      </c>
      <c r="J12">
        <f t="shared" si="1"/>
        <v>4</v>
      </c>
      <c r="K12">
        <v>3</v>
      </c>
      <c r="L12">
        <v>1</v>
      </c>
      <c r="M12">
        <f t="shared" si="2"/>
        <v>4</v>
      </c>
      <c r="N12">
        <v>2</v>
      </c>
      <c r="O12">
        <v>4</v>
      </c>
      <c r="P12">
        <v>3</v>
      </c>
      <c r="Q12">
        <v>3</v>
      </c>
      <c r="R12">
        <v>3</v>
      </c>
      <c r="S12" s="33">
        <v>1</v>
      </c>
      <c r="T12" s="4">
        <v>1</v>
      </c>
      <c r="U12" s="34">
        <v>33</v>
      </c>
      <c r="V12" s="32">
        <f t="shared" si="3"/>
        <v>0</v>
      </c>
      <c r="X12" s="49">
        <v>23</v>
      </c>
      <c r="Y12" s="49">
        <f t="shared" si="4"/>
        <v>53</v>
      </c>
      <c r="Z12" s="49">
        <f t="shared" si="5"/>
        <v>180</v>
      </c>
      <c r="AA12" s="49">
        <f t="shared" si="6"/>
        <v>1</v>
      </c>
      <c r="AB12" s="49">
        <f t="shared" si="7"/>
        <v>4</v>
      </c>
      <c r="AC12" s="49">
        <f t="shared" si="8"/>
        <v>238</v>
      </c>
      <c r="AD12" s="70">
        <f t="shared" si="9"/>
        <v>0.92982456140350878</v>
      </c>
      <c r="AE12" s="70">
        <f t="shared" si="10"/>
        <v>5.5248618784530384E-3</v>
      </c>
      <c r="AF12" s="71">
        <f t="shared" si="11"/>
        <v>7.0175438596491224E-2</v>
      </c>
      <c r="AG12" s="71">
        <f t="shared" si="12"/>
        <v>0.99447513812154698</v>
      </c>
      <c r="AH12" s="71">
        <f t="shared" si="13"/>
        <v>-6.46505767180382E-2</v>
      </c>
      <c r="AI12" s="71">
        <f t="shared" si="14"/>
        <v>0.4676747116409809</v>
      </c>
      <c r="AJ12" s="73">
        <f t="shared" si="15"/>
        <v>0.22689075630252103</v>
      </c>
    </row>
    <row r="13" spans="1:36" x14ac:dyDescent="0.25">
      <c r="A13">
        <v>145</v>
      </c>
      <c r="B13">
        <v>0</v>
      </c>
      <c r="C13">
        <v>1994</v>
      </c>
      <c r="D13" s="30">
        <f t="shared" si="0"/>
        <v>22</v>
      </c>
      <c r="E13" s="31" t="s">
        <v>4</v>
      </c>
      <c r="F13" s="32">
        <v>2</v>
      </c>
      <c r="G13" s="2">
        <v>1</v>
      </c>
      <c r="H13">
        <v>3</v>
      </c>
      <c r="I13">
        <v>2</v>
      </c>
      <c r="J13">
        <f t="shared" si="1"/>
        <v>3</v>
      </c>
      <c r="K13">
        <v>3</v>
      </c>
      <c r="L13">
        <v>3</v>
      </c>
      <c r="M13">
        <f t="shared" si="2"/>
        <v>2</v>
      </c>
      <c r="N13">
        <v>1</v>
      </c>
      <c r="O13">
        <v>3</v>
      </c>
      <c r="P13">
        <v>1</v>
      </c>
      <c r="Q13">
        <v>3</v>
      </c>
      <c r="R13">
        <v>1</v>
      </c>
      <c r="S13" s="33">
        <v>3</v>
      </c>
      <c r="T13" s="4">
        <v>4</v>
      </c>
      <c r="U13" s="34">
        <v>25</v>
      </c>
      <c r="V13" s="32">
        <f t="shared" si="3"/>
        <v>0</v>
      </c>
      <c r="X13" s="49">
        <v>24</v>
      </c>
      <c r="Y13" s="49">
        <f t="shared" si="4"/>
        <v>51</v>
      </c>
      <c r="Z13" s="49">
        <f t="shared" si="5"/>
        <v>179</v>
      </c>
      <c r="AA13" s="49">
        <f t="shared" si="6"/>
        <v>2</v>
      </c>
      <c r="AB13" s="49">
        <f t="shared" si="7"/>
        <v>6</v>
      </c>
      <c r="AC13" s="49">
        <f t="shared" si="8"/>
        <v>238</v>
      </c>
      <c r="AD13" s="70">
        <f t="shared" si="9"/>
        <v>0.89473684210526316</v>
      </c>
      <c r="AE13" s="70">
        <f t="shared" si="10"/>
        <v>1.1049723756906077E-2</v>
      </c>
      <c r="AF13" s="71">
        <f t="shared" si="11"/>
        <v>0.10526315789473684</v>
      </c>
      <c r="AG13" s="71">
        <f t="shared" si="12"/>
        <v>0.98895027624309395</v>
      </c>
      <c r="AH13" s="71">
        <f t="shared" si="13"/>
        <v>-9.4213434137830787E-2</v>
      </c>
      <c r="AI13" s="71">
        <f t="shared" si="14"/>
        <v>0.45289328293108461</v>
      </c>
      <c r="AJ13" s="73">
        <f t="shared" si="15"/>
        <v>0.22268907563025211</v>
      </c>
    </row>
    <row r="14" spans="1:36" x14ac:dyDescent="0.25">
      <c r="A14">
        <v>165</v>
      </c>
      <c r="B14">
        <v>0</v>
      </c>
      <c r="C14">
        <v>1994</v>
      </c>
      <c r="D14" s="30">
        <f t="shared" si="0"/>
        <v>22</v>
      </c>
      <c r="E14" s="31" t="s">
        <v>6</v>
      </c>
      <c r="F14" s="32">
        <v>2</v>
      </c>
      <c r="G14" s="2">
        <v>3</v>
      </c>
      <c r="H14">
        <v>3</v>
      </c>
      <c r="I14">
        <v>2</v>
      </c>
      <c r="J14">
        <f t="shared" si="1"/>
        <v>3</v>
      </c>
      <c r="K14">
        <v>4</v>
      </c>
      <c r="L14">
        <v>2</v>
      </c>
      <c r="M14">
        <f t="shared" si="2"/>
        <v>3</v>
      </c>
      <c r="N14">
        <v>3</v>
      </c>
      <c r="O14">
        <v>4</v>
      </c>
      <c r="P14">
        <v>4</v>
      </c>
      <c r="Q14">
        <v>3</v>
      </c>
      <c r="R14">
        <v>4</v>
      </c>
      <c r="S14" s="33">
        <v>3</v>
      </c>
      <c r="T14" s="4">
        <v>4</v>
      </c>
      <c r="U14" s="34">
        <v>38</v>
      </c>
      <c r="V14" s="32">
        <f t="shared" si="3"/>
        <v>0</v>
      </c>
      <c r="X14" s="49">
        <v>25</v>
      </c>
      <c r="Y14" s="49">
        <f t="shared" si="4"/>
        <v>46</v>
      </c>
      <c r="Z14" s="49">
        <f>COUNTIFS(V:V,0,U:U,_xlfn.CONCAT("&gt;=",X14))</f>
        <v>176</v>
      </c>
      <c r="AA14" s="49">
        <f t="shared" si="6"/>
        <v>5</v>
      </c>
      <c r="AB14" s="49">
        <f t="shared" si="7"/>
        <v>11</v>
      </c>
      <c r="AC14" s="49">
        <f t="shared" si="8"/>
        <v>238</v>
      </c>
      <c r="AD14" s="70">
        <f t="shared" si="9"/>
        <v>0.80701754385964908</v>
      </c>
      <c r="AE14" s="70">
        <f t="shared" si="10"/>
        <v>2.7624309392265192E-2</v>
      </c>
      <c r="AF14" s="71">
        <f t="shared" si="11"/>
        <v>0.19298245614035092</v>
      </c>
      <c r="AG14" s="71">
        <f t="shared" si="12"/>
        <v>0.97237569060773477</v>
      </c>
      <c r="AH14" s="71">
        <f t="shared" si="13"/>
        <v>-0.16535814674808569</v>
      </c>
      <c r="AI14" s="71">
        <f t="shared" si="14"/>
        <v>0.41732092662595716</v>
      </c>
      <c r="AJ14" s="73">
        <f t="shared" si="15"/>
        <v>0.2142857142857143</v>
      </c>
    </row>
    <row r="15" spans="1:36" x14ac:dyDescent="0.25">
      <c r="A15">
        <v>186</v>
      </c>
      <c r="B15">
        <v>0</v>
      </c>
      <c r="C15">
        <v>1986</v>
      </c>
      <c r="D15" s="30">
        <f t="shared" si="0"/>
        <v>30</v>
      </c>
      <c r="E15" s="31" t="s">
        <v>6</v>
      </c>
      <c r="F15" s="32">
        <v>2</v>
      </c>
      <c r="G15" s="2">
        <v>3</v>
      </c>
      <c r="H15">
        <v>2</v>
      </c>
      <c r="I15">
        <v>4</v>
      </c>
      <c r="J15">
        <f t="shared" si="1"/>
        <v>1</v>
      </c>
      <c r="K15">
        <v>4</v>
      </c>
      <c r="L15">
        <v>2</v>
      </c>
      <c r="M15">
        <f t="shared" si="2"/>
        <v>3</v>
      </c>
      <c r="N15">
        <v>1</v>
      </c>
      <c r="O15">
        <v>4</v>
      </c>
      <c r="P15">
        <v>4</v>
      </c>
      <c r="Q15">
        <v>4</v>
      </c>
      <c r="R15">
        <v>4</v>
      </c>
      <c r="S15" s="33">
        <v>4</v>
      </c>
      <c r="T15" s="4">
        <v>4</v>
      </c>
      <c r="U15" s="34">
        <v>34</v>
      </c>
      <c r="V15" s="32">
        <f t="shared" si="3"/>
        <v>0</v>
      </c>
      <c r="X15" s="49">
        <v>26</v>
      </c>
      <c r="Y15" s="49">
        <f t="shared" si="4"/>
        <v>43</v>
      </c>
      <c r="Z15" s="49">
        <f t="shared" si="5"/>
        <v>173</v>
      </c>
      <c r="AA15" s="49">
        <f t="shared" si="6"/>
        <v>8</v>
      </c>
      <c r="AB15" s="49">
        <f t="shared" si="7"/>
        <v>14</v>
      </c>
      <c r="AC15" s="49">
        <f t="shared" si="8"/>
        <v>238</v>
      </c>
      <c r="AD15" s="70">
        <f t="shared" si="9"/>
        <v>0.75438596491228072</v>
      </c>
      <c r="AE15" s="70">
        <f t="shared" si="10"/>
        <v>4.4198895027624308E-2</v>
      </c>
      <c r="AF15" s="71">
        <f t="shared" si="11"/>
        <v>0.24561403508771928</v>
      </c>
      <c r="AG15" s="71">
        <f t="shared" si="12"/>
        <v>0.95580110497237569</v>
      </c>
      <c r="AH15" s="71">
        <f t="shared" si="13"/>
        <v>-0.20141514006009498</v>
      </c>
      <c r="AI15" s="71">
        <f t="shared" si="14"/>
        <v>0.39929242996995251</v>
      </c>
      <c r="AJ15" s="73">
        <f t="shared" si="15"/>
        <v>0.2142857142857143</v>
      </c>
    </row>
    <row r="16" spans="1:36" x14ac:dyDescent="0.25">
      <c r="A16">
        <v>633</v>
      </c>
      <c r="B16">
        <v>0</v>
      </c>
      <c r="C16">
        <v>1979</v>
      </c>
      <c r="D16" s="30">
        <f t="shared" si="0"/>
        <v>37</v>
      </c>
      <c r="E16" s="31" t="s">
        <v>4</v>
      </c>
      <c r="F16" s="32">
        <v>2</v>
      </c>
      <c r="G16" s="2">
        <v>1</v>
      </c>
      <c r="H16">
        <v>4</v>
      </c>
      <c r="I16">
        <v>2</v>
      </c>
      <c r="J16">
        <f t="shared" si="1"/>
        <v>3</v>
      </c>
      <c r="K16">
        <v>4</v>
      </c>
      <c r="L16">
        <v>2</v>
      </c>
      <c r="M16">
        <f t="shared" si="2"/>
        <v>3</v>
      </c>
      <c r="N16">
        <v>1</v>
      </c>
      <c r="O16">
        <v>3</v>
      </c>
      <c r="P16">
        <v>1</v>
      </c>
      <c r="Q16">
        <v>1</v>
      </c>
      <c r="R16">
        <v>4</v>
      </c>
      <c r="S16" s="33">
        <v>4</v>
      </c>
      <c r="T16" s="4">
        <v>1</v>
      </c>
      <c r="U16" s="34">
        <v>26</v>
      </c>
      <c r="V16" s="32">
        <f t="shared" si="3"/>
        <v>0</v>
      </c>
      <c r="X16" s="49">
        <v>27</v>
      </c>
      <c r="Y16" s="49">
        <f t="shared" si="4"/>
        <v>38</v>
      </c>
      <c r="Z16" s="49">
        <f t="shared" si="5"/>
        <v>166</v>
      </c>
      <c r="AA16" s="49">
        <f t="shared" si="6"/>
        <v>15</v>
      </c>
      <c r="AB16" s="49">
        <f t="shared" si="7"/>
        <v>19</v>
      </c>
      <c r="AC16" s="49">
        <f t="shared" si="8"/>
        <v>238</v>
      </c>
      <c r="AD16" s="70">
        <f t="shared" si="9"/>
        <v>0.66666666666666663</v>
      </c>
      <c r="AE16" s="70">
        <f t="shared" si="10"/>
        <v>8.2872928176795577E-2</v>
      </c>
      <c r="AF16" s="71">
        <f t="shared" si="11"/>
        <v>0.33333333333333337</v>
      </c>
      <c r="AG16" s="71">
        <f t="shared" si="12"/>
        <v>0.91712707182320441</v>
      </c>
      <c r="AH16" s="71">
        <f t="shared" si="13"/>
        <v>-0.25046040515653778</v>
      </c>
      <c r="AI16" s="71">
        <f t="shared" si="14"/>
        <v>0.37476979742173111</v>
      </c>
      <c r="AJ16" s="73">
        <f t="shared" si="15"/>
        <v>0.22268907563025209</v>
      </c>
    </row>
    <row r="17" spans="1:36" x14ac:dyDescent="0.25">
      <c r="A17">
        <v>159</v>
      </c>
      <c r="B17">
        <v>0</v>
      </c>
      <c r="C17">
        <v>1994</v>
      </c>
      <c r="D17" s="30">
        <f t="shared" si="0"/>
        <v>22</v>
      </c>
      <c r="E17" s="31" t="s">
        <v>4</v>
      </c>
      <c r="F17" s="32">
        <v>2</v>
      </c>
      <c r="G17" s="2">
        <v>2</v>
      </c>
      <c r="H17">
        <v>3</v>
      </c>
      <c r="I17">
        <v>2</v>
      </c>
      <c r="J17">
        <f t="shared" si="1"/>
        <v>3</v>
      </c>
      <c r="K17">
        <v>3</v>
      </c>
      <c r="L17">
        <v>2</v>
      </c>
      <c r="M17">
        <f t="shared" si="2"/>
        <v>3</v>
      </c>
      <c r="N17">
        <v>2</v>
      </c>
      <c r="O17">
        <v>4</v>
      </c>
      <c r="P17">
        <v>3</v>
      </c>
      <c r="Q17">
        <v>4</v>
      </c>
      <c r="R17">
        <v>2</v>
      </c>
      <c r="S17" s="33">
        <v>1</v>
      </c>
      <c r="T17" s="4">
        <v>4</v>
      </c>
      <c r="U17" s="34">
        <v>33</v>
      </c>
      <c r="V17" s="32">
        <f t="shared" si="3"/>
        <v>0</v>
      </c>
      <c r="X17" s="49">
        <v>28</v>
      </c>
      <c r="Y17" s="49">
        <f t="shared" si="4"/>
        <v>36</v>
      </c>
      <c r="Z17" s="49">
        <f t="shared" si="5"/>
        <v>162</v>
      </c>
      <c r="AA17" s="49">
        <f t="shared" si="6"/>
        <v>19</v>
      </c>
      <c r="AB17" s="49">
        <f t="shared" si="7"/>
        <v>21</v>
      </c>
      <c r="AC17" s="49">
        <f t="shared" si="8"/>
        <v>238</v>
      </c>
      <c r="AD17" s="70">
        <f t="shared" si="9"/>
        <v>0.63157894736842102</v>
      </c>
      <c r="AE17" s="70">
        <f t="shared" si="10"/>
        <v>0.10497237569060773</v>
      </c>
      <c r="AF17" s="71">
        <f t="shared" si="11"/>
        <v>0.36842105263157898</v>
      </c>
      <c r="AG17" s="71">
        <f t="shared" si="12"/>
        <v>0.89502762430939231</v>
      </c>
      <c r="AH17" s="71">
        <f t="shared" si="13"/>
        <v>-0.26344867694097129</v>
      </c>
      <c r="AI17" s="71">
        <f t="shared" si="14"/>
        <v>0.36827566152951435</v>
      </c>
      <c r="AJ17" s="73">
        <f t="shared" si="15"/>
        <v>0.2310924369747899</v>
      </c>
    </row>
    <row r="18" spans="1:36" x14ac:dyDescent="0.25">
      <c r="A18">
        <v>235</v>
      </c>
      <c r="B18">
        <v>0</v>
      </c>
      <c r="C18">
        <v>1996</v>
      </c>
      <c r="D18" s="30">
        <f t="shared" si="0"/>
        <v>20</v>
      </c>
      <c r="E18" s="31" t="s">
        <v>5</v>
      </c>
      <c r="F18" s="32">
        <v>2</v>
      </c>
      <c r="G18" s="2">
        <v>2</v>
      </c>
      <c r="H18">
        <v>4</v>
      </c>
      <c r="I18">
        <v>1</v>
      </c>
      <c r="J18">
        <f t="shared" si="1"/>
        <v>4</v>
      </c>
      <c r="K18">
        <v>4</v>
      </c>
      <c r="L18">
        <v>1</v>
      </c>
      <c r="M18">
        <f t="shared" si="2"/>
        <v>4</v>
      </c>
      <c r="N18">
        <v>1</v>
      </c>
      <c r="O18">
        <v>4</v>
      </c>
      <c r="P18">
        <v>4</v>
      </c>
      <c r="Q18">
        <v>3</v>
      </c>
      <c r="R18">
        <v>4</v>
      </c>
      <c r="S18" s="33">
        <v>3</v>
      </c>
      <c r="T18" s="4">
        <v>4</v>
      </c>
      <c r="U18" s="34">
        <v>38</v>
      </c>
      <c r="V18" s="32">
        <f t="shared" si="3"/>
        <v>0</v>
      </c>
      <c r="X18" s="49">
        <v>29</v>
      </c>
      <c r="Y18" s="49">
        <f t="shared" si="4"/>
        <v>32</v>
      </c>
      <c r="Z18" s="49">
        <f t="shared" si="5"/>
        <v>155</v>
      </c>
      <c r="AA18" s="49">
        <f t="shared" si="6"/>
        <v>26</v>
      </c>
      <c r="AB18" s="49">
        <f t="shared" si="7"/>
        <v>25</v>
      </c>
      <c r="AC18" s="49">
        <f t="shared" si="8"/>
        <v>238</v>
      </c>
      <c r="AD18" s="70">
        <f t="shared" si="9"/>
        <v>0.56140350877192979</v>
      </c>
      <c r="AE18" s="70">
        <f t="shared" si="10"/>
        <v>0.143646408839779</v>
      </c>
      <c r="AF18" s="71">
        <f t="shared" si="11"/>
        <v>0.43859649122807021</v>
      </c>
      <c r="AG18" s="71">
        <f t="shared" si="12"/>
        <v>0.85635359116022103</v>
      </c>
      <c r="AH18" s="71">
        <f t="shared" si="13"/>
        <v>-0.29495008238829123</v>
      </c>
      <c r="AI18" s="71">
        <f t="shared" si="14"/>
        <v>0.35252495880585438</v>
      </c>
      <c r="AJ18" s="73">
        <f t="shared" si="15"/>
        <v>0.24369747899159661</v>
      </c>
    </row>
    <row r="19" spans="1:36" x14ac:dyDescent="0.25">
      <c r="A19">
        <v>828</v>
      </c>
      <c r="B19">
        <v>0</v>
      </c>
      <c r="C19">
        <v>1971</v>
      </c>
      <c r="D19" s="30">
        <f t="shared" si="0"/>
        <v>45</v>
      </c>
      <c r="E19" s="31" t="s">
        <v>6</v>
      </c>
      <c r="F19" s="32">
        <v>2</v>
      </c>
      <c r="G19" s="2">
        <v>1</v>
      </c>
      <c r="H19">
        <v>3</v>
      </c>
      <c r="I19">
        <v>2</v>
      </c>
      <c r="J19">
        <f t="shared" si="1"/>
        <v>3</v>
      </c>
      <c r="K19">
        <v>4</v>
      </c>
      <c r="L19">
        <v>3</v>
      </c>
      <c r="M19">
        <f t="shared" si="2"/>
        <v>2</v>
      </c>
      <c r="N19">
        <v>1</v>
      </c>
      <c r="O19">
        <v>2</v>
      </c>
      <c r="P19">
        <v>1</v>
      </c>
      <c r="Q19">
        <v>1</v>
      </c>
      <c r="R19">
        <v>4</v>
      </c>
      <c r="S19" s="33">
        <v>4</v>
      </c>
      <c r="T19" s="4">
        <v>4</v>
      </c>
      <c r="U19" s="34">
        <v>26</v>
      </c>
      <c r="V19" s="32">
        <f t="shared" si="3"/>
        <v>0</v>
      </c>
      <c r="X19" s="49">
        <v>30</v>
      </c>
      <c r="Y19" s="49">
        <f t="shared" si="4"/>
        <v>24</v>
      </c>
      <c r="Z19" s="49">
        <f t="shared" si="5"/>
        <v>149</v>
      </c>
      <c r="AA19" s="49">
        <f t="shared" si="6"/>
        <v>32</v>
      </c>
      <c r="AB19" s="49">
        <f t="shared" si="7"/>
        <v>33</v>
      </c>
      <c r="AC19" s="49">
        <f t="shared" si="8"/>
        <v>238</v>
      </c>
      <c r="AD19" s="70">
        <f t="shared" si="9"/>
        <v>0.42105263157894735</v>
      </c>
      <c r="AE19" s="70">
        <f t="shared" si="10"/>
        <v>0.17679558011049723</v>
      </c>
      <c r="AF19" s="71">
        <f t="shared" si="11"/>
        <v>0.57894736842105265</v>
      </c>
      <c r="AG19" s="71">
        <f t="shared" si="12"/>
        <v>0.82320441988950277</v>
      </c>
      <c r="AH19" s="71">
        <f t="shared" si="13"/>
        <v>-0.40215178831055542</v>
      </c>
      <c r="AI19" s="71">
        <f t="shared" si="14"/>
        <v>0.29892410584472229</v>
      </c>
      <c r="AJ19" s="73">
        <f t="shared" si="15"/>
        <v>0.23529411764705882</v>
      </c>
    </row>
    <row r="20" spans="1:36" x14ac:dyDescent="0.25">
      <c r="A20">
        <v>289</v>
      </c>
      <c r="B20">
        <v>0</v>
      </c>
      <c r="C20">
        <v>1989</v>
      </c>
      <c r="D20" s="30">
        <f t="shared" si="0"/>
        <v>27</v>
      </c>
      <c r="E20" s="31" t="s">
        <v>6</v>
      </c>
      <c r="F20" s="32">
        <v>2</v>
      </c>
      <c r="G20" s="2">
        <v>2</v>
      </c>
      <c r="H20">
        <v>3</v>
      </c>
      <c r="I20">
        <v>1</v>
      </c>
      <c r="J20">
        <f t="shared" si="1"/>
        <v>4</v>
      </c>
      <c r="K20">
        <v>3</v>
      </c>
      <c r="L20">
        <v>2</v>
      </c>
      <c r="M20">
        <f t="shared" si="2"/>
        <v>3</v>
      </c>
      <c r="N20">
        <v>3</v>
      </c>
      <c r="O20">
        <v>4</v>
      </c>
      <c r="P20">
        <v>4</v>
      </c>
      <c r="Q20">
        <v>4</v>
      </c>
      <c r="R20">
        <v>3</v>
      </c>
      <c r="S20" s="33">
        <v>3</v>
      </c>
      <c r="T20" s="4">
        <v>4</v>
      </c>
      <c r="U20" s="34">
        <v>37</v>
      </c>
      <c r="V20" s="32">
        <f t="shared" si="3"/>
        <v>0</v>
      </c>
      <c r="X20" s="49">
        <v>31</v>
      </c>
      <c r="Y20" s="49">
        <f t="shared" si="4"/>
        <v>20</v>
      </c>
      <c r="Z20" s="49">
        <f t="shared" si="5"/>
        <v>136</v>
      </c>
      <c r="AA20" s="49">
        <f t="shared" si="6"/>
        <v>45</v>
      </c>
      <c r="AB20" s="49">
        <f t="shared" si="7"/>
        <v>37</v>
      </c>
      <c r="AC20" s="49">
        <f t="shared" si="8"/>
        <v>238</v>
      </c>
      <c r="AD20" s="70">
        <f t="shared" si="9"/>
        <v>0.35087719298245612</v>
      </c>
      <c r="AE20" s="70">
        <f t="shared" si="10"/>
        <v>0.24861878453038674</v>
      </c>
      <c r="AF20" s="71">
        <f t="shared" si="11"/>
        <v>0.64912280701754388</v>
      </c>
      <c r="AG20" s="71">
        <f t="shared" si="12"/>
        <v>0.75138121546961323</v>
      </c>
      <c r="AH20" s="71">
        <f t="shared" si="13"/>
        <v>-0.40050402248715711</v>
      </c>
      <c r="AI20" s="71">
        <f t="shared" si="14"/>
        <v>0.29974798875642145</v>
      </c>
      <c r="AJ20" s="73">
        <f t="shared" si="15"/>
        <v>0.27310924369747897</v>
      </c>
    </row>
    <row r="21" spans="1:36" x14ac:dyDescent="0.25">
      <c r="A21">
        <v>355</v>
      </c>
      <c r="B21">
        <v>0</v>
      </c>
      <c r="C21">
        <v>1993</v>
      </c>
      <c r="D21" s="30">
        <f t="shared" si="0"/>
        <v>23</v>
      </c>
      <c r="E21" s="31" t="s">
        <v>6</v>
      </c>
      <c r="F21" s="32">
        <v>2</v>
      </c>
      <c r="G21" s="2">
        <v>4</v>
      </c>
      <c r="H21">
        <v>4</v>
      </c>
      <c r="I21">
        <v>1</v>
      </c>
      <c r="J21">
        <f t="shared" si="1"/>
        <v>4</v>
      </c>
      <c r="K21">
        <v>3</v>
      </c>
      <c r="L21">
        <v>2</v>
      </c>
      <c r="M21">
        <f t="shared" si="2"/>
        <v>3</v>
      </c>
      <c r="N21">
        <v>1</v>
      </c>
      <c r="O21">
        <v>4</v>
      </c>
      <c r="P21">
        <v>2</v>
      </c>
      <c r="Q21">
        <v>3</v>
      </c>
      <c r="R21">
        <v>3</v>
      </c>
      <c r="S21" s="33">
        <v>4</v>
      </c>
      <c r="T21" s="4">
        <v>4</v>
      </c>
      <c r="U21" s="34">
        <v>35</v>
      </c>
      <c r="V21" s="32">
        <f t="shared" si="3"/>
        <v>0</v>
      </c>
      <c r="X21" s="49">
        <v>32</v>
      </c>
      <c r="Y21" s="49">
        <f t="shared" si="4"/>
        <v>18</v>
      </c>
      <c r="Z21" s="49">
        <f t="shared" si="5"/>
        <v>121</v>
      </c>
      <c r="AA21" s="49">
        <f t="shared" si="6"/>
        <v>60</v>
      </c>
      <c r="AB21" s="49">
        <f t="shared" si="7"/>
        <v>39</v>
      </c>
      <c r="AC21" s="49">
        <f t="shared" si="8"/>
        <v>238</v>
      </c>
      <c r="AD21" s="70">
        <f t="shared" si="9"/>
        <v>0.31578947368421051</v>
      </c>
      <c r="AE21" s="70">
        <f t="shared" si="10"/>
        <v>0.33149171270718231</v>
      </c>
      <c r="AF21" s="71">
        <f t="shared" si="11"/>
        <v>0.68421052631578949</v>
      </c>
      <c r="AG21" s="71">
        <f t="shared" si="12"/>
        <v>0.66850828729281764</v>
      </c>
      <c r="AH21" s="71">
        <f t="shared" si="13"/>
        <v>-0.35271881360860724</v>
      </c>
      <c r="AI21" s="71">
        <f t="shared" si="14"/>
        <v>0.32364059319569638</v>
      </c>
      <c r="AJ21" s="73">
        <f t="shared" si="15"/>
        <v>0.32773109243697479</v>
      </c>
    </row>
    <row r="22" spans="1:36" x14ac:dyDescent="0.25">
      <c r="A22">
        <v>349</v>
      </c>
      <c r="B22">
        <v>0</v>
      </c>
      <c r="C22">
        <v>1995</v>
      </c>
      <c r="D22" s="30">
        <f t="shared" si="0"/>
        <v>21</v>
      </c>
      <c r="E22" s="31" t="s">
        <v>5</v>
      </c>
      <c r="F22" s="32">
        <v>2</v>
      </c>
      <c r="G22" s="2">
        <v>2</v>
      </c>
      <c r="H22">
        <v>3</v>
      </c>
      <c r="I22">
        <v>2</v>
      </c>
      <c r="J22">
        <f t="shared" si="1"/>
        <v>3</v>
      </c>
      <c r="K22">
        <v>4</v>
      </c>
      <c r="L22">
        <v>2</v>
      </c>
      <c r="M22">
        <f t="shared" si="2"/>
        <v>3</v>
      </c>
      <c r="N22">
        <v>1</v>
      </c>
      <c r="O22">
        <v>3</v>
      </c>
      <c r="P22">
        <v>4</v>
      </c>
      <c r="Q22">
        <v>4</v>
      </c>
      <c r="R22">
        <v>3</v>
      </c>
      <c r="S22" s="33">
        <v>3</v>
      </c>
      <c r="T22" s="4">
        <v>4</v>
      </c>
      <c r="U22" s="34">
        <v>34</v>
      </c>
      <c r="V22" s="32">
        <f t="shared" si="3"/>
        <v>0</v>
      </c>
      <c r="X22" s="49">
        <v>33</v>
      </c>
      <c r="Y22" s="49">
        <f t="shared" si="4"/>
        <v>15</v>
      </c>
      <c r="Z22" s="49">
        <f t="shared" si="5"/>
        <v>107</v>
      </c>
      <c r="AA22" s="49">
        <f t="shared" si="6"/>
        <v>74</v>
      </c>
      <c r="AB22" s="49">
        <f t="shared" si="7"/>
        <v>42</v>
      </c>
      <c r="AC22" s="49">
        <f t="shared" si="8"/>
        <v>238</v>
      </c>
      <c r="AD22" s="70">
        <f t="shared" si="9"/>
        <v>0.26315789473684209</v>
      </c>
      <c r="AE22" s="70">
        <f t="shared" si="10"/>
        <v>0.40883977900552487</v>
      </c>
      <c r="AF22" s="71">
        <f t="shared" si="11"/>
        <v>0.73684210526315796</v>
      </c>
      <c r="AG22" s="71">
        <f t="shared" si="12"/>
        <v>0.59116022099447507</v>
      </c>
      <c r="AH22" s="71">
        <f t="shared" si="13"/>
        <v>-0.32800232625763304</v>
      </c>
      <c r="AI22" s="71">
        <f t="shared" si="14"/>
        <v>0.33599883687118348</v>
      </c>
      <c r="AJ22" s="73">
        <f t="shared" si="15"/>
        <v>0.37394957983193278</v>
      </c>
    </row>
    <row r="23" spans="1:36" x14ac:dyDescent="0.25">
      <c r="A23">
        <v>363</v>
      </c>
      <c r="B23">
        <v>1</v>
      </c>
      <c r="C23">
        <v>1981</v>
      </c>
      <c r="D23" s="30">
        <f t="shared" si="0"/>
        <v>35</v>
      </c>
      <c r="E23" s="31" t="s">
        <v>6</v>
      </c>
      <c r="F23" s="32">
        <v>2</v>
      </c>
      <c r="G23" s="2">
        <v>2</v>
      </c>
      <c r="H23">
        <v>4</v>
      </c>
      <c r="I23">
        <v>2</v>
      </c>
      <c r="J23">
        <f t="shared" si="1"/>
        <v>3</v>
      </c>
      <c r="K23">
        <v>2</v>
      </c>
      <c r="L23">
        <v>2</v>
      </c>
      <c r="M23">
        <f t="shared" si="2"/>
        <v>3</v>
      </c>
      <c r="N23">
        <v>2</v>
      </c>
      <c r="O23">
        <v>4</v>
      </c>
      <c r="P23">
        <v>3</v>
      </c>
      <c r="Q23">
        <v>3</v>
      </c>
      <c r="R23">
        <v>3</v>
      </c>
      <c r="S23" s="33">
        <v>4</v>
      </c>
      <c r="T23" s="4">
        <v>4</v>
      </c>
      <c r="U23" s="34">
        <v>33</v>
      </c>
      <c r="V23" s="32">
        <f t="shared" si="3"/>
        <v>0</v>
      </c>
      <c r="X23" s="49">
        <v>34</v>
      </c>
      <c r="Y23" s="49">
        <f t="shared" si="4"/>
        <v>11</v>
      </c>
      <c r="Z23" s="49">
        <f t="shared" si="5"/>
        <v>90</v>
      </c>
      <c r="AA23" s="49">
        <f t="shared" si="6"/>
        <v>91</v>
      </c>
      <c r="AB23" s="49">
        <f t="shared" si="7"/>
        <v>46</v>
      </c>
      <c r="AC23" s="49">
        <f t="shared" si="8"/>
        <v>238</v>
      </c>
      <c r="AD23" s="70">
        <f t="shared" si="9"/>
        <v>0.19298245614035087</v>
      </c>
      <c r="AE23" s="70">
        <f t="shared" si="10"/>
        <v>0.50276243093922657</v>
      </c>
      <c r="AF23" s="71">
        <f t="shared" si="11"/>
        <v>0.80701754385964919</v>
      </c>
      <c r="AG23" s="71">
        <f t="shared" si="12"/>
        <v>0.49723756906077343</v>
      </c>
      <c r="AH23" s="71">
        <f t="shared" si="13"/>
        <v>-0.30425511292042251</v>
      </c>
      <c r="AI23" s="71">
        <f t="shared" si="14"/>
        <v>0.34787244353978874</v>
      </c>
      <c r="AJ23" s="73">
        <f t="shared" si="15"/>
        <v>0.4285714285714286</v>
      </c>
    </row>
    <row r="24" spans="1:36" x14ac:dyDescent="0.25">
      <c r="A24">
        <v>366</v>
      </c>
      <c r="B24">
        <v>0</v>
      </c>
      <c r="C24">
        <v>1988</v>
      </c>
      <c r="D24" s="30">
        <f t="shared" si="0"/>
        <v>28</v>
      </c>
      <c r="E24" s="31" t="s">
        <v>4</v>
      </c>
      <c r="F24" s="32">
        <v>2</v>
      </c>
      <c r="G24" s="2">
        <v>2</v>
      </c>
      <c r="H24">
        <v>3</v>
      </c>
      <c r="I24">
        <v>1</v>
      </c>
      <c r="J24">
        <f t="shared" si="1"/>
        <v>4</v>
      </c>
      <c r="K24">
        <v>3</v>
      </c>
      <c r="L24">
        <v>2</v>
      </c>
      <c r="M24">
        <f t="shared" si="2"/>
        <v>3</v>
      </c>
      <c r="N24">
        <v>2</v>
      </c>
      <c r="O24">
        <v>2</v>
      </c>
      <c r="P24">
        <v>2</v>
      </c>
      <c r="Q24">
        <v>3</v>
      </c>
      <c r="R24">
        <v>2</v>
      </c>
      <c r="S24" s="33">
        <v>2</v>
      </c>
      <c r="T24" s="4">
        <v>4</v>
      </c>
      <c r="U24" s="34">
        <v>30</v>
      </c>
      <c r="V24" s="32">
        <f t="shared" si="3"/>
        <v>0</v>
      </c>
      <c r="X24" s="49">
        <v>35</v>
      </c>
      <c r="Y24" s="49">
        <f t="shared" si="4"/>
        <v>5</v>
      </c>
      <c r="Z24" s="49">
        <f t="shared" si="5"/>
        <v>67</v>
      </c>
      <c r="AA24" s="49">
        <f t="shared" si="6"/>
        <v>114</v>
      </c>
      <c r="AB24" s="49">
        <f t="shared" si="7"/>
        <v>52</v>
      </c>
      <c r="AC24" s="49">
        <f t="shared" si="8"/>
        <v>238</v>
      </c>
      <c r="AD24" s="70">
        <f t="shared" si="9"/>
        <v>8.771929824561403E-2</v>
      </c>
      <c r="AE24" s="70">
        <f t="shared" si="10"/>
        <v>0.62983425414364635</v>
      </c>
      <c r="AF24" s="71">
        <f t="shared" si="11"/>
        <v>0.91228070175438591</v>
      </c>
      <c r="AG24" s="71">
        <f t="shared" si="12"/>
        <v>0.37016574585635365</v>
      </c>
      <c r="AH24" s="71">
        <f t="shared" si="13"/>
        <v>-0.28244644761073956</v>
      </c>
      <c r="AI24" s="71">
        <f t="shared" si="14"/>
        <v>0.35877677619463022</v>
      </c>
      <c r="AJ24" s="73">
        <f t="shared" si="15"/>
        <v>0.49999999999999989</v>
      </c>
    </row>
    <row r="25" spans="1:36" x14ac:dyDescent="0.25">
      <c r="A25">
        <v>378</v>
      </c>
      <c r="B25">
        <v>1</v>
      </c>
      <c r="C25">
        <v>1975</v>
      </c>
      <c r="D25" s="30">
        <f t="shared" si="0"/>
        <v>41</v>
      </c>
      <c r="E25" s="31" t="s">
        <v>5</v>
      </c>
      <c r="F25" s="32">
        <v>2</v>
      </c>
      <c r="G25" s="2">
        <v>3</v>
      </c>
      <c r="H25">
        <v>4</v>
      </c>
      <c r="I25">
        <v>2</v>
      </c>
      <c r="J25">
        <f t="shared" si="1"/>
        <v>3</v>
      </c>
      <c r="K25">
        <v>2</v>
      </c>
      <c r="L25">
        <v>2</v>
      </c>
      <c r="M25">
        <f t="shared" si="2"/>
        <v>3</v>
      </c>
      <c r="N25">
        <v>2</v>
      </c>
      <c r="O25">
        <v>4</v>
      </c>
      <c r="P25">
        <v>3</v>
      </c>
      <c r="Q25">
        <v>4</v>
      </c>
      <c r="R25">
        <v>4</v>
      </c>
      <c r="S25" s="33">
        <v>2</v>
      </c>
      <c r="T25" s="4">
        <v>4</v>
      </c>
      <c r="U25" s="34">
        <v>36</v>
      </c>
      <c r="V25" s="32">
        <f t="shared" si="3"/>
        <v>0</v>
      </c>
      <c r="X25" s="49">
        <v>36</v>
      </c>
      <c r="Y25" s="49">
        <f t="shared" si="4"/>
        <v>3</v>
      </c>
      <c r="Z25" s="49">
        <f t="shared" si="5"/>
        <v>52</v>
      </c>
      <c r="AA25" s="49">
        <f t="shared" si="6"/>
        <v>129</v>
      </c>
      <c r="AB25" s="49">
        <f t="shared" si="7"/>
        <v>54</v>
      </c>
      <c r="AC25" s="49">
        <f t="shared" si="8"/>
        <v>238</v>
      </c>
      <c r="AD25" s="70">
        <f t="shared" si="9"/>
        <v>5.2631578947368418E-2</v>
      </c>
      <c r="AE25" s="70">
        <f t="shared" si="10"/>
        <v>0.71270718232044195</v>
      </c>
      <c r="AF25" s="71">
        <f t="shared" si="11"/>
        <v>0.94736842105263164</v>
      </c>
      <c r="AG25" s="71">
        <f t="shared" si="12"/>
        <v>0.28729281767955805</v>
      </c>
      <c r="AH25" s="71">
        <f t="shared" si="13"/>
        <v>-0.23466123873218958</v>
      </c>
      <c r="AI25" s="71">
        <f t="shared" si="14"/>
        <v>0.38266938063390521</v>
      </c>
      <c r="AJ25" s="73">
        <f t="shared" si="15"/>
        <v>0.55462184873949572</v>
      </c>
    </row>
    <row r="26" spans="1:36" x14ac:dyDescent="0.25">
      <c r="A26">
        <v>397</v>
      </c>
      <c r="B26">
        <v>0</v>
      </c>
      <c r="C26">
        <v>1993</v>
      </c>
      <c r="D26" s="30">
        <f t="shared" si="0"/>
        <v>23</v>
      </c>
      <c r="E26" s="31" t="s">
        <v>4</v>
      </c>
      <c r="F26" s="32">
        <v>2</v>
      </c>
      <c r="G26" s="2">
        <v>2</v>
      </c>
      <c r="H26">
        <v>3</v>
      </c>
      <c r="I26">
        <v>2</v>
      </c>
      <c r="J26">
        <f t="shared" si="1"/>
        <v>3</v>
      </c>
      <c r="K26">
        <v>2</v>
      </c>
      <c r="L26">
        <v>2</v>
      </c>
      <c r="M26">
        <f t="shared" si="2"/>
        <v>3</v>
      </c>
      <c r="N26">
        <v>2</v>
      </c>
      <c r="O26">
        <v>3</v>
      </c>
      <c r="P26">
        <v>4</v>
      </c>
      <c r="Q26">
        <v>1</v>
      </c>
      <c r="R26">
        <v>3</v>
      </c>
      <c r="S26" s="33">
        <v>2</v>
      </c>
      <c r="T26" s="4">
        <v>4</v>
      </c>
      <c r="U26" s="34">
        <v>30</v>
      </c>
      <c r="V26" s="32">
        <f t="shared" si="3"/>
        <v>0</v>
      </c>
      <c r="X26" s="49">
        <v>37</v>
      </c>
      <c r="Y26" s="49">
        <f t="shared" si="4"/>
        <v>2</v>
      </c>
      <c r="Z26" s="49">
        <f t="shared" si="5"/>
        <v>41</v>
      </c>
      <c r="AA26" s="49">
        <f t="shared" si="6"/>
        <v>140</v>
      </c>
      <c r="AB26" s="49">
        <f t="shared" si="7"/>
        <v>55</v>
      </c>
      <c r="AC26" s="49">
        <f t="shared" si="8"/>
        <v>238</v>
      </c>
      <c r="AD26" s="70">
        <f t="shared" si="9"/>
        <v>3.5087719298245612E-2</v>
      </c>
      <c r="AE26" s="70">
        <f t="shared" si="10"/>
        <v>0.77348066298342544</v>
      </c>
      <c r="AF26" s="71">
        <f t="shared" si="11"/>
        <v>0.96491228070175439</v>
      </c>
      <c r="AG26" s="71">
        <f t="shared" si="12"/>
        <v>0.22651933701657456</v>
      </c>
      <c r="AH26" s="71">
        <f t="shared" si="13"/>
        <v>-0.19143161771832895</v>
      </c>
      <c r="AI26" s="71">
        <f t="shared" si="14"/>
        <v>0.40428419114083552</v>
      </c>
      <c r="AJ26" s="73">
        <f t="shared" si="15"/>
        <v>0.59663865546218486</v>
      </c>
    </row>
    <row r="27" spans="1:36" x14ac:dyDescent="0.25">
      <c r="A27">
        <v>398</v>
      </c>
      <c r="B27">
        <v>1</v>
      </c>
      <c r="C27">
        <v>1986</v>
      </c>
      <c r="D27" s="30">
        <f t="shared" si="0"/>
        <v>30</v>
      </c>
      <c r="E27" s="31" t="s">
        <v>11</v>
      </c>
      <c r="F27" s="32">
        <v>1</v>
      </c>
      <c r="G27" s="2">
        <v>2</v>
      </c>
      <c r="H27">
        <v>3</v>
      </c>
      <c r="I27">
        <v>2</v>
      </c>
      <c r="J27">
        <f t="shared" si="1"/>
        <v>3</v>
      </c>
      <c r="K27">
        <v>2</v>
      </c>
      <c r="L27">
        <v>1</v>
      </c>
      <c r="M27">
        <f t="shared" si="2"/>
        <v>4</v>
      </c>
      <c r="N27">
        <v>1</v>
      </c>
      <c r="O27">
        <v>1</v>
      </c>
      <c r="P27">
        <v>2</v>
      </c>
      <c r="Q27">
        <v>1</v>
      </c>
      <c r="R27">
        <v>3</v>
      </c>
      <c r="S27" s="33">
        <v>3</v>
      </c>
      <c r="T27" s="4">
        <v>2</v>
      </c>
      <c r="U27" s="34">
        <v>24</v>
      </c>
      <c r="V27" s="32">
        <f t="shared" si="3"/>
        <v>1</v>
      </c>
      <c r="X27" s="49">
        <v>38</v>
      </c>
      <c r="Y27" s="49">
        <f t="shared" si="4"/>
        <v>2</v>
      </c>
      <c r="Z27" s="49">
        <f t="shared" si="5"/>
        <v>29</v>
      </c>
      <c r="AA27" s="49">
        <f t="shared" si="6"/>
        <v>152</v>
      </c>
      <c r="AB27" s="49">
        <f t="shared" si="7"/>
        <v>55</v>
      </c>
      <c r="AC27" s="49">
        <f t="shared" si="8"/>
        <v>238</v>
      </c>
      <c r="AD27" s="70">
        <f t="shared" si="9"/>
        <v>3.5087719298245612E-2</v>
      </c>
      <c r="AE27" s="70">
        <f t="shared" si="10"/>
        <v>0.83977900552486184</v>
      </c>
      <c r="AF27" s="71">
        <f t="shared" si="11"/>
        <v>0.96491228070175439</v>
      </c>
      <c r="AG27" s="71">
        <f t="shared" si="12"/>
        <v>0.16022099447513816</v>
      </c>
      <c r="AH27" s="71">
        <f t="shared" si="13"/>
        <v>-0.12513327517689254</v>
      </c>
      <c r="AI27" s="71">
        <f t="shared" si="14"/>
        <v>0.43743336241155373</v>
      </c>
      <c r="AJ27" s="73">
        <f t="shared" si="15"/>
        <v>0.64705882352941169</v>
      </c>
    </row>
    <row r="28" spans="1:36" x14ac:dyDescent="0.25">
      <c r="A28">
        <v>434</v>
      </c>
      <c r="B28">
        <v>0</v>
      </c>
      <c r="C28">
        <v>1997</v>
      </c>
      <c r="D28" s="30">
        <f t="shared" si="0"/>
        <v>19</v>
      </c>
      <c r="E28" s="31" t="s">
        <v>11</v>
      </c>
      <c r="F28" s="32">
        <v>1</v>
      </c>
      <c r="G28" s="2">
        <v>3</v>
      </c>
      <c r="H28">
        <v>2</v>
      </c>
      <c r="I28">
        <v>2</v>
      </c>
      <c r="J28">
        <f t="shared" si="1"/>
        <v>3</v>
      </c>
      <c r="K28">
        <v>3</v>
      </c>
      <c r="L28">
        <v>3</v>
      </c>
      <c r="M28">
        <f t="shared" si="2"/>
        <v>2</v>
      </c>
      <c r="N28">
        <v>2</v>
      </c>
      <c r="O28">
        <v>4</v>
      </c>
      <c r="P28">
        <v>4</v>
      </c>
      <c r="Q28">
        <v>1</v>
      </c>
      <c r="R28">
        <v>1</v>
      </c>
      <c r="S28" s="33">
        <v>3</v>
      </c>
      <c r="T28" s="4">
        <v>4</v>
      </c>
      <c r="U28" s="34">
        <v>29</v>
      </c>
      <c r="V28" s="32">
        <f t="shared" si="3"/>
        <v>1</v>
      </c>
      <c r="X28" s="49">
        <v>39</v>
      </c>
      <c r="Y28" s="49">
        <f t="shared" si="4"/>
        <v>1</v>
      </c>
      <c r="Z28" s="49">
        <f t="shared" si="5"/>
        <v>23</v>
      </c>
      <c r="AA28" s="49">
        <f t="shared" si="6"/>
        <v>158</v>
      </c>
      <c r="AB28" s="49">
        <f t="shared" si="7"/>
        <v>56</v>
      </c>
      <c r="AC28" s="49">
        <f t="shared" si="8"/>
        <v>238</v>
      </c>
      <c r="AD28" s="70">
        <f t="shared" si="9"/>
        <v>1.7543859649122806E-2</v>
      </c>
      <c r="AE28" s="70">
        <f t="shared" si="10"/>
        <v>0.8729281767955801</v>
      </c>
      <c r="AF28" s="71">
        <f t="shared" si="11"/>
        <v>0.98245614035087714</v>
      </c>
      <c r="AG28" s="71">
        <f t="shared" si="12"/>
        <v>0.1270718232044199</v>
      </c>
      <c r="AH28" s="71">
        <f t="shared" si="13"/>
        <v>-0.10952796355529704</v>
      </c>
      <c r="AI28" s="71">
        <f t="shared" si="14"/>
        <v>0.44523601822235148</v>
      </c>
      <c r="AJ28" s="73">
        <f t="shared" si="15"/>
        <v>0.66806722689075626</v>
      </c>
    </row>
    <row r="29" spans="1:36" x14ac:dyDescent="0.25">
      <c r="A29">
        <v>204</v>
      </c>
      <c r="B29">
        <v>0</v>
      </c>
      <c r="C29">
        <v>1995</v>
      </c>
      <c r="D29" s="30">
        <f t="shared" si="0"/>
        <v>21</v>
      </c>
      <c r="E29" s="31" t="s">
        <v>4</v>
      </c>
      <c r="F29" s="32">
        <v>2</v>
      </c>
      <c r="G29" s="2">
        <v>2</v>
      </c>
      <c r="H29">
        <v>3</v>
      </c>
      <c r="I29">
        <v>2</v>
      </c>
      <c r="J29">
        <f t="shared" si="1"/>
        <v>3</v>
      </c>
      <c r="K29">
        <v>3</v>
      </c>
      <c r="L29">
        <v>3</v>
      </c>
      <c r="M29">
        <f t="shared" si="2"/>
        <v>2</v>
      </c>
      <c r="N29">
        <v>2</v>
      </c>
      <c r="O29">
        <v>3</v>
      </c>
      <c r="P29">
        <v>4</v>
      </c>
      <c r="Q29">
        <v>4</v>
      </c>
      <c r="R29">
        <v>2</v>
      </c>
      <c r="S29" s="33">
        <v>2</v>
      </c>
      <c r="T29" s="4">
        <v>4</v>
      </c>
      <c r="U29" s="34">
        <v>32</v>
      </c>
      <c r="V29" s="32">
        <f t="shared" si="3"/>
        <v>0</v>
      </c>
      <c r="X29" s="49">
        <v>40</v>
      </c>
      <c r="Y29" s="49">
        <f t="shared" si="4"/>
        <v>1</v>
      </c>
      <c r="Z29" s="49">
        <f t="shared" si="5"/>
        <v>17</v>
      </c>
      <c r="AA29" s="49">
        <f t="shared" si="6"/>
        <v>164</v>
      </c>
      <c r="AB29" s="49">
        <f t="shared" si="7"/>
        <v>56</v>
      </c>
      <c r="AC29" s="49">
        <f t="shared" si="8"/>
        <v>238</v>
      </c>
      <c r="AD29" s="70">
        <f t="shared" si="9"/>
        <v>1.7543859649122806E-2</v>
      </c>
      <c r="AE29" s="70">
        <f t="shared" si="10"/>
        <v>0.90607734806629836</v>
      </c>
      <c r="AF29" s="71">
        <f t="shared" si="11"/>
        <v>0.98245614035087714</v>
      </c>
      <c r="AG29" s="71">
        <f t="shared" si="12"/>
        <v>9.392265193370164E-2</v>
      </c>
      <c r="AH29" s="71">
        <f t="shared" si="13"/>
        <v>-7.6378792284578889E-2</v>
      </c>
      <c r="AI29" s="71">
        <f t="shared" si="14"/>
        <v>0.46181060385771056</v>
      </c>
      <c r="AJ29" s="73">
        <f t="shared" si="15"/>
        <v>0.69327731092436973</v>
      </c>
    </row>
    <row r="30" spans="1:36" x14ac:dyDescent="0.25">
      <c r="A30">
        <v>441</v>
      </c>
      <c r="B30">
        <v>0</v>
      </c>
      <c r="C30">
        <v>1996</v>
      </c>
      <c r="D30" s="30">
        <f t="shared" si="0"/>
        <v>20</v>
      </c>
      <c r="E30" s="31" t="s">
        <v>84</v>
      </c>
      <c r="F30" s="32">
        <v>2</v>
      </c>
      <c r="G30" s="2">
        <v>4</v>
      </c>
      <c r="H30">
        <v>3</v>
      </c>
      <c r="I30">
        <v>1</v>
      </c>
      <c r="J30">
        <f t="shared" si="1"/>
        <v>4</v>
      </c>
      <c r="K30">
        <v>4</v>
      </c>
      <c r="L30">
        <v>2</v>
      </c>
      <c r="M30">
        <f t="shared" si="2"/>
        <v>3</v>
      </c>
      <c r="N30">
        <v>1</v>
      </c>
      <c r="O30">
        <v>4</v>
      </c>
      <c r="P30">
        <v>2</v>
      </c>
      <c r="Q30">
        <v>2</v>
      </c>
      <c r="R30">
        <v>4</v>
      </c>
      <c r="S30" s="33">
        <v>4</v>
      </c>
      <c r="T30" s="4">
        <v>2</v>
      </c>
      <c r="U30" s="34">
        <v>33</v>
      </c>
      <c r="V30" s="32">
        <f t="shared" si="3"/>
        <v>0</v>
      </c>
      <c r="X30" s="49">
        <v>41</v>
      </c>
      <c r="Y30" s="49">
        <f t="shared" si="4"/>
        <v>1</v>
      </c>
      <c r="Z30" s="49">
        <f t="shared" si="5"/>
        <v>13</v>
      </c>
      <c r="AA30" s="49">
        <f t="shared" si="6"/>
        <v>168</v>
      </c>
      <c r="AB30" s="49">
        <f t="shared" si="7"/>
        <v>56</v>
      </c>
      <c r="AC30" s="49">
        <f t="shared" si="8"/>
        <v>238</v>
      </c>
      <c r="AD30" s="70">
        <f t="shared" si="9"/>
        <v>1.7543859649122806E-2</v>
      </c>
      <c r="AE30" s="70">
        <f t="shared" si="10"/>
        <v>0.92817679558011046</v>
      </c>
      <c r="AF30" s="71">
        <f t="shared" si="11"/>
        <v>0.98245614035087714</v>
      </c>
      <c r="AG30" s="71">
        <f t="shared" si="12"/>
        <v>7.1823204419889541E-2</v>
      </c>
      <c r="AH30" s="71">
        <f t="shared" si="13"/>
        <v>-5.4279344770766791E-2</v>
      </c>
      <c r="AI30" s="71">
        <f t="shared" si="14"/>
        <v>0.4728603276146166</v>
      </c>
      <c r="AJ30" s="73">
        <f t="shared" si="15"/>
        <v>0.7100840336134453</v>
      </c>
    </row>
    <row r="31" spans="1:36" x14ac:dyDescent="0.25">
      <c r="A31">
        <v>876</v>
      </c>
      <c r="B31">
        <v>0</v>
      </c>
      <c r="C31">
        <v>1976</v>
      </c>
      <c r="D31" s="30">
        <f t="shared" si="0"/>
        <v>40</v>
      </c>
      <c r="E31" s="31" t="s">
        <v>6</v>
      </c>
      <c r="F31" s="32">
        <v>2</v>
      </c>
      <c r="G31" s="2">
        <v>4</v>
      </c>
      <c r="H31">
        <v>4</v>
      </c>
      <c r="I31">
        <v>2</v>
      </c>
      <c r="J31">
        <f t="shared" si="1"/>
        <v>3</v>
      </c>
      <c r="K31">
        <v>3</v>
      </c>
      <c r="L31">
        <v>4</v>
      </c>
      <c r="M31">
        <f t="shared" si="2"/>
        <v>1</v>
      </c>
      <c r="N31">
        <v>1</v>
      </c>
      <c r="O31">
        <v>2</v>
      </c>
      <c r="P31">
        <v>1</v>
      </c>
      <c r="Q31">
        <v>1</v>
      </c>
      <c r="R31">
        <v>4</v>
      </c>
      <c r="S31" s="33">
        <v>3</v>
      </c>
      <c r="T31" s="4">
        <v>2</v>
      </c>
      <c r="U31" s="34">
        <v>26</v>
      </c>
      <c r="V31" s="32">
        <f t="shared" si="3"/>
        <v>0</v>
      </c>
      <c r="X31" s="49">
        <v>42</v>
      </c>
      <c r="Y31" s="49">
        <f t="shared" si="4"/>
        <v>0</v>
      </c>
      <c r="Z31" s="49">
        <f t="shared" si="5"/>
        <v>6</v>
      </c>
      <c r="AA31" s="49">
        <f t="shared" si="6"/>
        <v>175</v>
      </c>
      <c r="AB31" s="49">
        <f t="shared" si="7"/>
        <v>57</v>
      </c>
      <c r="AC31" s="49">
        <f t="shared" si="8"/>
        <v>238</v>
      </c>
      <c r="AD31" s="70">
        <f t="shared" si="9"/>
        <v>0</v>
      </c>
      <c r="AE31" s="70">
        <f t="shared" si="10"/>
        <v>0.96685082872928174</v>
      </c>
      <c r="AF31" s="71">
        <f t="shared" si="11"/>
        <v>1</v>
      </c>
      <c r="AG31" s="71">
        <f t="shared" si="12"/>
        <v>3.3149171270718258E-2</v>
      </c>
      <c r="AH31" s="71">
        <f t="shared" si="13"/>
        <v>-3.3149171270718258E-2</v>
      </c>
      <c r="AI31" s="71">
        <f t="shared" si="14"/>
        <v>0.48342541436464087</v>
      </c>
      <c r="AJ31" s="73">
        <f t="shared" si="15"/>
        <v>0.73529411764705876</v>
      </c>
    </row>
    <row r="32" spans="1:36" x14ac:dyDescent="0.25">
      <c r="A32">
        <v>465</v>
      </c>
      <c r="B32">
        <v>1</v>
      </c>
      <c r="C32">
        <v>1995</v>
      </c>
      <c r="D32" s="30">
        <f t="shared" si="0"/>
        <v>21</v>
      </c>
      <c r="E32" s="31" t="s">
        <v>11</v>
      </c>
      <c r="F32" s="32">
        <v>1</v>
      </c>
      <c r="G32" s="2">
        <v>3</v>
      </c>
      <c r="H32">
        <v>3</v>
      </c>
      <c r="I32">
        <v>2</v>
      </c>
      <c r="J32">
        <f t="shared" si="1"/>
        <v>3</v>
      </c>
      <c r="K32">
        <v>3</v>
      </c>
      <c r="L32">
        <v>3</v>
      </c>
      <c r="M32">
        <f t="shared" si="2"/>
        <v>2</v>
      </c>
      <c r="N32">
        <v>3</v>
      </c>
      <c r="O32">
        <v>2</v>
      </c>
      <c r="P32">
        <v>2</v>
      </c>
      <c r="Q32">
        <v>1</v>
      </c>
      <c r="R32">
        <v>3</v>
      </c>
      <c r="S32" s="33">
        <v>3</v>
      </c>
      <c r="T32" s="4">
        <v>4</v>
      </c>
      <c r="U32" s="34">
        <v>29</v>
      </c>
      <c r="V32" s="32">
        <f t="shared" si="3"/>
        <v>1</v>
      </c>
      <c r="X32" s="49">
        <v>43</v>
      </c>
      <c r="Y32" s="49">
        <f t="shared" si="4"/>
        <v>0</v>
      </c>
      <c r="Z32" s="49">
        <f t="shared" si="5"/>
        <v>3</v>
      </c>
      <c r="AA32" s="49">
        <f t="shared" si="6"/>
        <v>178</v>
      </c>
      <c r="AB32" s="49">
        <f t="shared" si="7"/>
        <v>57</v>
      </c>
      <c r="AC32" s="49">
        <f t="shared" si="8"/>
        <v>238</v>
      </c>
      <c r="AD32" s="70">
        <f t="shared" si="9"/>
        <v>0</v>
      </c>
      <c r="AE32" s="70">
        <f t="shared" si="10"/>
        <v>0.98342541436464093</v>
      </c>
      <c r="AF32" s="71">
        <f t="shared" si="11"/>
        <v>1</v>
      </c>
      <c r="AG32" s="71">
        <f t="shared" si="12"/>
        <v>1.6574585635359074E-2</v>
      </c>
      <c r="AH32" s="71">
        <f t="shared" si="13"/>
        <v>-1.6574585635359074E-2</v>
      </c>
      <c r="AI32" s="71">
        <f t="shared" si="14"/>
        <v>0.49171270718232046</v>
      </c>
      <c r="AJ32" s="73">
        <f t="shared" si="15"/>
        <v>0.74789915966386555</v>
      </c>
    </row>
    <row r="33" spans="1:36" x14ac:dyDescent="0.25">
      <c r="A33">
        <v>227</v>
      </c>
      <c r="B33">
        <v>0</v>
      </c>
      <c r="C33">
        <v>1994</v>
      </c>
      <c r="D33" s="30">
        <f t="shared" si="0"/>
        <v>22</v>
      </c>
      <c r="E33" s="31" t="s">
        <v>6</v>
      </c>
      <c r="F33" s="32">
        <v>2</v>
      </c>
      <c r="G33" s="2">
        <v>4</v>
      </c>
      <c r="H33">
        <v>3</v>
      </c>
      <c r="I33">
        <v>2</v>
      </c>
      <c r="J33">
        <f t="shared" si="1"/>
        <v>3</v>
      </c>
      <c r="K33">
        <v>2</v>
      </c>
      <c r="L33">
        <v>2</v>
      </c>
      <c r="M33">
        <f t="shared" si="2"/>
        <v>3</v>
      </c>
      <c r="N33">
        <v>3</v>
      </c>
      <c r="O33">
        <v>3</v>
      </c>
      <c r="P33">
        <v>2</v>
      </c>
      <c r="Q33">
        <v>4</v>
      </c>
      <c r="R33">
        <v>4</v>
      </c>
      <c r="S33" s="33">
        <v>4</v>
      </c>
      <c r="T33" s="4">
        <v>4</v>
      </c>
      <c r="U33" s="34">
        <v>35</v>
      </c>
      <c r="V33" s="32">
        <f t="shared" si="3"/>
        <v>0</v>
      </c>
      <c r="X33" s="49">
        <v>44</v>
      </c>
      <c r="Y33" s="49">
        <f t="shared" si="4"/>
        <v>0</v>
      </c>
      <c r="Z33" s="49">
        <f t="shared" si="5"/>
        <v>3</v>
      </c>
      <c r="AA33" s="49">
        <f t="shared" si="6"/>
        <v>178</v>
      </c>
      <c r="AB33" s="49">
        <f t="shared" si="7"/>
        <v>57</v>
      </c>
      <c r="AC33" s="49">
        <f t="shared" si="8"/>
        <v>238</v>
      </c>
      <c r="AD33" s="70">
        <f t="shared" si="9"/>
        <v>0</v>
      </c>
      <c r="AE33" s="70">
        <f t="shared" si="10"/>
        <v>0.98342541436464093</v>
      </c>
      <c r="AF33" s="71">
        <f t="shared" si="11"/>
        <v>1</v>
      </c>
      <c r="AG33" s="71">
        <f t="shared" si="12"/>
        <v>1.6574585635359074E-2</v>
      </c>
      <c r="AH33" s="71">
        <f t="shared" si="13"/>
        <v>-1.6574585635359074E-2</v>
      </c>
      <c r="AI33" s="71">
        <f t="shared" si="14"/>
        <v>0.49171270718232046</v>
      </c>
      <c r="AJ33" s="73">
        <f t="shared" si="15"/>
        <v>0.74789915966386555</v>
      </c>
    </row>
    <row r="34" spans="1:36" x14ac:dyDescent="0.25">
      <c r="A34">
        <v>492</v>
      </c>
      <c r="B34">
        <v>1</v>
      </c>
      <c r="C34">
        <v>1990</v>
      </c>
      <c r="D34" s="30">
        <f t="shared" si="0"/>
        <v>26</v>
      </c>
      <c r="E34" s="31" t="s">
        <v>6</v>
      </c>
      <c r="F34" s="32">
        <v>2</v>
      </c>
      <c r="G34" s="2">
        <v>4</v>
      </c>
      <c r="H34">
        <v>4</v>
      </c>
      <c r="I34">
        <v>1</v>
      </c>
      <c r="J34">
        <f t="shared" si="1"/>
        <v>4</v>
      </c>
      <c r="K34">
        <v>4</v>
      </c>
      <c r="L34">
        <v>4</v>
      </c>
      <c r="M34">
        <f t="shared" si="2"/>
        <v>1</v>
      </c>
      <c r="N34">
        <v>4</v>
      </c>
      <c r="O34">
        <v>4</v>
      </c>
      <c r="P34">
        <v>4</v>
      </c>
      <c r="Q34">
        <v>4</v>
      </c>
      <c r="R34">
        <v>4</v>
      </c>
      <c r="S34" s="33">
        <v>3</v>
      </c>
      <c r="T34" s="4">
        <v>4</v>
      </c>
      <c r="U34" s="34">
        <v>41</v>
      </c>
      <c r="V34" s="32">
        <f t="shared" si="3"/>
        <v>0</v>
      </c>
      <c r="X34" s="49">
        <v>45</v>
      </c>
      <c r="Y34" s="49">
        <f t="shared" si="4"/>
        <v>0</v>
      </c>
      <c r="Z34" s="49">
        <f t="shared" si="5"/>
        <v>0</v>
      </c>
      <c r="AA34" s="49">
        <f t="shared" si="6"/>
        <v>181</v>
      </c>
      <c r="AB34" s="49">
        <f t="shared" si="7"/>
        <v>57</v>
      </c>
      <c r="AC34" s="49">
        <f t="shared" si="8"/>
        <v>238</v>
      </c>
      <c r="AD34" s="70">
        <f t="shared" si="9"/>
        <v>0</v>
      </c>
      <c r="AE34" s="70">
        <f t="shared" si="10"/>
        <v>1</v>
      </c>
      <c r="AF34" s="71">
        <f t="shared" si="11"/>
        <v>1</v>
      </c>
      <c r="AG34" s="71">
        <f t="shared" si="12"/>
        <v>0</v>
      </c>
      <c r="AH34" s="71">
        <f t="shared" si="13"/>
        <v>0</v>
      </c>
      <c r="AI34" s="71">
        <f t="shared" si="14"/>
        <v>0.5</v>
      </c>
      <c r="AJ34" s="73">
        <f t="shared" si="15"/>
        <v>0.76050420168067223</v>
      </c>
    </row>
    <row r="35" spans="1:36" x14ac:dyDescent="0.25">
      <c r="A35">
        <v>1083</v>
      </c>
      <c r="B35">
        <v>0</v>
      </c>
      <c r="C35">
        <v>1972</v>
      </c>
      <c r="D35" s="30">
        <f t="shared" si="0"/>
        <v>44</v>
      </c>
      <c r="E35" s="31" t="s">
        <v>11</v>
      </c>
      <c r="F35" s="32">
        <v>1</v>
      </c>
      <c r="G35" s="2">
        <v>1</v>
      </c>
      <c r="H35">
        <v>2</v>
      </c>
      <c r="I35">
        <v>3</v>
      </c>
      <c r="J35">
        <f t="shared" si="1"/>
        <v>2</v>
      </c>
      <c r="K35">
        <v>3</v>
      </c>
      <c r="L35">
        <v>2</v>
      </c>
      <c r="M35">
        <f t="shared" si="2"/>
        <v>3</v>
      </c>
      <c r="N35">
        <v>2</v>
      </c>
      <c r="O35">
        <v>3</v>
      </c>
      <c r="P35">
        <v>3</v>
      </c>
      <c r="Q35">
        <v>2</v>
      </c>
      <c r="R35">
        <v>2</v>
      </c>
      <c r="S35" s="33">
        <v>2</v>
      </c>
      <c r="T35" s="4">
        <v>3</v>
      </c>
      <c r="U35" s="34">
        <v>26</v>
      </c>
      <c r="V35" s="32">
        <f t="shared" si="3"/>
        <v>1</v>
      </c>
    </row>
    <row r="36" spans="1:36" x14ac:dyDescent="0.25">
      <c r="A36">
        <v>1293</v>
      </c>
      <c r="B36">
        <v>0</v>
      </c>
      <c r="C36">
        <v>1982</v>
      </c>
      <c r="D36" s="30">
        <f t="shared" si="0"/>
        <v>34</v>
      </c>
      <c r="E36" s="31" t="s">
        <v>6</v>
      </c>
      <c r="F36" s="32">
        <v>2</v>
      </c>
      <c r="G36" s="2">
        <v>1</v>
      </c>
      <c r="H36">
        <v>3</v>
      </c>
      <c r="I36">
        <v>2</v>
      </c>
      <c r="J36">
        <f t="shared" si="1"/>
        <v>3</v>
      </c>
      <c r="K36">
        <v>2</v>
      </c>
      <c r="L36">
        <v>3</v>
      </c>
      <c r="M36">
        <f t="shared" si="2"/>
        <v>2</v>
      </c>
      <c r="N36">
        <v>2</v>
      </c>
      <c r="O36">
        <v>1</v>
      </c>
      <c r="P36">
        <v>4</v>
      </c>
      <c r="Q36">
        <v>4</v>
      </c>
      <c r="R36">
        <v>2</v>
      </c>
      <c r="S36" s="33">
        <v>1</v>
      </c>
      <c r="T36" s="4">
        <v>2</v>
      </c>
      <c r="U36" s="34">
        <v>26</v>
      </c>
      <c r="V36" s="32">
        <f t="shared" si="3"/>
        <v>0</v>
      </c>
    </row>
    <row r="37" spans="1:36" x14ac:dyDescent="0.25">
      <c r="A37">
        <v>1393</v>
      </c>
      <c r="B37">
        <v>0</v>
      </c>
      <c r="C37">
        <v>1984</v>
      </c>
      <c r="D37" s="30">
        <f t="shared" si="0"/>
        <v>32</v>
      </c>
      <c r="E37" s="31" t="s">
        <v>6</v>
      </c>
      <c r="F37" s="32">
        <v>2</v>
      </c>
      <c r="G37" s="2">
        <v>1</v>
      </c>
      <c r="H37">
        <v>3</v>
      </c>
      <c r="I37">
        <v>2</v>
      </c>
      <c r="J37">
        <f t="shared" si="1"/>
        <v>3</v>
      </c>
      <c r="K37">
        <v>2</v>
      </c>
      <c r="L37">
        <v>2</v>
      </c>
      <c r="M37">
        <f t="shared" si="2"/>
        <v>3</v>
      </c>
      <c r="N37">
        <v>2</v>
      </c>
      <c r="O37">
        <v>1</v>
      </c>
      <c r="P37">
        <v>2</v>
      </c>
      <c r="Q37">
        <v>1</v>
      </c>
      <c r="R37">
        <v>4</v>
      </c>
      <c r="S37" s="33">
        <v>3</v>
      </c>
      <c r="T37" s="4">
        <v>4</v>
      </c>
      <c r="U37" s="34">
        <v>26</v>
      </c>
      <c r="V37" s="32">
        <f t="shared" si="3"/>
        <v>0</v>
      </c>
    </row>
    <row r="38" spans="1:36" x14ac:dyDescent="0.25">
      <c r="A38">
        <v>461</v>
      </c>
      <c r="B38">
        <v>0</v>
      </c>
      <c r="C38">
        <v>1963</v>
      </c>
      <c r="D38" s="30">
        <f t="shared" si="0"/>
        <v>53</v>
      </c>
      <c r="E38" s="31" t="s">
        <v>6</v>
      </c>
      <c r="F38" s="32">
        <v>2</v>
      </c>
      <c r="G38" s="2">
        <v>1</v>
      </c>
      <c r="H38">
        <v>4</v>
      </c>
      <c r="I38">
        <v>1</v>
      </c>
      <c r="J38">
        <f t="shared" si="1"/>
        <v>4</v>
      </c>
      <c r="K38">
        <v>2</v>
      </c>
      <c r="L38">
        <v>1</v>
      </c>
      <c r="M38">
        <f t="shared" si="2"/>
        <v>4</v>
      </c>
      <c r="N38">
        <v>1</v>
      </c>
      <c r="O38">
        <v>1</v>
      </c>
      <c r="P38">
        <v>1</v>
      </c>
      <c r="Q38">
        <v>4</v>
      </c>
      <c r="R38">
        <v>4</v>
      </c>
      <c r="S38" s="33">
        <v>4</v>
      </c>
      <c r="T38" s="4">
        <v>1</v>
      </c>
      <c r="U38" s="34">
        <v>27</v>
      </c>
      <c r="V38" s="32">
        <f t="shared" si="3"/>
        <v>0</v>
      </c>
    </row>
    <row r="39" spans="1:36" x14ac:dyDescent="0.25">
      <c r="A39">
        <v>527</v>
      </c>
      <c r="B39">
        <v>0</v>
      </c>
      <c r="C39">
        <v>1990</v>
      </c>
      <c r="D39" s="30">
        <f t="shared" si="0"/>
        <v>26</v>
      </c>
      <c r="E39" s="31" t="s">
        <v>85</v>
      </c>
      <c r="F39" s="32">
        <v>1</v>
      </c>
      <c r="G39" s="2">
        <v>3</v>
      </c>
      <c r="H39">
        <v>3</v>
      </c>
      <c r="I39">
        <v>1</v>
      </c>
      <c r="J39">
        <f t="shared" si="1"/>
        <v>4</v>
      </c>
      <c r="K39">
        <v>3</v>
      </c>
      <c r="L39">
        <v>2</v>
      </c>
      <c r="M39">
        <f t="shared" si="2"/>
        <v>3</v>
      </c>
      <c r="N39">
        <v>2</v>
      </c>
      <c r="O39">
        <v>4</v>
      </c>
      <c r="P39">
        <v>2</v>
      </c>
      <c r="Q39">
        <v>2</v>
      </c>
      <c r="R39">
        <v>4</v>
      </c>
      <c r="S39" s="33">
        <v>3</v>
      </c>
      <c r="T39" s="4">
        <v>4</v>
      </c>
      <c r="U39" s="34">
        <v>34</v>
      </c>
      <c r="V39" s="32">
        <f t="shared" si="3"/>
        <v>1</v>
      </c>
    </row>
    <row r="40" spans="1:36" x14ac:dyDescent="0.25">
      <c r="A40">
        <v>2977</v>
      </c>
      <c r="B40">
        <v>0</v>
      </c>
      <c r="C40">
        <v>1959</v>
      </c>
      <c r="D40" s="30">
        <f t="shared" si="0"/>
        <v>57</v>
      </c>
      <c r="E40" s="31" t="s">
        <v>6</v>
      </c>
      <c r="F40" s="32">
        <v>2</v>
      </c>
      <c r="G40" s="2">
        <v>2</v>
      </c>
      <c r="H40">
        <v>3</v>
      </c>
      <c r="I40">
        <v>2</v>
      </c>
      <c r="J40">
        <f t="shared" si="1"/>
        <v>3</v>
      </c>
      <c r="K40">
        <v>3</v>
      </c>
      <c r="L40">
        <v>2</v>
      </c>
      <c r="M40">
        <f t="shared" si="2"/>
        <v>3</v>
      </c>
      <c r="N40">
        <v>2</v>
      </c>
      <c r="O40">
        <v>2</v>
      </c>
      <c r="P40">
        <v>2</v>
      </c>
      <c r="Q40">
        <v>2</v>
      </c>
      <c r="R40">
        <v>3</v>
      </c>
      <c r="S40" s="33">
        <v>3</v>
      </c>
      <c r="T40" s="4">
        <v>2</v>
      </c>
      <c r="U40" s="34">
        <v>27</v>
      </c>
      <c r="V40" s="32">
        <f t="shared" si="3"/>
        <v>0</v>
      </c>
    </row>
    <row r="41" spans="1:36" x14ac:dyDescent="0.25">
      <c r="A41">
        <v>557</v>
      </c>
      <c r="B41">
        <v>0</v>
      </c>
      <c r="C41">
        <v>1992</v>
      </c>
      <c r="D41" s="30">
        <f t="shared" si="0"/>
        <v>24</v>
      </c>
      <c r="E41" s="31" t="s">
        <v>7</v>
      </c>
      <c r="F41" s="32">
        <v>2</v>
      </c>
      <c r="G41" s="2">
        <v>2</v>
      </c>
      <c r="H41">
        <v>4</v>
      </c>
      <c r="I41">
        <v>1</v>
      </c>
      <c r="J41">
        <f t="shared" si="1"/>
        <v>4</v>
      </c>
      <c r="K41">
        <v>2</v>
      </c>
      <c r="L41">
        <v>2</v>
      </c>
      <c r="M41">
        <f t="shared" si="2"/>
        <v>3</v>
      </c>
      <c r="N41">
        <v>2</v>
      </c>
      <c r="O41">
        <v>4</v>
      </c>
      <c r="P41">
        <v>4</v>
      </c>
      <c r="Q41">
        <v>4</v>
      </c>
      <c r="R41">
        <v>4</v>
      </c>
      <c r="S41" s="33">
        <v>4</v>
      </c>
      <c r="T41" s="4">
        <v>4</v>
      </c>
      <c r="U41" s="34">
        <v>37</v>
      </c>
      <c r="V41" s="32">
        <f t="shared" si="3"/>
        <v>0</v>
      </c>
    </row>
    <row r="42" spans="1:36" x14ac:dyDescent="0.25">
      <c r="A42">
        <v>60</v>
      </c>
      <c r="B42">
        <v>0</v>
      </c>
      <c r="C42">
        <v>1979</v>
      </c>
      <c r="D42" s="30">
        <f t="shared" si="0"/>
        <v>37</v>
      </c>
      <c r="E42" s="31" t="s">
        <v>5</v>
      </c>
      <c r="F42" s="32">
        <v>2</v>
      </c>
      <c r="G42" s="2">
        <v>2</v>
      </c>
      <c r="H42">
        <v>3</v>
      </c>
      <c r="I42">
        <v>4</v>
      </c>
      <c r="J42">
        <f t="shared" si="1"/>
        <v>1</v>
      </c>
      <c r="K42">
        <v>2</v>
      </c>
      <c r="L42">
        <v>2</v>
      </c>
      <c r="M42">
        <f t="shared" si="2"/>
        <v>3</v>
      </c>
      <c r="N42">
        <v>1</v>
      </c>
      <c r="O42">
        <v>4</v>
      </c>
      <c r="P42">
        <v>3</v>
      </c>
      <c r="Q42">
        <v>3</v>
      </c>
      <c r="R42">
        <v>2</v>
      </c>
      <c r="S42" s="33">
        <v>4</v>
      </c>
      <c r="T42" s="4">
        <v>4</v>
      </c>
      <c r="U42" s="34">
        <v>28</v>
      </c>
      <c r="V42" s="32">
        <f t="shared" si="3"/>
        <v>0</v>
      </c>
    </row>
    <row r="43" spans="1:36" x14ac:dyDescent="0.25">
      <c r="A43">
        <v>595</v>
      </c>
      <c r="B43">
        <v>1</v>
      </c>
      <c r="C43">
        <v>1996</v>
      </c>
      <c r="D43" s="30">
        <f t="shared" si="0"/>
        <v>20</v>
      </c>
      <c r="E43" s="31" t="s">
        <v>85</v>
      </c>
      <c r="F43" s="32">
        <v>1</v>
      </c>
      <c r="G43" s="2">
        <v>4</v>
      </c>
      <c r="H43">
        <v>3</v>
      </c>
      <c r="I43">
        <v>3</v>
      </c>
      <c r="J43">
        <f t="shared" si="1"/>
        <v>2</v>
      </c>
      <c r="K43">
        <v>4</v>
      </c>
      <c r="L43">
        <v>2</v>
      </c>
      <c r="M43">
        <f t="shared" si="2"/>
        <v>3</v>
      </c>
      <c r="N43">
        <v>1</v>
      </c>
      <c r="O43">
        <v>3</v>
      </c>
      <c r="P43">
        <v>1</v>
      </c>
      <c r="Q43">
        <v>1</v>
      </c>
      <c r="R43">
        <v>4</v>
      </c>
      <c r="S43" s="33">
        <v>3</v>
      </c>
      <c r="T43" s="4">
        <v>4</v>
      </c>
      <c r="U43" s="34">
        <v>30</v>
      </c>
      <c r="V43" s="32">
        <f t="shared" si="3"/>
        <v>1</v>
      </c>
    </row>
    <row r="44" spans="1:36" x14ac:dyDescent="0.25">
      <c r="A44">
        <v>607</v>
      </c>
      <c r="B44">
        <v>1</v>
      </c>
      <c r="C44">
        <v>1998</v>
      </c>
      <c r="D44" s="30">
        <f t="shared" si="0"/>
        <v>18</v>
      </c>
      <c r="E44" s="31" t="s">
        <v>6</v>
      </c>
      <c r="F44" s="32">
        <v>2</v>
      </c>
      <c r="G44" s="2">
        <v>1</v>
      </c>
      <c r="H44">
        <v>4</v>
      </c>
      <c r="I44">
        <v>2</v>
      </c>
      <c r="J44">
        <f t="shared" si="1"/>
        <v>3</v>
      </c>
      <c r="K44">
        <v>2</v>
      </c>
      <c r="L44">
        <v>4</v>
      </c>
      <c r="M44">
        <f t="shared" si="2"/>
        <v>1</v>
      </c>
      <c r="N44">
        <v>2</v>
      </c>
      <c r="O44">
        <v>2</v>
      </c>
      <c r="P44">
        <v>2</v>
      </c>
      <c r="Q44">
        <v>1</v>
      </c>
      <c r="R44">
        <v>4</v>
      </c>
      <c r="S44" s="33">
        <v>2</v>
      </c>
      <c r="T44" s="4">
        <v>2</v>
      </c>
      <c r="U44" s="34">
        <v>24</v>
      </c>
      <c r="V44" s="32">
        <f t="shared" si="3"/>
        <v>0</v>
      </c>
    </row>
    <row r="45" spans="1:36" x14ac:dyDescent="0.25">
      <c r="A45">
        <v>622</v>
      </c>
      <c r="B45">
        <v>1</v>
      </c>
      <c r="C45">
        <v>1999</v>
      </c>
      <c r="D45" s="30">
        <f t="shared" si="0"/>
        <v>17</v>
      </c>
      <c r="E45" s="31" t="s">
        <v>11</v>
      </c>
      <c r="F45" s="32">
        <v>1</v>
      </c>
      <c r="G45" s="2">
        <v>2</v>
      </c>
      <c r="H45">
        <v>2</v>
      </c>
      <c r="I45">
        <v>2</v>
      </c>
      <c r="J45">
        <f t="shared" si="1"/>
        <v>3</v>
      </c>
      <c r="K45">
        <v>3</v>
      </c>
      <c r="L45">
        <v>3</v>
      </c>
      <c r="M45">
        <f t="shared" si="2"/>
        <v>2</v>
      </c>
      <c r="N45">
        <v>3</v>
      </c>
      <c r="O45">
        <v>2</v>
      </c>
      <c r="P45">
        <v>2</v>
      </c>
      <c r="Q45">
        <v>2</v>
      </c>
      <c r="R45">
        <v>3</v>
      </c>
      <c r="S45" s="33">
        <v>2</v>
      </c>
      <c r="T45" s="4">
        <v>2</v>
      </c>
      <c r="U45" s="34">
        <v>26</v>
      </c>
      <c r="V45" s="32">
        <f t="shared" si="3"/>
        <v>1</v>
      </c>
    </row>
    <row r="46" spans="1:36" x14ac:dyDescent="0.25">
      <c r="A46">
        <v>513</v>
      </c>
      <c r="B46">
        <v>0</v>
      </c>
      <c r="C46">
        <v>1955</v>
      </c>
      <c r="D46" s="30">
        <f t="shared" si="0"/>
        <v>61</v>
      </c>
      <c r="E46" s="31" t="s">
        <v>6</v>
      </c>
      <c r="F46" s="32">
        <v>2</v>
      </c>
      <c r="G46" s="2">
        <v>1</v>
      </c>
      <c r="H46">
        <v>4</v>
      </c>
      <c r="I46">
        <v>1</v>
      </c>
      <c r="J46">
        <f t="shared" si="1"/>
        <v>4</v>
      </c>
      <c r="K46">
        <v>4</v>
      </c>
      <c r="L46">
        <v>1</v>
      </c>
      <c r="M46">
        <f t="shared" si="2"/>
        <v>4</v>
      </c>
      <c r="N46">
        <v>1</v>
      </c>
      <c r="O46">
        <v>1</v>
      </c>
      <c r="P46">
        <v>3</v>
      </c>
      <c r="Q46">
        <v>1</v>
      </c>
      <c r="R46">
        <v>1</v>
      </c>
      <c r="S46" s="33">
        <v>1</v>
      </c>
      <c r="T46" s="4">
        <v>4</v>
      </c>
      <c r="U46" s="34">
        <v>28</v>
      </c>
      <c r="V46" s="32">
        <f t="shared" si="3"/>
        <v>0</v>
      </c>
    </row>
    <row r="47" spans="1:36" x14ac:dyDescent="0.25">
      <c r="A47">
        <v>653</v>
      </c>
      <c r="B47">
        <v>0</v>
      </c>
      <c r="C47">
        <v>1994</v>
      </c>
      <c r="D47" s="30">
        <f t="shared" si="0"/>
        <v>22</v>
      </c>
      <c r="E47" s="31" t="s">
        <v>4</v>
      </c>
      <c r="F47" s="32">
        <v>2</v>
      </c>
      <c r="G47" s="2">
        <v>3</v>
      </c>
      <c r="H47">
        <v>2</v>
      </c>
      <c r="I47">
        <v>1</v>
      </c>
      <c r="J47">
        <f t="shared" si="1"/>
        <v>4</v>
      </c>
      <c r="K47">
        <v>4</v>
      </c>
      <c r="L47">
        <v>1</v>
      </c>
      <c r="M47">
        <f t="shared" si="2"/>
        <v>4</v>
      </c>
      <c r="N47">
        <v>1</v>
      </c>
      <c r="O47">
        <v>4</v>
      </c>
      <c r="P47">
        <v>2</v>
      </c>
      <c r="Q47">
        <v>1</v>
      </c>
      <c r="R47">
        <v>2</v>
      </c>
      <c r="S47" s="33">
        <v>3</v>
      </c>
      <c r="T47" s="4">
        <v>4</v>
      </c>
      <c r="U47" s="34">
        <v>31</v>
      </c>
      <c r="V47" s="32">
        <f t="shared" si="3"/>
        <v>0</v>
      </c>
    </row>
    <row r="48" spans="1:36" x14ac:dyDescent="0.25">
      <c r="A48">
        <v>658</v>
      </c>
      <c r="B48">
        <v>0</v>
      </c>
      <c r="C48">
        <v>1993</v>
      </c>
      <c r="D48" s="30">
        <f t="shared" si="0"/>
        <v>23</v>
      </c>
      <c r="E48" s="31" t="s">
        <v>8</v>
      </c>
      <c r="F48" s="32">
        <v>2</v>
      </c>
      <c r="G48" s="2">
        <v>4</v>
      </c>
      <c r="H48">
        <v>3</v>
      </c>
      <c r="I48">
        <v>3</v>
      </c>
      <c r="J48">
        <f t="shared" si="1"/>
        <v>2</v>
      </c>
      <c r="K48">
        <v>2</v>
      </c>
      <c r="L48">
        <v>2</v>
      </c>
      <c r="M48">
        <f t="shared" si="2"/>
        <v>3</v>
      </c>
      <c r="N48">
        <v>2</v>
      </c>
      <c r="O48">
        <v>3</v>
      </c>
      <c r="P48">
        <v>2</v>
      </c>
      <c r="Q48">
        <v>3</v>
      </c>
      <c r="R48">
        <v>3</v>
      </c>
      <c r="S48" s="33">
        <v>4</v>
      </c>
      <c r="T48" s="4">
        <v>3</v>
      </c>
      <c r="U48" s="34">
        <v>30</v>
      </c>
      <c r="V48" s="32">
        <f t="shared" si="3"/>
        <v>0</v>
      </c>
    </row>
    <row r="49" spans="1:22" x14ac:dyDescent="0.25">
      <c r="A49">
        <v>599</v>
      </c>
      <c r="B49">
        <v>0</v>
      </c>
      <c r="C49">
        <v>1994</v>
      </c>
      <c r="D49" s="30">
        <f t="shared" si="0"/>
        <v>22</v>
      </c>
      <c r="E49" s="31" t="s">
        <v>6</v>
      </c>
      <c r="F49" s="32">
        <v>2</v>
      </c>
      <c r="G49" s="2">
        <v>4</v>
      </c>
      <c r="H49">
        <v>1</v>
      </c>
      <c r="I49">
        <v>1</v>
      </c>
      <c r="J49">
        <f t="shared" si="1"/>
        <v>4</v>
      </c>
      <c r="K49">
        <v>4</v>
      </c>
      <c r="L49">
        <v>3</v>
      </c>
      <c r="M49">
        <f t="shared" si="2"/>
        <v>2</v>
      </c>
      <c r="N49">
        <v>3</v>
      </c>
      <c r="O49">
        <v>4</v>
      </c>
      <c r="P49">
        <v>3</v>
      </c>
      <c r="Q49">
        <v>1</v>
      </c>
      <c r="R49">
        <v>3</v>
      </c>
      <c r="S49" s="33">
        <v>1</v>
      </c>
      <c r="T49" s="4">
        <v>4</v>
      </c>
      <c r="U49" s="34">
        <v>33</v>
      </c>
      <c r="V49" s="32">
        <f t="shared" si="3"/>
        <v>0</v>
      </c>
    </row>
    <row r="50" spans="1:22" x14ac:dyDescent="0.25">
      <c r="A50">
        <v>683</v>
      </c>
      <c r="B50">
        <v>0</v>
      </c>
      <c r="C50">
        <v>1993</v>
      </c>
      <c r="D50" s="30">
        <f t="shared" si="0"/>
        <v>23</v>
      </c>
      <c r="E50" s="31" t="s">
        <v>6</v>
      </c>
      <c r="F50" s="32">
        <v>2</v>
      </c>
      <c r="G50" s="2">
        <v>4</v>
      </c>
      <c r="H50">
        <v>3</v>
      </c>
      <c r="I50">
        <v>1</v>
      </c>
      <c r="J50">
        <f t="shared" si="1"/>
        <v>4</v>
      </c>
      <c r="K50">
        <v>3</v>
      </c>
      <c r="L50">
        <v>2</v>
      </c>
      <c r="M50">
        <f t="shared" si="2"/>
        <v>3</v>
      </c>
      <c r="N50">
        <v>3</v>
      </c>
      <c r="O50">
        <v>3</v>
      </c>
      <c r="P50">
        <v>2</v>
      </c>
      <c r="Q50">
        <v>4</v>
      </c>
      <c r="R50">
        <v>3</v>
      </c>
      <c r="S50" s="33">
        <v>2</v>
      </c>
      <c r="T50" s="4">
        <v>3</v>
      </c>
      <c r="U50" s="34">
        <v>35</v>
      </c>
      <c r="V50" s="32">
        <f t="shared" si="3"/>
        <v>0</v>
      </c>
    </row>
    <row r="51" spans="1:22" x14ac:dyDescent="0.25">
      <c r="A51">
        <v>602</v>
      </c>
      <c r="B51">
        <v>0</v>
      </c>
      <c r="C51">
        <v>1992</v>
      </c>
      <c r="D51" s="30">
        <f t="shared" si="0"/>
        <v>24</v>
      </c>
      <c r="E51" s="31" t="s">
        <v>4</v>
      </c>
      <c r="F51" s="32">
        <v>2</v>
      </c>
      <c r="G51" s="2">
        <v>4</v>
      </c>
      <c r="H51">
        <v>3</v>
      </c>
      <c r="I51">
        <v>1</v>
      </c>
      <c r="J51">
        <f t="shared" si="1"/>
        <v>4</v>
      </c>
      <c r="K51">
        <v>3</v>
      </c>
      <c r="L51">
        <v>2</v>
      </c>
      <c r="M51">
        <f t="shared" si="2"/>
        <v>3</v>
      </c>
      <c r="N51">
        <v>1</v>
      </c>
      <c r="O51">
        <v>3</v>
      </c>
      <c r="P51">
        <v>2</v>
      </c>
      <c r="Q51">
        <v>2</v>
      </c>
      <c r="R51">
        <v>4</v>
      </c>
      <c r="S51" s="33">
        <v>3</v>
      </c>
      <c r="T51" s="4">
        <v>3</v>
      </c>
      <c r="U51" s="34">
        <v>32</v>
      </c>
      <c r="V51" s="32">
        <f t="shared" si="3"/>
        <v>0</v>
      </c>
    </row>
    <row r="52" spans="1:22" x14ac:dyDescent="0.25">
      <c r="A52">
        <v>581</v>
      </c>
      <c r="B52">
        <v>0</v>
      </c>
      <c r="C52">
        <v>1992</v>
      </c>
      <c r="D52" s="30">
        <f t="shared" si="0"/>
        <v>24</v>
      </c>
      <c r="E52" s="31" t="s">
        <v>6</v>
      </c>
      <c r="F52" s="32">
        <v>2</v>
      </c>
      <c r="G52" s="2">
        <v>2</v>
      </c>
      <c r="H52">
        <v>3</v>
      </c>
      <c r="I52">
        <v>1</v>
      </c>
      <c r="J52">
        <f t="shared" si="1"/>
        <v>4</v>
      </c>
      <c r="K52">
        <v>2</v>
      </c>
      <c r="L52">
        <v>1</v>
      </c>
      <c r="M52">
        <f t="shared" si="2"/>
        <v>4</v>
      </c>
      <c r="N52">
        <v>2</v>
      </c>
      <c r="O52">
        <v>4</v>
      </c>
      <c r="P52">
        <v>4</v>
      </c>
      <c r="Q52">
        <v>2</v>
      </c>
      <c r="R52">
        <v>2</v>
      </c>
      <c r="S52" s="33">
        <v>3</v>
      </c>
      <c r="T52" s="4">
        <v>1</v>
      </c>
      <c r="U52" s="34">
        <v>30</v>
      </c>
      <c r="V52" s="32">
        <f t="shared" si="3"/>
        <v>0</v>
      </c>
    </row>
    <row r="53" spans="1:22" x14ac:dyDescent="0.25">
      <c r="A53">
        <v>690</v>
      </c>
      <c r="B53">
        <v>0</v>
      </c>
      <c r="C53">
        <v>1986</v>
      </c>
      <c r="D53" s="30">
        <f t="shared" si="0"/>
        <v>30</v>
      </c>
      <c r="E53" s="31" t="s">
        <v>6</v>
      </c>
      <c r="F53" s="32">
        <v>2</v>
      </c>
      <c r="G53" s="2">
        <v>3</v>
      </c>
      <c r="H53">
        <v>3</v>
      </c>
      <c r="I53">
        <v>1</v>
      </c>
      <c r="J53">
        <f t="shared" si="1"/>
        <v>4</v>
      </c>
      <c r="K53">
        <v>2</v>
      </c>
      <c r="L53">
        <v>3</v>
      </c>
      <c r="M53">
        <f t="shared" si="2"/>
        <v>2</v>
      </c>
      <c r="N53">
        <v>3</v>
      </c>
      <c r="O53">
        <v>3</v>
      </c>
      <c r="P53">
        <v>1</v>
      </c>
      <c r="Q53">
        <v>2</v>
      </c>
      <c r="R53">
        <v>2</v>
      </c>
      <c r="S53" s="33">
        <v>4</v>
      </c>
      <c r="T53" s="4">
        <v>3</v>
      </c>
      <c r="U53" s="34">
        <v>28</v>
      </c>
      <c r="V53" s="32">
        <f t="shared" si="3"/>
        <v>0</v>
      </c>
    </row>
    <row r="54" spans="1:22" x14ac:dyDescent="0.25">
      <c r="A54">
        <v>51</v>
      </c>
      <c r="B54">
        <v>1</v>
      </c>
      <c r="C54">
        <v>1979</v>
      </c>
      <c r="D54" s="30">
        <f t="shared" si="0"/>
        <v>37</v>
      </c>
      <c r="E54" s="31" t="s">
        <v>6</v>
      </c>
      <c r="F54" s="32">
        <v>2</v>
      </c>
      <c r="G54" s="2">
        <v>2</v>
      </c>
      <c r="H54">
        <v>3</v>
      </c>
      <c r="I54">
        <v>1</v>
      </c>
      <c r="J54">
        <f t="shared" si="1"/>
        <v>4</v>
      </c>
      <c r="K54">
        <v>3</v>
      </c>
      <c r="L54">
        <v>2</v>
      </c>
      <c r="M54">
        <f t="shared" si="2"/>
        <v>3</v>
      </c>
      <c r="N54">
        <v>2</v>
      </c>
      <c r="O54">
        <v>4</v>
      </c>
      <c r="P54">
        <v>3</v>
      </c>
      <c r="Q54">
        <v>3</v>
      </c>
      <c r="R54">
        <v>4</v>
      </c>
      <c r="S54" s="33">
        <v>3</v>
      </c>
      <c r="T54" s="4">
        <v>3</v>
      </c>
      <c r="U54" s="34">
        <v>34</v>
      </c>
      <c r="V54" s="32">
        <f t="shared" si="3"/>
        <v>0</v>
      </c>
    </row>
    <row r="55" spans="1:22" x14ac:dyDescent="0.25">
      <c r="A55">
        <v>697</v>
      </c>
      <c r="B55">
        <v>0</v>
      </c>
      <c r="C55">
        <v>1993</v>
      </c>
      <c r="D55" s="30">
        <f t="shared" si="0"/>
        <v>23</v>
      </c>
      <c r="E55" s="31" t="s">
        <v>6</v>
      </c>
      <c r="F55" s="32">
        <v>2</v>
      </c>
      <c r="G55" s="2">
        <v>3</v>
      </c>
      <c r="H55">
        <v>2</v>
      </c>
      <c r="I55">
        <v>2</v>
      </c>
      <c r="J55">
        <f t="shared" si="1"/>
        <v>3</v>
      </c>
      <c r="K55">
        <v>3</v>
      </c>
      <c r="L55">
        <v>2</v>
      </c>
      <c r="M55">
        <f t="shared" si="2"/>
        <v>3</v>
      </c>
      <c r="N55">
        <v>4</v>
      </c>
      <c r="O55">
        <v>3</v>
      </c>
      <c r="P55">
        <v>2</v>
      </c>
      <c r="Q55">
        <v>1</v>
      </c>
      <c r="R55">
        <v>4</v>
      </c>
      <c r="S55" s="33">
        <v>4</v>
      </c>
      <c r="T55" s="4">
        <v>4</v>
      </c>
      <c r="U55" s="34">
        <v>32</v>
      </c>
      <c r="V55" s="32">
        <f t="shared" si="3"/>
        <v>0</v>
      </c>
    </row>
    <row r="56" spans="1:22" x14ac:dyDescent="0.25">
      <c r="A56">
        <v>717</v>
      </c>
      <c r="B56">
        <v>0</v>
      </c>
      <c r="C56">
        <v>1987</v>
      </c>
      <c r="D56" s="30">
        <f t="shared" si="0"/>
        <v>29</v>
      </c>
      <c r="E56" s="31" t="s">
        <v>6</v>
      </c>
      <c r="F56" s="32">
        <v>2</v>
      </c>
      <c r="G56" s="2">
        <v>2</v>
      </c>
      <c r="H56">
        <v>3</v>
      </c>
      <c r="I56">
        <v>1</v>
      </c>
      <c r="J56">
        <f t="shared" si="1"/>
        <v>4</v>
      </c>
      <c r="K56">
        <v>2</v>
      </c>
      <c r="L56">
        <v>3</v>
      </c>
      <c r="M56">
        <f t="shared" si="2"/>
        <v>2</v>
      </c>
      <c r="N56">
        <v>2</v>
      </c>
      <c r="O56">
        <v>4</v>
      </c>
      <c r="P56">
        <v>3</v>
      </c>
      <c r="Q56">
        <v>3</v>
      </c>
      <c r="R56">
        <v>4</v>
      </c>
      <c r="S56" s="33">
        <v>3</v>
      </c>
      <c r="T56" s="4">
        <v>4</v>
      </c>
      <c r="U56" s="34">
        <v>33</v>
      </c>
      <c r="V56" s="32">
        <f t="shared" si="3"/>
        <v>0</v>
      </c>
    </row>
    <row r="57" spans="1:22" x14ac:dyDescent="0.25">
      <c r="A57">
        <v>2383</v>
      </c>
      <c r="B57">
        <v>0</v>
      </c>
      <c r="C57">
        <v>1978</v>
      </c>
      <c r="D57" s="30">
        <f t="shared" ref="D57:D111" si="16">2016-C57</f>
        <v>38</v>
      </c>
      <c r="E57" s="31" t="s">
        <v>106</v>
      </c>
      <c r="F57" s="32">
        <v>1</v>
      </c>
      <c r="G57" s="2">
        <v>2</v>
      </c>
      <c r="H57">
        <v>4</v>
      </c>
      <c r="I57">
        <v>1</v>
      </c>
      <c r="J57">
        <f t="shared" ref="J57:J111" si="17">1+4-I57</f>
        <v>4</v>
      </c>
      <c r="K57">
        <v>3</v>
      </c>
      <c r="L57">
        <v>3</v>
      </c>
      <c r="M57">
        <f t="shared" ref="M57:M111" si="18">1+4-L57</f>
        <v>2</v>
      </c>
      <c r="N57">
        <v>1</v>
      </c>
      <c r="O57">
        <v>2</v>
      </c>
      <c r="P57">
        <v>2</v>
      </c>
      <c r="Q57">
        <v>2</v>
      </c>
      <c r="R57">
        <v>3</v>
      </c>
      <c r="S57" s="33">
        <v>2</v>
      </c>
      <c r="T57" s="4">
        <v>3</v>
      </c>
      <c r="U57" s="34">
        <v>28</v>
      </c>
      <c r="V57" s="32">
        <f t="shared" si="3"/>
        <v>1</v>
      </c>
    </row>
    <row r="58" spans="1:22" x14ac:dyDescent="0.25">
      <c r="A58">
        <v>730</v>
      </c>
      <c r="B58">
        <v>0</v>
      </c>
      <c r="C58">
        <v>1991</v>
      </c>
      <c r="D58" s="30">
        <f t="shared" si="16"/>
        <v>25</v>
      </c>
      <c r="E58" s="31" t="s">
        <v>6</v>
      </c>
      <c r="F58" s="32">
        <v>2</v>
      </c>
      <c r="G58" s="2">
        <v>4</v>
      </c>
      <c r="H58">
        <v>4</v>
      </c>
      <c r="I58">
        <v>2</v>
      </c>
      <c r="J58">
        <f t="shared" si="17"/>
        <v>3</v>
      </c>
      <c r="K58">
        <v>2</v>
      </c>
      <c r="L58">
        <v>3</v>
      </c>
      <c r="M58">
        <f t="shared" si="18"/>
        <v>2</v>
      </c>
      <c r="N58">
        <v>3</v>
      </c>
      <c r="O58">
        <v>1</v>
      </c>
      <c r="P58">
        <v>4</v>
      </c>
      <c r="Q58">
        <v>3</v>
      </c>
      <c r="R58">
        <v>4</v>
      </c>
      <c r="S58" s="33">
        <v>2</v>
      </c>
      <c r="T58" s="4">
        <v>4</v>
      </c>
      <c r="U58" s="34">
        <v>34</v>
      </c>
      <c r="V58" s="32">
        <f t="shared" si="3"/>
        <v>0</v>
      </c>
    </row>
    <row r="59" spans="1:22" x14ac:dyDescent="0.25">
      <c r="A59">
        <v>840</v>
      </c>
      <c r="B59">
        <v>0</v>
      </c>
      <c r="C59">
        <v>1979</v>
      </c>
      <c r="D59" s="30">
        <f t="shared" si="16"/>
        <v>37</v>
      </c>
      <c r="E59" s="31" t="s">
        <v>9</v>
      </c>
      <c r="F59" s="32">
        <v>1</v>
      </c>
      <c r="G59" s="2">
        <v>2</v>
      </c>
      <c r="H59">
        <v>4</v>
      </c>
      <c r="I59">
        <v>1</v>
      </c>
      <c r="J59">
        <f t="shared" si="17"/>
        <v>4</v>
      </c>
      <c r="K59">
        <v>2</v>
      </c>
      <c r="L59">
        <v>2</v>
      </c>
      <c r="M59">
        <f t="shared" si="18"/>
        <v>3</v>
      </c>
      <c r="N59">
        <v>1</v>
      </c>
      <c r="O59">
        <v>2</v>
      </c>
      <c r="P59">
        <v>2</v>
      </c>
      <c r="Q59">
        <v>3</v>
      </c>
      <c r="R59">
        <v>2</v>
      </c>
      <c r="S59" s="33">
        <v>1</v>
      </c>
      <c r="T59" s="4">
        <v>4</v>
      </c>
      <c r="U59" s="34">
        <v>29</v>
      </c>
      <c r="V59" s="32">
        <f t="shared" si="3"/>
        <v>1</v>
      </c>
    </row>
    <row r="60" spans="1:22" x14ac:dyDescent="0.25">
      <c r="A60">
        <v>1145</v>
      </c>
      <c r="B60">
        <v>0</v>
      </c>
      <c r="C60">
        <v>1978</v>
      </c>
      <c r="D60" s="30">
        <f t="shared" si="16"/>
        <v>38</v>
      </c>
      <c r="E60" s="31" t="s">
        <v>6</v>
      </c>
      <c r="F60" s="32">
        <v>2</v>
      </c>
      <c r="G60" s="2">
        <v>2</v>
      </c>
      <c r="H60">
        <v>3</v>
      </c>
      <c r="I60">
        <v>2</v>
      </c>
      <c r="J60">
        <f t="shared" si="17"/>
        <v>3</v>
      </c>
      <c r="K60">
        <v>3</v>
      </c>
      <c r="L60">
        <v>2</v>
      </c>
      <c r="M60">
        <f t="shared" si="18"/>
        <v>3</v>
      </c>
      <c r="N60">
        <v>2</v>
      </c>
      <c r="O60">
        <v>4</v>
      </c>
      <c r="P60">
        <v>3</v>
      </c>
      <c r="Q60">
        <v>2</v>
      </c>
      <c r="R60">
        <v>2</v>
      </c>
      <c r="S60" s="33">
        <v>2</v>
      </c>
      <c r="T60" s="4">
        <v>2</v>
      </c>
      <c r="U60" s="34">
        <v>29</v>
      </c>
      <c r="V60" s="32">
        <f t="shared" si="3"/>
        <v>0</v>
      </c>
    </row>
    <row r="61" spans="1:22" x14ac:dyDescent="0.25">
      <c r="A61">
        <v>1241</v>
      </c>
      <c r="B61">
        <v>0</v>
      </c>
      <c r="C61">
        <v>1964</v>
      </c>
      <c r="D61" s="30">
        <f t="shared" si="16"/>
        <v>52</v>
      </c>
      <c r="E61" s="31" t="s">
        <v>11</v>
      </c>
      <c r="F61" s="32">
        <v>1</v>
      </c>
      <c r="G61" s="2">
        <v>2</v>
      </c>
      <c r="H61">
        <v>2</v>
      </c>
      <c r="I61">
        <v>2</v>
      </c>
      <c r="J61">
        <f t="shared" si="17"/>
        <v>3</v>
      </c>
      <c r="K61">
        <v>3</v>
      </c>
      <c r="L61">
        <v>2</v>
      </c>
      <c r="M61">
        <f t="shared" si="18"/>
        <v>3</v>
      </c>
      <c r="N61">
        <v>1</v>
      </c>
      <c r="O61">
        <v>3</v>
      </c>
      <c r="P61">
        <v>2</v>
      </c>
      <c r="Q61">
        <v>2</v>
      </c>
      <c r="R61">
        <v>4</v>
      </c>
      <c r="S61" s="33">
        <v>1</v>
      </c>
      <c r="T61" s="4">
        <v>4</v>
      </c>
      <c r="U61" s="34">
        <v>29</v>
      </c>
      <c r="V61" s="32">
        <f t="shared" si="3"/>
        <v>1</v>
      </c>
    </row>
    <row r="62" spans="1:22" x14ac:dyDescent="0.25">
      <c r="A62">
        <v>1647</v>
      </c>
      <c r="B62">
        <v>0</v>
      </c>
      <c r="C62">
        <v>1976</v>
      </c>
      <c r="D62" s="30">
        <f t="shared" si="16"/>
        <v>40</v>
      </c>
      <c r="E62" s="31" t="s">
        <v>5</v>
      </c>
      <c r="F62" s="32">
        <v>2</v>
      </c>
      <c r="G62" s="2">
        <v>3</v>
      </c>
      <c r="H62">
        <v>3</v>
      </c>
      <c r="I62">
        <v>2</v>
      </c>
      <c r="J62">
        <f t="shared" si="17"/>
        <v>3</v>
      </c>
      <c r="K62">
        <v>3</v>
      </c>
      <c r="L62">
        <v>2</v>
      </c>
      <c r="M62">
        <f t="shared" si="18"/>
        <v>3</v>
      </c>
      <c r="N62">
        <v>2</v>
      </c>
      <c r="O62">
        <v>3</v>
      </c>
      <c r="P62">
        <v>2</v>
      </c>
      <c r="Q62">
        <v>2</v>
      </c>
      <c r="R62">
        <v>2</v>
      </c>
      <c r="S62" s="33">
        <v>3</v>
      </c>
      <c r="T62" s="4">
        <v>3</v>
      </c>
      <c r="U62" s="34">
        <v>29</v>
      </c>
      <c r="V62" s="32">
        <f t="shared" si="3"/>
        <v>0</v>
      </c>
    </row>
    <row r="63" spans="1:22" x14ac:dyDescent="0.25">
      <c r="A63">
        <v>778</v>
      </c>
      <c r="B63">
        <v>0</v>
      </c>
      <c r="C63">
        <v>1993</v>
      </c>
      <c r="D63" s="30">
        <f t="shared" si="16"/>
        <v>23</v>
      </c>
      <c r="E63" s="31" t="s">
        <v>6</v>
      </c>
      <c r="F63" s="32">
        <v>2</v>
      </c>
      <c r="G63" s="2">
        <v>3</v>
      </c>
      <c r="H63">
        <v>4</v>
      </c>
      <c r="I63">
        <v>1</v>
      </c>
      <c r="J63">
        <f t="shared" si="17"/>
        <v>4</v>
      </c>
      <c r="K63">
        <v>2</v>
      </c>
      <c r="L63">
        <v>1</v>
      </c>
      <c r="M63">
        <f t="shared" si="18"/>
        <v>4</v>
      </c>
      <c r="N63">
        <v>2</v>
      </c>
      <c r="O63">
        <v>4</v>
      </c>
      <c r="P63">
        <v>4</v>
      </c>
      <c r="Q63">
        <v>2</v>
      </c>
      <c r="R63">
        <v>2</v>
      </c>
      <c r="S63" s="33">
        <v>3</v>
      </c>
      <c r="T63" s="4">
        <v>4</v>
      </c>
      <c r="U63" s="34">
        <v>35</v>
      </c>
      <c r="V63" s="32">
        <f t="shared" si="3"/>
        <v>0</v>
      </c>
    </row>
    <row r="64" spans="1:22" x14ac:dyDescent="0.25">
      <c r="A64">
        <v>1763</v>
      </c>
      <c r="B64">
        <v>0</v>
      </c>
      <c r="C64">
        <v>1957</v>
      </c>
      <c r="D64" s="30">
        <f t="shared" si="16"/>
        <v>59</v>
      </c>
      <c r="E64" s="31" t="s">
        <v>6</v>
      </c>
      <c r="F64" s="32">
        <v>2</v>
      </c>
      <c r="G64" s="2">
        <v>1</v>
      </c>
      <c r="H64">
        <v>4</v>
      </c>
      <c r="I64">
        <v>1</v>
      </c>
      <c r="J64">
        <f t="shared" si="17"/>
        <v>4</v>
      </c>
      <c r="K64">
        <v>1</v>
      </c>
      <c r="L64">
        <v>1</v>
      </c>
      <c r="M64">
        <f t="shared" si="18"/>
        <v>4</v>
      </c>
      <c r="N64">
        <v>1</v>
      </c>
      <c r="O64">
        <v>4</v>
      </c>
      <c r="P64">
        <v>1</v>
      </c>
      <c r="Q64">
        <v>1</v>
      </c>
      <c r="R64">
        <v>4</v>
      </c>
      <c r="S64" s="33">
        <v>3</v>
      </c>
      <c r="T64" s="4">
        <v>4</v>
      </c>
      <c r="U64" s="34">
        <v>29</v>
      </c>
      <c r="V64" s="32">
        <f t="shared" si="3"/>
        <v>0</v>
      </c>
    </row>
    <row r="65" spans="1:22" x14ac:dyDescent="0.25">
      <c r="A65">
        <v>14</v>
      </c>
      <c r="B65">
        <v>0</v>
      </c>
      <c r="C65">
        <v>1975</v>
      </c>
      <c r="D65" s="30">
        <f t="shared" si="16"/>
        <v>41</v>
      </c>
      <c r="E65" s="31" t="s">
        <v>5</v>
      </c>
      <c r="F65" s="32">
        <v>2</v>
      </c>
      <c r="G65" s="2">
        <v>2</v>
      </c>
      <c r="H65">
        <v>4</v>
      </c>
      <c r="I65">
        <v>1</v>
      </c>
      <c r="J65">
        <f t="shared" si="17"/>
        <v>4</v>
      </c>
      <c r="K65">
        <v>2</v>
      </c>
      <c r="L65">
        <v>3</v>
      </c>
      <c r="M65">
        <f t="shared" si="18"/>
        <v>2</v>
      </c>
      <c r="N65">
        <v>2</v>
      </c>
      <c r="O65">
        <v>3</v>
      </c>
      <c r="P65">
        <v>3</v>
      </c>
      <c r="Q65">
        <v>3</v>
      </c>
      <c r="R65">
        <v>2</v>
      </c>
      <c r="S65" s="33">
        <v>1</v>
      </c>
      <c r="T65" s="4">
        <v>3</v>
      </c>
      <c r="U65" s="34">
        <v>30</v>
      </c>
      <c r="V65" s="32">
        <f t="shared" si="3"/>
        <v>0</v>
      </c>
    </row>
    <row r="66" spans="1:22" x14ac:dyDescent="0.25">
      <c r="A66">
        <v>736</v>
      </c>
      <c r="B66">
        <v>0</v>
      </c>
      <c r="C66">
        <v>1978</v>
      </c>
      <c r="D66" s="30">
        <f t="shared" si="16"/>
        <v>38</v>
      </c>
      <c r="E66" s="31" t="s">
        <v>4</v>
      </c>
      <c r="F66" s="32">
        <v>2</v>
      </c>
      <c r="G66" s="2">
        <v>2</v>
      </c>
      <c r="H66">
        <v>3</v>
      </c>
      <c r="I66">
        <v>1</v>
      </c>
      <c r="J66">
        <f t="shared" si="17"/>
        <v>4</v>
      </c>
      <c r="K66">
        <v>3</v>
      </c>
      <c r="L66">
        <v>2</v>
      </c>
      <c r="M66">
        <f t="shared" si="18"/>
        <v>3</v>
      </c>
      <c r="N66">
        <v>2</v>
      </c>
      <c r="O66">
        <v>3</v>
      </c>
      <c r="P66">
        <v>3</v>
      </c>
      <c r="Q66">
        <v>2</v>
      </c>
      <c r="R66">
        <v>2</v>
      </c>
      <c r="S66" s="33">
        <v>3</v>
      </c>
      <c r="T66" s="4">
        <v>3</v>
      </c>
      <c r="U66" s="34">
        <v>30</v>
      </c>
      <c r="V66" s="32">
        <f t="shared" si="3"/>
        <v>0</v>
      </c>
    </row>
    <row r="67" spans="1:22" x14ac:dyDescent="0.25">
      <c r="A67">
        <v>992</v>
      </c>
      <c r="B67">
        <v>0</v>
      </c>
      <c r="C67">
        <v>1976</v>
      </c>
      <c r="D67" s="30">
        <f t="shared" si="16"/>
        <v>40</v>
      </c>
      <c r="E67" s="31" t="s">
        <v>6</v>
      </c>
      <c r="F67" s="32">
        <v>2</v>
      </c>
      <c r="G67" s="2">
        <v>2</v>
      </c>
      <c r="H67">
        <v>3</v>
      </c>
      <c r="I67">
        <v>1</v>
      </c>
      <c r="J67">
        <f t="shared" si="17"/>
        <v>4</v>
      </c>
      <c r="K67">
        <v>4</v>
      </c>
      <c r="L67">
        <v>4</v>
      </c>
      <c r="M67">
        <f t="shared" si="18"/>
        <v>1</v>
      </c>
      <c r="N67">
        <v>1</v>
      </c>
      <c r="O67">
        <v>3</v>
      </c>
      <c r="P67">
        <v>2</v>
      </c>
      <c r="Q67">
        <v>2</v>
      </c>
      <c r="R67">
        <v>4</v>
      </c>
      <c r="S67" s="33">
        <v>1</v>
      </c>
      <c r="T67" s="4">
        <v>4</v>
      </c>
      <c r="U67" s="34">
        <v>30</v>
      </c>
      <c r="V67" s="32">
        <f t="shared" ref="V67:V130" si="19">IF(F67=2, 0,1)</f>
        <v>0</v>
      </c>
    </row>
    <row r="68" spans="1:22" x14ac:dyDescent="0.25">
      <c r="A68">
        <v>1373</v>
      </c>
      <c r="B68">
        <v>0</v>
      </c>
      <c r="C68">
        <v>1980</v>
      </c>
      <c r="D68" s="30">
        <f t="shared" si="16"/>
        <v>36</v>
      </c>
      <c r="E68" s="31" t="s">
        <v>4</v>
      </c>
      <c r="F68" s="32">
        <v>2</v>
      </c>
      <c r="G68" s="2">
        <v>2</v>
      </c>
      <c r="H68">
        <v>3</v>
      </c>
      <c r="I68">
        <v>1</v>
      </c>
      <c r="J68">
        <f t="shared" si="17"/>
        <v>4</v>
      </c>
      <c r="K68">
        <v>2</v>
      </c>
      <c r="L68">
        <v>3</v>
      </c>
      <c r="M68">
        <f t="shared" si="18"/>
        <v>2</v>
      </c>
      <c r="N68">
        <v>2</v>
      </c>
      <c r="O68">
        <v>4</v>
      </c>
      <c r="P68">
        <v>3</v>
      </c>
      <c r="Q68">
        <v>1</v>
      </c>
      <c r="R68">
        <v>3</v>
      </c>
      <c r="S68" s="33">
        <v>1</v>
      </c>
      <c r="T68" s="4">
        <v>4</v>
      </c>
      <c r="U68" s="34">
        <v>30</v>
      </c>
      <c r="V68" s="32">
        <f t="shared" si="19"/>
        <v>0</v>
      </c>
    </row>
    <row r="69" spans="1:22" x14ac:dyDescent="0.25">
      <c r="A69">
        <v>1745</v>
      </c>
      <c r="B69">
        <v>0</v>
      </c>
      <c r="C69">
        <v>1974</v>
      </c>
      <c r="D69" s="30">
        <f t="shared" si="16"/>
        <v>42</v>
      </c>
      <c r="E69" s="31" t="s">
        <v>4</v>
      </c>
      <c r="F69" s="32">
        <v>2</v>
      </c>
      <c r="G69" s="2">
        <v>3</v>
      </c>
      <c r="H69">
        <v>3</v>
      </c>
      <c r="I69">
        <v>2</v>
      </c>
      <c r="J69">
        <f t="shared" si="17"/>
        <v>3</v>
      </c>
      <c r="K69">
        <v>4</v>
      </c>
      <c r="L69">
        <v>1</v>
      </c>
      <c r="M69">
        <f t="shared" si="18"/>
        <v>4</v>
      </c>
      <c r="N69">
        <v>1</v>
      </c>
      <c r="O69">
        <v>1</v>
      </c>
      <c r="P69">
        <v>3</v>
      </c>
      <c r="Q69">
        <v>3</v>
      </c>
      <c r="R69">
        <v>1</v>
      </c>
      <c r="S69" s="33">
        <v>3</v>
      </c>
      <c r="T69" s="4">
        <v>4</v>
      </c>
      <c r="U69" s="34">
        <v>30</v>
      </c>
      <c r="V69" s="32">
        <f t="shared" si="19"/>
        <v>0</v>
      </c>
    </row>
    <row r="70" spans="1:22" x14ac:dyDescent="0.25">
      <c r="A70">
        <v>2338</v>
      </c>
      <c r="B70">
        <v>0</v>
      </c>
      <c r="C70">
        <v>1981</v>
      </c>
      <c r="D70" s="30">
        <f t="shared" si="16"/>
        <v>35</v>
      </c>
      <c r="E70" s="31" t="s">
        <v>6</v>
      </c>
      <c r="F70" s="32">
        <v>2</v>
      </c>
      <c r="G70" s="2">
        <v>2</v>
      </c>
      <c r="H70">
        <v>3</v>
      </c>
      <c r="I70">
        <v>1</v>
      </c>
      <c r="J70">
        <f t="shared" si="17"/>
        <v>4</v>
      </c>
      <c r="K70">
        <v>3</v>
      </c>
      <c r="L70">
        <v>2</v>
      </c>
      <c r="M70">
        <f t="shared" si="18"/>
        <v>3</v>
      </c>
      <c r="N70">
        <v>3</v>
      </c>
      <c r="O70">
        <v>3</v>
      </c>
      <c r="P70">
        <v>1</v>
      </c>
      <c r="Q70">
        <v>1</v>
      </c>
      <c r="R70">
        <v>4</v>
      </c>
      <c r="S70" s="33">
        <v>3</v>
      </c>
      <c r="T70" s="4">
        <v>3</v>
      </c>
      <c r="U70" s="34">
        <v>30</v>
      </c>
      <c r="V70" s="32">
        <f t="shared" si="19"/>
        <v>0</v>
      </c>
    </row>
    <row r="71" spans="1:22" x14ac:dyDescent="0.25">
      <c r="A71">
        <v>545</v>
      </c>
      <c r="B71">
        <v>0</v>
      </c>
      <c r="C71">
        <v>1970</v>
      </c>
      <c r="D71" s="30">
        <f t="shared" si="16"/>
        <v>46</v>
      </c>
      <c r="E71" s="31" t="s">
        <v>11</v>
      </c>
      <c r="F71" s="32">
        <v>1</v>
      </c>
      <c r="G71" s="2">
        <v>2</v>
      </c>
      <c r="H71">
        <v>4</v>
      </c>
      <c r="I71">
        <v>1</v>
      </c>
      <c r="J71">
        <f t="shared" si="17"/>
        <v>4</v>
      </c>
      <c r="K71">
        <v>2</v>
      </c>
      <c r="L71">
        <v>3</v>
      </c>
      <c r="M71">
        <f t="shared" si="18"/>
        <v>2</v>
      </c>
      <c r="N71">
        <v>4</v>
      </c>
      <c r="O71">
        <v>2</v>
      </c>
      <c r="P71">
        <v>2</v>
      </c>
      <c r="Q71">
        <v>2</v>
      </c>
      <c r="R71">
        <v>3</v>
      </c>
      <c r="S71" s="33">
        <v>3</v>
      </c>
      <c r="T71" s="4">
        <v>4</v>
      </c>
      <c r="U71" s="34">
        <v>31</v>
      </c>
      <c r="V71" s="32">
        <f t="shared" si="19"/>
        <v>1</v>
      </c>
    </row>
    <row r="72" spans="1:22" x14ac:dyDescent="0.25">
      <c r="A72">
        <v>897</v>
      </c>
      <c r="B72">
        <v>1</v>
      </c>
      <c r="C72">
        <v>1990</v>
      </c>
      <c r="D72" s="30">
        <f t="shared" si="16"/>
        <v>26</v>
      </c>
      <c r="E72" s="31" t="s">
        <v>11</v>
      </c>
      <c r="F72" s="32">
        <v>1</v>
      </c>
      <c r="G72" s="2">
        <v>3</v>
      </c>
      <c r="H72">
        <v>3</v>
      </c>
      <c r="I72">
        <v>1</v>
      </c>
      <c r="J72">
        <f t="shared" si="17"/>
        <v>4</v>
      </c>
      <c r="K72">
        <v>2</v>
      </c>
      <c r="L72">
        <v>3</v>
      </c>
      <c r="M72">
        <f t="shared" si="18"/>
        <v>2</v>
      </c>
      <c r="N72">
        <v>2</v>
      </c>
      <c r="O72">
        <v>4</v>
      </c>
      <c r="P72">
        <v>4</v>
      </c>
      <c r="Q72">
        <v>3</v>
      </c>
      <c r="R72">
        <v>4</v>
      </c>
      <c r="S72" s="33">
        <v>3</v>
      </c>
      <c r="T72" s="4">
        <v>2</v>
      </c>
      <c r="U72" s="34">
        <v>33</v>
      </c>
      <c r="V72" s="32">
        <f t="shared" si="19"/>
        <v>1</v>
      </c>
    </row>
    <row r="73" spans="1:22" x14ac:dyDescent="0.25">
      <c r="A73">
        <v>49</v>
      </c>
      <c r="B73">
        <v>0</v>
      </c>
      <c r="C73">
        <v>1983</v>
      </c>
      <c r="D73" s="30">
        <f t="shared" si="16"/>
        <v>33</v>
      </c>
      <c r="E73" s="31" t="s">
        <v>6</v>
      </c>
      <c r="F73" s="32">
        <v>2</v>
      </c>
      <c r="G73" s="2">
        <v>3</v>
      </c>
      <c r="H73">
        <v>4</v>
      </c>
      <c r="I73">
        <v>2</v>
      </c>
      <c r="J73">
        <f t="shared" si="17"/>
        <v>3</v>
      </c>
      <c r="K73">
        <v>3</v>
      </c>
      <c r="L73">
        <v>2</v>
      </c>
      <c r="M73">
        <f t="shared" si="18"/>
        <v>3</v>
      </c>
      <c r="N73">
        <v>2</v>
      </c>
      <c r="O73">
        <v>3</v>
      </c>
      <c r="P73">
        <v>2</v>
      </c>
      <c r="Q73">
        <v>2</v>
      </c>
      <c r="R73">
        <v>3</v>
      </c>
      <c r="S73" s="33">
        <v>4</v>
      </c>
      <c r="T73" s="4">
        <v>3</v>
      </c>
      <c r="U73" s="34">
        <v>31</v>
      </c>
      <c r="V73" s="32">
        <f t="shared" si="19"/>
        <v>0</v>
      </c>
    </row>
    <row r="74" spans="1:22" x14ac:dyDescent="0.25">
      <c r="A74">
        <v>912</v>
      </c>
      <c r="B74">
        <v>0</v>
      </c>
      <c r="C74">
        <v>1989</v>
      </c>
      <c r="D74" s="30">
        <f t="shared" si="16"/>
        <v>27</v>
      </c>
      <c r="E74" s="31" t="s">
        <v>6</v>
      </c>
      <c r="F74" s="32">
        <v>2</v>
      </c>
      <c r="G74" s="2">
        <v>2</v>
      </c>
      <c r="H74">
        <v>4</v>
      </c>
      <c r="I74">
        <v>1</v>
      </c>
      <c r="J74">
        <f t="shared" si="17"/>
        <v>4</v>
      </c>
      <c r="K74">
        <v>4</v>
      </c>
      <c r="L74">
        <v>4</v>
      </c>
      <c r="M74">
        <f t="shared" si="18"/>
        <v>1</v>
      </c>
      <c r="N74">
        <v>1</v>
      </c>
      <c r="O74">
        <v>4</v>
      </c>
      <c r="P74">
        <v>4</v>
      </c>
      <c r="Q74">
        <v>4</v>
      </c>
      <c r="R74">
        <v>4</v>
      </c>
      <c r="S74" s="33">
        <v>3</v>
      </c>
      <c r="T74" s="4">
        <v>4</v>
      </c>
      <c r="U74" s="34">
        <v>36</v>
      </c>
      <c r="V74" s="32">
        <f t="shared" si="19"/>
        <v>0</v>
      </c>
    </row>
    <row r="75" spans="1:22" x14ac:dyDescent="0.25">
      <c r="A75">
        <v>914</v>
      </c>
      <c r="B75">
        <v>1</v>
      </c>
      <c r="C75">
        <v>1969</v>
      </c>
      <c r="D75" s="30">
        <f t="shared" si="16"/>
        <v>47</v>
      </c>
      <c r="E75" s="31" t="s">
        <v>6</v>
      </c>
      <c r="F75" s="32">
        <v>2</v>
      </c>
      <c r="G75" s="2">
        <v>4</v>
      </c>
      <c r="H75">
        <v>4</v>
      </c>
      <c r="I75">
        <v>1</v>
      </c>
      <c r="J75">
        <f t="shared" si="17"/>
        <v>4</v>
      </c>
      <c r="K75">
        <v>4</v>
      </c>
      <c r="L75">
        <v>2</v>
      </c>
      <c r="M75">
        <f t="shared" si="18"/>
        <v>3</v>
      </c>
      <c r="N75">
        <v>1</v>
      </c>
      <c r="O75">
        <v>1</v>
      </c>
      <c r="P75">
        <v>2</v>
      </c>
      <c r="Q75">
        <v>1</v>
      </c>
      <c r="R75">
        <v>4</v>
      </c>
      <c r="S75" s="33">
        <v>2</v>
      </c>
      <c r="T75" s="4">
        <v>1</v>
      </c>
      <c r="U75" s="34">
        <v>29</v>
      </c>
      <c r="V75" s="32">
        <f t="shared" si="19"/>
        <v>0</v>
      </c>
    </row>
    <row r="76" spans="1:22" x14ac:dyDescent="0.25">
      <c r="A76">
        <v>1019</v>
      </c>
      <c r="B76">
        <v>0</v>
      </c>
      <c r="C76">
        <v>1968</v>
      </c>
      <c r="D76" s="30">
        <f t="shared" si="16"/>
        <v>48</v>
      </c>
      <c r="E76" s="31" t="s">
        <v>6</v>
      </c>
      <c r="F76" s="32">
        <v>2</v>
      </c>
      <c r="G76" s="2">
        <v>2</v>
      </c>
      <c r="H76">
        <v>3</v>
      </c>
      <c r="I76">
        <v>2</v>
      </c>
      <c r="J76">
        <f t="shared" si="17"/>
        <v>3</v>
      </c>
      <c r="K76">
        <v>2</v>
      </c>
      <c r="L76">
        <v>1</v>
      </c>
      <c r="M76">
        <f t="shared" si="18"/>
        <v>4</v>
      </c>
      <c r="N76">
        <v>2</v>
      </c>
      <c r="O76">
        <v>2</v>
      </c>
      <c r="P76">
        <v>3</v>
      </c>
      <c r="Q76">
        <v>2</v>
      </c>
      <c r="R76">
        <v>4</v>
      </c>
      <c r="S76" s="33">
        <v>4</v>
      </c>
      <c r="T76" s="4">
        <v>4</v>
      </c>
      <c r="U76" s="34">
        <v>31</v>
      </c>
      <c r="V76" s="32">
        <f t="shared" si="19"/>
        <v>0</v>
      </c>
    </row>
    <row r="77" spans="1:22" x14ac:dyDescent="0.25">
      <c r="A77">
        <v>1369</v>
      </c>
      <c r="B77">
        <v>0</v>
      </c>
      <c r="C77">
        <v>1951</v>
      </c>
      <c r="D77" s="30">
        <f t="shared" si="16"/>
        <v>65</v>
      </c>
      <c r="E77" s="31" t="s">
        <v>6</v>
      </c>
      <c r="F77" s="32">
        <v>2</v>
      </c>
      <c r="G77" s="2">
        <v>4</v>
      </c>
      <c r="H77">
        <v>3</v>
      </c>
      <c r="I77">
        <v>1</v>
      </c>
      <c r="J77">
        <f t="shared" si="17"/>
        <v>4</v>
      </c>
      <c r="K77">
        <v>4</v>
      </c>
      <c r="L77">
        <v>4</v>
      </c>
      <c r="M77">
        <f t="shared" si="18"/>
        <v>1</v>
      </c>
      <c r="N77">
        <v>1</v>
      </c>
      <c r="O77">
        <v>3</v>
      </c>
      <c r="P77">
        <v>4</v>
      </c>
      <c r="Q77">
        <v>1</v>
      </c>
      <c r="R77">
        <v>4</v>
      </c>
      <c r="S77" s="33">
        <v>2</v>
      </c>
      <c r="T77" s="4">
        <v>2</v>
      </c>
      <c r="U77" s="34">
        <v>31</v>
      </c>
      <c r="V77" s="32">
        <f t="shared" si="19"/>
        <v>0</v>
      </c>
    </row>
    <row r="78" spans="1:22" x14ac:dyDescent="0.25">
      <c r="A78">
        <v>1740</v>
      </c>
      <c r="B78">
        <v>0</v>
      </c>
      <c r="C78">
        <v>1971</v>
      </c>
      <c r="D78" s="30">
        <f t="shared" si="16"/>
        <v>45</v>
      </c>
      <c r="E78" s="31" t="s">
        <v>6</v>
      </c>
      <c r="F78" s="32">
        <v>2</v>
      </c>
      <c r="G78" s="2">
        <v>2</v>
      </c>
      <c r="H78">
        <v>4</v>
      </c>
      <c r="I78">
        <v>2</v>
      </c>
      <c r="J78">
        <f t="shared" si="17"/>
        <v>3</v>
      </c>
      <c r="K78">
        <v>2</v>
      </c>
      <c r="L78">
        <v>2</v>
      </c>
      <c r="M78">
        <f t="shared" si="18"/>
        <v>3</v>
      </c>
      <c r="N78">
        <v>4</v>
      </c>
      <c r="O78">
        <v>2</v>
      </c>
      <c r="P78">
        <v>2</v>
      </c>
      <c r="Q78">
        <v>2</v>
      </c>
      <c r="R78">
        <v>3</v>
      </c>
      <c r="S78" s="33">
        <v>4</v>
      </c>
      <c r="T78" s="4">
        <v>4</v>
      </c>
      <c r="U78" s="34">
        <v>31</v>
      </c>
      <c r="V78" s="32">
        <f t="shared" si="19"/>
        <v>0</v>
      </c>
    </row>
    <row r="79" spans="1:22" x14ac:dyDescent="0.25">
      <c r="A79">
        <v>950</v>
      </c>
      <c r="B79">
        <v>1</v>
      </c>
      <c r="C79">
        <v>1988</v>
      </c>
      <c r="D79" s="30">
        <f t="shared" si="16"/>
        <v>28</v>
      </c>
      <c r="E79" s="31" t="s">
        <v>5</v>
      </c>
      <c r="F79" s="32">
        <v>2</v>
      </c>
      <c r="G79" s="2">
        <v>4</v>
      </c>
      <c r="H79">
        <v>3</v>
      </c>
      <c r="I79">
        <v>1</v>
      </c>
      <c r="J79">
        <f t="shared" si="17"/>
        <v>4</v>
      </c>
      <c r="K79">
        <v>4</v>
      </c>
      <c r="L79">
        <v>1</v>
      </c>
      <c r="M79">
        <f t="shared" si="18"/>
        <v>4</v>
      </c>
      <c r="N79">
        <v>1</v>
      </c>
      <c r="O79">
        <v>3</v>
      </c>
      <c r="P79">
        <v>1</v>
      </c>
      <c r="Q79">
        <v>4</v>
      </c>
      <c r="R79">
        <v>4</v>
      </c>
      <c r="S79" s="33">
        <v>1</v>
      </c>
      <c r="T79" s="4">
        <v>4</v>
      </c>
      <c r="U79" s="34">
        <v>36</v>
      </c>
      <c r="V79" s="32">
        <f t="shared" si="19"/>
        <v>0</v>
      </c>
    </row>
    <row r="80" spans="1:22" x14ac:dyDescent="0.25">
      <c r="A80">
        <v>954</v>
      </c>
      <c r="B80">
        <v>1</v>
      </c>
      <c r="C80">
        <v>1994</v>
      </c>
      <c r="D80" s="30">
        <f t="shared" si="16"/>
        <v>22</v>
      </c>
      <c r="E80" s="31" t="s">
        <v>6</v>
      </c>
      <c r="F80" s="32">
        <v>2</v>
      </c>
      <c r="G80" s="2">
        <v>4</v>
      </c>
      <c r="H80">
        <v>4</v>
      </c>
      <c r="I80">
        <v>1</v>
      </c>
      <c r="J80">
        <f t="shared" si="17"/>
        <v>4</v>
      </c>
      <c r="K80">
        <v>2</v>
      </c>
      <c r="L80">
        <v>1</v>
      </c>
      <c r="M80">
        <f t="shared" si="18"/>
        <v>4</v>
      </c>
      <c r="N80">
        <v>1</v>
      </c>
      <c r="O80">
        <v>4</v>
      </c>
      <c r="P80">
        <v>2</v>
      </c>
      <c r="Q80">
        <v>4</v>
      </c>
      <c r="R80">
        <v>4</v>
      </c>
      <c r="S80" s="33">
        <v>3</v>
      </c>
      <c r="T80" s="4">
        <v>4</v>
      </c>
      <c r="U80" s="34">
        <v>37</v>
      </c>
      <c r="V80" s="32">
        <f t="shared" si="19"/>
        <v>0</v>
      </c>
    </row>
    <row r="81" spans="1:22" x14ac:dyDescent="0.25">
      <c r="A81">
        <v>1844</v>
      </c>
      <c r="B81">
        <v>0</v>
      </c>
      <c r="C81">
        <v>1955</v>
      </c>
      <c r="D81" s="30">
        <f t="shared" si="16"/>
        <v>61</v>
      </c>
      <c r="E81" s="31" t="s">
        <v>6</v>
      </c>
      <c r="F81" s="32">
        <v>2</v>
      </c>
      <c r="G81" s="2">
        <v>2</v>
      </c>
      <c r="H81">
        <v>3</v>
      </c>
      <c r="I81">
        <v>1</v>
      </c>
      <c r="J81">
        <f t="shared" si="17"/>
        <v>4</v>
      </c>
      <c r="K81">
        <v>2</v>
      </c>
      <c r="L81">
        <v>2</v>
      </c>
      <c r="M81">
        <f t="shared" si="18"/>
        <v>3</v>
      </c>
      <c r="N81">
        <v>2</v>
      </c>
      <c r="O81">
        <v>1</v>
      </c>
      <c r="P81">
        <v>4</v>
      </c>
      <c r="Q81">
        <v>2</v>
      </c>
      <c r="R81">
        <v>4</v>
      </c>
      <c r="S81" s="33">
        <v>3</v>
      </c>
      <c r="T81" s="4">
        <v>4</v>
      </c>
      <c r="U81" s="34">
        <v>31</v>
      </c>
      <c r="V81" s="32">
        <f t="shared" si="19"/>
        <v>0</v>
      </c>
    </row>
    <row r="82" spans="1:22" x14ac:dyDescent="0.25">
      <c r="A82">
        <v>2906</v>
      </c>
      <c r="B82">
        <v>0</v>
      </c>
      <c r="C82">
        <v>1974</v>
      </c>
      <c r="D82" s="30">
        <f t="shared" si="16"/>
        <v>42</v>
      </c>
      <c r="E82" s="31" t="s">
        <v>84</v>
      </c>
      <c r="F82" s="32">
        <v>2</v>
      </c>
      <c r="G82" s="2">
        <v>2</v>
      </c>
      <c r="H82">
        <v>3</v>
      </c>
      <c r="I82">
        <v>2</v>
      </c>
      <c r="J82">
        <f t="shared" si="17"/>
        <v>3</v>
      </c>
      <c r="K82">
        <v>3</v>
      </c>
      <c r="L82">
        <v>3</v>
      </c>
      <c r="M82">
        <f t="shared" si="18"/>
        <v>2</v>
      </c>
      <c r="N82">
        <v>2</v>
      </c>
      <c r="O82">
        <v>3</v>
      </c>
      <c r="P82">
        <v>4</v>
      </c>
      <c r="Q82">
        <v>4</v>
      </c>
      <c r="R82">
        <v>2</v>
      </c>
      <c r="S82" s="33">
        <v>2</v>
      </c>
      <c r="T82" s="4">
        <v>3</v>
      </c>
      <c r="U82" s="34">
        <v>31</v>
      </c>
      <c r="V82" s="32">
        <f t="shared" si="19"/>
        <v>0</v>
      </c>
    </row>
    <row r="83" spans="1:22" x14ac:dyDescent="0.25">
      <c r="A83">
        <v>3006</v>
      </c>
      <c r="B83">
        <v>0</v>
      </c>
      <c r="C83">
        <v>1973</v>
      </c>
      <c r="D83" s="30">
        <f t="shared" si="16"/>
        <v>43</v>
      </c>
      <c r="E83" s="31" t="s">
        <v>4</v>
      </c>
      <c r="F83" s="32">
        <v>2</v>
      </c>
      <c r="G83" s="2">
        <v>1</v>
      </c>
      <c r="H83">
        <v>3</v>
      </c>
      <c r="I83">
        <v>2</v>
      </c>
      <c r="J83">
        <f t="shared" si="17"/>
        <v>3</v>
      </c>
      <c r="K83">
        <v>4</v>
      </c>
      <c r="L83">
        <v>2</v>
      </c>
      <c r="M83">
        <f t="shared" si="18"/>
        <v>3</v>
      </c>
      <c r="N83">
        <v>1</v>
      </c>
      <c r="O83">
        <v>1</v>
      </c>
      <c r="P83">
        <v>4</v>
      </c>
      <c r="Q83">
        <v>3</v>
      </c>
      <c r="R83">
        <v>4</v>
      </c>
      <c r="S83" s="33">
        <v>4</v>
      </c>
      <c r="T83" s="4">
        <v>4</v>
      </c>
      <c r="U83" s="34">
        <v>31</v>
      </c>
      <c r="V83" s="32">
        <f t="shared" si="19"/>
        <v>0</v>
      </c>
    </row>
    <row r="84" spans="1:22" x14ac:dyDescent="0.25">
      <c r="A84">
        <v>246</v>
      </c>
      <c r="B84">
        <v>0</v>
      </c>
      <c r="C84">
        <v>1985</v>
      </c>
      <c r="D84" s="30">
        <f t="shared" si="16"/>
        <v>31</v>
      </c>
      <c r="E84" s="31" t="s">
        <v>6</v>
      </c>
      <c r="F84" s="32">
        <v>2</v>
      </c>
      <c r="G84" s="2">
        <v>3</v>
      </c>
      <c r="H84">
        <v>3</v>
      </c>
      <c r="I84">
        <v>1</v>
      </c>
      <c r="J84">
        <f t="shared" si="17"/>
        <v>4</v>
      </c>
      <c r="K84">
        <v>2</v>
      </c>
      <c r="L84">
        <v>1</v>
      </c>
      <c r="M84">
        <f t="shared" si="18"/>
        <v>4</v>
      </c>
      <c r="N84">
        <v>1</v>
      </c>
      <c r="O84">
        <v>1</v>
      </c>
      <c r="P84">
        <v>4</v>
      </c>
      <c r="Q84">
        <v>2</v>
      </c>
      <c r="R84">
        <v>4</v>
      </c>
      <c r="S84" s="33">
        <v>2</v>
      </c>
      <c r="T84" s="4">
        <v>4</v>
      </c>
      <c r="U84" s="34">
        <v>32</v>
      </c>
      <c r="V84" s="32">
        <f t="shared" si="19"/>
        <v>0</v>
      </c>
    </row>
    <row r="85" spans="1:22" x14ac:dyDescent="0.25">
      <c r="A85">
        <v>988</v>
      </c>
      <c r="B85">
        <v>1</v>
      </c>
      <c r="C85">
        <v>1962</v>
      </c>
      <c r="D85" s="30">
        <f t="shared" si="16"/>
        <v>54</v>
      </c>
      <c r="E85" s="31" t="s">
        <v>11</v>
      </c>
      <c r="F85" s="32">
        <v>1</v>
      </c>
      <c r="G85" s="2">
        <v>3</v>
      </c>
      <c r="H85">
        <v>4</v>
      </c>
      <c r="I85">
        <v>1</v>
      </c>
      <c r="J85">
        <f t="shared" si="17"/>
        <v>4</v>
      </c>
      <c r="K85">
        <v>2</v>
      </c>
      <c r="L85">
        <v>3</v>
      </c>
      <c r="M85">
        <f t="shared" si="18"/>
        <v>2</v>
      </c>
      <c r="N85">
        <v>1</v>
      </c>
      <c r="O85">
        <v>3</v>
      </c>
      <c r="P85">
        <v>4</v>
      </c>
      <c r="Q85">
        <v>4</v>
      </c>
      <c r="R85">
        <v>4</v>
      </c>
      <c r="S85" s="33">
        <v>4</v>
      </c>
      <c r="T85" s="4">
        <v>4</v>
      </c>
      <c r="U85" s="34">
        <v>35</v>
      </c>
      <c r="V85" s="32">
        <f t="shared" si="19"/>
        <v>1</v>
      </c>
    </row>
    <row r="86" spans="1:22" x14ac:dyDescent="0.25">
      <c r="A86">
        <v>493</v>
      </c>
      <c r="B86">
        <v>0</v>
      </c>
      <c r="C86">
        <v>1979</v>
      </c>
      <c r="D86" s="30">
        <f t="shared" si="16"/>
        <v>37</v>
      </c>
      <c r="E86" s="31" t="s">
        <v>4</v>
      </c>
      <c r="F86" s="32">
        <v>2</v>
      </c>
      <c r="G86" s="2">
        <v>2</v>
      </c>
      <c r="H86">
        <v>4</v>
      </c>
      <c r="I86">
        <v>1</v>
      </c>
      <c r="J86">
        <f t="shared" si="17"/>
        <v>4</v>
      </c>
      <c r="K86">
        <v>2</v>
      </c>
      <c r="L86">
        <v>1</v>
      </c>
      <c r="M86">
        <f t="shared" si="18"/>
        <v>4</v>
      </c>
      <c r="N86">
        <v>2</v>
      </c>
      <c r="O86">
        <v>4</v>
      </c>
      <c r="P86">
        <v>1</v>
      </c>
      <c r="Q86">
        <v>3</v>
      </c>
      <c r="R86">
        <v>2</v>
      </c>
      <c r="S86" s="33">
        <v>1</v>
      </c>
      <c r="T86" s="4">
        <v>4</v>
      </c>
      <c r="U86" s="34">
        <v>32</v>
      </c>
      <c r="V86" s="32">
        <f t="shared" si="19"/>
        <v>0</v>
      </c>
    </row>
    <row r="87" spans="1:22" x14ac:dyDescent="0.25">
      <c r="A87">
        <v>994</v>
      </c>
      <c r="B87">
        <v>1</v>
      </c>
      <c r="C87">
        <v>1966</v>
      </c>
      <c r="D87" s="30">
        <f t="shared" si="16"/>
        <v>50</v>
      </c>
      <c r="E87" s="31" t="s">
        <v>6</v>
      </c>
      <c r="F87" s="32">
        <v>2</v>
      </c>
      <c r="G87" s="2">
        <v>2</v>
      </c>
      <c r="H87">
        <v>3</v>
      </c>
      <c r="I87">
        <v>1</v>
      </c>
      <c r="J87">
        <f t="shared" si="17"/>
        <v>4</v>
      </c>
      <c r="K87">
        <v>2</v>
      </c>
      <c r="L87">
        <v>2</v>
      </c>
      <c r="M87">
        <f t="shared" si="18"/>
        <v>3</v>
      </c>
      <c r="N87">
        <v>2</v>
      </c>
      <c r="O87">
        <v>2</v>
      </c>
      <c r="P87">
        <v>2</v>
      </c>
      <c r="Q87">
        <v>2</v>
      </c>
      <c r="R87">
        <v>2</v>
      </c>
      <c r="S87" s="33">
        <v>1</v>
      </c>
      <c r="T87" s="4">
        <v>4</v>
      </c>
      <c r="U87" s="34">
        <v>28</v>
      </c>
      <c r="V87" s="32">
        <f t="shared" si="19"/>
        <v>0</v>
      </c>
    </row>
    <row r="88" spans="1:22" x14ac:dyDescent="0.25">
      <c r="A88">
        <v>995</v>
      </c>
      <c r="B88">
        <v>1</v>
      </c>
      <c r="C88">
        <v>1971</v>
      </c>
      <c r="D88" s="30">
        <f t="shared" si="16"/>
        <v>45</v>
      </c>
      <c r="E88" s="31" t="s">
        <v>6</v>
      </c>
      <c r="F88" s="32">
        <v>2</v>
      </c>
      <c r="G88" s="2">
        <v>2</v>
      </c>
      <c r="H88">
        <v>4</v>
      </c>
      <c r="I88">
        <v>2</v>
      </c>
      <c r="J88">
        <f t="shared" si="17"/>
        <v>3</v>
      </c>
      <c r="K88">
        <v>2</v>
      </c>
      <c r="L88">
        <v>2</v>
      </c>
      <c r="M88">
        <f t="shared" si="18"/>
        <v>3</v>
      </c>
      <c r="N88">
        <v>1</v>
      </c>
      <c r="O88">
        <v>4</v>
      </c>
      <c r="P88">
        <v>1</v>
      </c>
      <c r="Q88">
        <v>1</v>
      </c>
      <c r="R88">
        <v>2</v>
      </c>
      <c r="S88" s="33">
        <v>2</v>
      </c>
      <c r="T88" s="4">
        <v>1</v>
      </c>
      <c r="U88" s="34">
        <v>24</v>
      </c>
      <c r="V88" s="32">
        <f t="shared" si="19"/>
        <v>0</v>
      </c>
    </row>
    <row r="89" spans="1:22" x14ac:dyDescent="0.25">
      <c r="A89">
        <v>1007</v>
      </c>
      <c r="B89">
        <v>0</v>
      </c>
      <c r="C89">
        <v>1988</v>
      </c>
      <c r="D89" s="30">
        <f t="shared" si="16"/>
        <v>28</v>
      </c>
      <c r="E89" s="31" t="s">
        <v>6</v>
      </c>
      <c r="F89" s="32">
        <v>2</v>
      </c>
      <c r="G89" s="2">
        <v>2</v>
      </c>
      <c r="H89">
        <v>3</v>
      </c>
      <c r="I89">
        <v>1</v>
      </c>
      <c r="J89">
        <f t="shared" si="17"/>
        <v>4</v>
      </c>
      <c r="K89">
        <v>3</v>
      </c>
      <c r="L89">
        <v>3</v>
      </c>
      <c r="M89">
        <f t="shared" si="18"/>
        <v>2</v>
      </c>
      <c r="N89">
        <v>1</v>
      </c>
      <c r="O89">
        <v>3</v>
      </c>
      <c r="P89">
        <v>2</v>
      </c>
      <c r="Q89">
        <v>1</v>
      </c>
      <c r="R89">
        <v>2</v>
      </c>
      <c r="S89" s="33">
        <v>3</v>
      </c>
      <c r="T89" s="4">
        <v>3</v>
      </c>
      <c r="U89" s="34">
        <v>26</v>
      </c>
      <c r="V89" s="32">
        <f t="shared" si="19"/>
        <v>0</v>
      </c>
    </row>
    <row r="90" spans="1:22" x14ac:dyDescent="0.25">
      <c r="A90">
        <v>1349</v>
      </c>
      <c r="B90">
        <v>0</v>
      </c>
      <c r="C90">
        <v>1951</v>
      </c>
      <c r="D90" s="30">
        <f t="shared" si="16"/>
        <v>65</v>
      </c>
      <c r="E90" s="31" t="s">
        <v>6</v>
      </c>
      <c r="F90" s="32">
        <v>2</v>
      </c>
      <c r="G90" s="2">
        <v>2</v>
      </c>
      <c r="H90">
        <v>3</v>
      </c>
      <c r="I90">
        <v>2</v>
      </c>
      <c r="J90">
        <f t="shared" si="17"/>
        <v>3</v>
      </c>
      <c r="K90">
        <v>2</v>
      </c>
      <c r="L90">
        <v>1</v>
      </c>
      <c r="M90">
        <f t="shared" si="18"/>
        <v>4</v>
      </c>
      <c r="N90">
        <v>1</v>
      </c>
      <c r="O90">
        <v>3</v>
      </c>
      <c r="P90">
        <v>2</v>
      </c>
      <c r="Q90">
        <v>4</v>
      </c>
      <c r="R90">
        <v>4</v>
      </c>
      <c r="S90" s="33">
        <v>2</v>
      </c>
      <c r="T90" s="4">
        <v>4</v>
      </c>
      <c r="U90" s="34">
        <v>32</v>
      </c>
      <c r="V90" s="32">
        <f t="shared" si="19"/>
        <v>0</v>
      </c>
    </row>
    <row r="91" spans="1:22" x14ac:dyDescent="0.25">
      <c r="A91">
        <v>1421</v>
      </c>
      <c r="B91">
        <v>0</v>
      </c>
      <c r="C91">
        <v>1978</v>
      </c>
      <c r="D91" s="30">
        <f t="shared" si="16"/>
        <v>38</v>
      </c>
      <c r="E91" s="31" t="s">
        <v>6</v>
      </c>
      <c r="F91" s="32">
        <v>2</v>
      </c>
      <c r="G91" s="2">
        <v>2</v>
      </c>
      <c r="H91">
        <v>3</v>
      </c>
      <c r="I91">
        <v>2</v>
      </c>
      <c r="J91">
        <f t="shared" si="17"/>
        <v>3</v>
      </c>
      <c r="K91">
        <v>4</v>
      </c>
      <c r="L91">
        <v>3</v>
      </c>
      <c r="M91">
        <f t="shared" si="18"/>
        <v>2</v>
      </c>
      <c r="N91">
        <v>2</v>
      </c>
      <c r="O91">
        <v>3</v>
      </c>
      <c r="P91">
        <v>4</v>
      </c>
      <c r="Q91">
        <v>2</v>
      </c>
      <c r="R91">
        <v>3</v>
      </c>
      <c r="S91" s="33">
        <v>4</v>
      </c>
      <c r="T91" s="4">
        <v>4</v>
      </c>
      <c r="U91" s="34">
        <v>32</v>
      </c>
      <c r="V91" s="32">
        <f t="shared" si="19"/>
        <v>0</v>
      </c>
    </row>
    <row r="92" spans="1:22" x14ac:dyDescent="0.25">
      <c r="A92">
        <v>1025</v>
      </c>
      <c r="B92">
        <v>1</v>
      </c>
      <c r="C92">
        <v>1991</v>
      </c>
      <c r="D92" s="30">
        <f t="shared" si="16"/>
        <v>25</v>
      </c>
      <c r="E92" s="31" t="s">
        <v>6</v>
      </c>
      <c r="F92" s="32">
        <v>2</v>
      </c>
      <c r="G92" s="2">
        <v>2</v>
      </c>
      <c r="H92">
        <v>2</v>
      </c>
      <c r="I92">
        <v>2</v>
      </c>
      <c r="J92">
        <f t="shared" si="17"/>
        <v>3</v>
      </c>
      <c r="K92">
        <v>2</v>
      </c>
      <c r="L92">
        <v>1</v>
      </c>
      <c r="M92">
        <f t="shared" si="18"/>
        <v>4</v>
      </c>
      <c r="N92">
        <v>1</v>
      </c>
      <c r="O92">
        <v>4</v>
      </c>
      <c r="P92">
        <v>2</v>
      </c>
      <c r="Q92">
        <v>4</v>
      </c>
      <c r="R92">
        <v>2</v>
      </c>
      <c r="S92" s="33">
        <v>4</v>
      </c>
      <c r="T92" s="4">
        <v>4</v>
      </c>
      <c r="U92" s="34">
        <v>30</v>
      </c>
      <c r="V92" s="32">
        <f t="shared" si="19"/>
        <v>0</v>
      </c>
    </row>
    <row r="93" spans="1:22" x14ac:dyDescent="0.25">
      <c r="A93">
        <v>1026</v>
      </c>
      <c r="B93">
        <v>1</v>
      </c>
      <c r="C93">
        <v>1973</v>
      </c>
      <c r="D93" s="30">
        <f t="shared" si="16"/>
        <v>43</v>
      </c>
      <c r="E93" s="31" t="s">
        <v>11</v>
      </c>
      <c r="F93" s="32">
        <v>1</v>
      </c>
      <c r="G93" s="2">
        <v>2</v>
      </c>
      <c r="H93">
        <v>2</v>
      </c>
      <c r="I93">
        <v>1</v>
      </c>
      <c r="J93">
        <f t="shared" si="17"/>
        <v>4</v>
      </c>
      <c r="K93">
        <v>2</v>
      </c>
      <c r="L93">
        <v>3</v>
      </c>
      <c r="M93">
        <f t="shared" si="18"/>
        <v>2</v>
      </c>
      <c r="N93">
        <v>2</v>
      </c>
      <c r="O93">
        <v>3</v>
      </c>
      <c r="P93">
        <v>3</v>
      </c>
      <c r="Q93">
        <v>2</v>
      </c>
      <c r="R93">
        <v>2</v>
      </c>
      <c r="S93" s="33">
        <v>2</v>
      </c>
      <c r="T93" s="4">
        <v>3</v>
      </c>
      <c r="U93" s="34">
        <v>27</v>
      </c>
      <c r="V93" s="32">
        <f t="shared" si="19"/>
        <v>1</v>
      </c>
    </row>
    <row r="94" spans="1:22" x14ac:dyDescent="0.25">
      <c r="A94">
        <v>1034</v>
      </c>
      <c r="B94">
        <v>1</v>
      </c>
      <c r="C94">
        <v>1987</v>
      </c>
      <c r="D94" s="30">
        <f t="shared" si="16"/>
        <v>29</v>
      </c>
      <c r="E94" s="31" t="s">
        <v>4</v>
      </c>
      <c r="F94" s="32">
        <v>2</v>
      </c>
      <c r="G94" s="2">
        <v>2</v>
      </c>
      <c r="H94">
        <v>4</v>
      </c>
      <c r="I94">
        <v>2</v>
      </c>
      <c r="J94">
        <f t="shared" si="17"/>
        <v>3</v>
      </c>
      <c r="K94">
        <v>3</v>
      </c>
      <c r="L94">
        <v>2</v>
      </c>
      <c r="M94">
        <f t="shared" si="18"/>
        <v>3</v>
      </c>
      <c r="N94">
        <v>2</v>
      </c>
      <c r="O94">
        <v>4</v>
      </c>
      <c r="P94">
        <v>2</v>
      </c>
      <c r="Q94">
        <v>4</v>
      </c>
      <c r="R94">
        <v>4</v>
      </c>
      <c r="S94" s="33">
        <v>4</v>
      </c>
      <c r="T94" s="4">
        <v>4</v>
      </c>
      <c r="U94" s="34">
        <v>35</v>
      </c>
      <c r="V94" s="32">
        <f t="shared" si="19"/>
        <v>0</v>
      </c>
    </row>
    <row r="95" spans="1:22" x14ac:dyDescent="0.25">
      <c r="A95">
        <v>1805</v>
      </c>
      <c r="B95">
        <v>0</v>
      </c>
      <c r="C95">
        <v>1967</v>
      </c>
      <c r="D95" s="30">
        <f t="shared" si="16"/>
        <v>49</v>
      </c>
      <c r="E95" s="31" t="s">
        <v>6</v>
      </c>
      <c r="F95" s="32">
        <v>2</v>
      </c>
      <c r="G95" s="2">
        <v>3</v>
      </c>
      <c r="H95">
        <v>2</v>
      </c>
      <c r="I95">
        <v>1</v>
      </c>
      <c r="J95">
        <f t="shared" si="17"/>
        <v>4</v>
      </c>
      <c r="K95">
        <v>3</v>
      </c>
      <c r="L95">
        <v>3</v>
      </c>
      <c r="M95">
        <f t="shared" si="18"/>
        <v>2</v>
      </c>
      <c r="N95">
        <v>1</v>
      </c>
      <c r="O95">
        <v>4</v>
      </c>
      <c r="P95">
        <v>4</v>
      </c>
      <c r="Q95">
        <v>3</v>
      </c>
      <c r="R95">
        <v>2</v>
      </c>
      <c r="S95" s="33">
        <v>4</v>
      </c>
      <c r="T95" s="4">
        <v>4</v>
      </c>
      <c r="U95" s="34">
        <v>32</v>
      </c>
      <c r="V95" s="32">
        <f t="shared" si="19"/>
        <v>0</v>
      </c>
    </row>
    <row r="96" spans="1:22" x14ac:dyDescent="0.25">
      <c r="A96">
        <v>1093</v>
      </c>
      <c r="B96">
        <v>1</v>
      </c>
      <c r="C96">
        <v>1975</v>
      </c>
      <c r="D96" s="30">
        <f t="shared" si="16"/>
        <v>41</v>
      </c>
      <c r="E96" s="31" t="s">
        <v>11</v>
      </c>
      <c r="F96" s="32">
        <v>1</v>
      </c>
      <c r="G96" s="2">
        <v>3</v>
      </c>
      <c r="H96">
        <v>3</v>
      </c>
      <c r="I96">
        <v>2</v>
      </c>
      <c r="J96">
        <f t="shared" si="17"/>
        <v>3</v>
      </c>
      <c r="K96">
        <v>3</v>
      </c>
      <c r="L96">
        <v>3</v>
      </c>
      <c r="M96">
        <f t="shared" si="18"/>
        <v>2</v>
      </c>
      <c r="N96">
        <v>1</v>
      </c>
      <c r="O96">
        <v>2</v>
      </c>
      <c r="P96">
        <v>1</v>
      </c>
      <c r="Q96">
        <v>1</v>
      </c>
      <c r="R96">
        <v>3</v>
      </c>
      <c r="S96" s="33">
        <v>3</v>
      </c>
      <c r="T96" s="4">
        <v>1</v>
      </c>
      <c r="U96" s="34">
        <v>23</v>
      </c>
      <c r="V96" s="32">
        <f t="shared" si="19"/>
        <v>1</v>
      </c>
    </row>
    <row r="97" spans="1:22" x14ac:dyDescent="0.25">
      <c r="A97">
        <v>1104</v>
      </c>
      <c r="B97">
        <v>1</v>
      </c>
      <c r="C97">
        <v>2000</v>
      </c>
      <c r="D97" s="30">
        <f t="shared" si="16"/>
        <v>16</v>
      </c>
      <c r="E97" s="31" t="s">
        <v>4</v>
      </c>
      <c r="F97" s="32">
        <v>2</v>
      </c>
      <c r="G97" s="2">
        <v>3</v>
      </c>
      <c r="H97">
        <v>3</v>
      </c>
      <c r="I97">
        <v>2</v>
      </c>
      <c r="J97">
        <f t="shared" si="17"/>
        <v>3</v>
      </c>
      <c r="K97">
        <v>3</v>
      </c>
      <c r="L97">
        <v>2</v>
      </c>
      <c r="M97">
        <f t="shared" si="18"/>
        <v>3</v>
      </c>
      <c r="N97">
        <v>2</v>
      </c>
      <c r="O97">
        <v>4</v>
      </c>
      <c r="P97">
        <v>3</v>
      </c>
      <c r="Q97">
        <v>2</v>
      </c>
      <c r="R97">
        <v>2</v>
      </c>
      <c r="S97" s="33">
        <v>4</v>
      </c>
      <c r="T97" s="4">
        <v>4</v>
      </c>
      <c r="U97" s="34">
        <v>32</v>
      </c>
      <c r="V97" s="32">
        <f t="shared" si="19"/>
        <v>0</v>
      </c>
    </row>
    <row r="98" spans="1:22" x14ac:dyDescent="0.25">
      <c r="A98">
        <v>1142</v>
      </c>
      <c r="B98">
        <v>1</v>
      </c>
      <c r="C98">
        <v>1984</v>
      </c>
      <c r="D98" s="30">
        <f t="shared" si="16"/>
        <v>32</v>
      </c>
      <c r="E98" s="31" t="s">
        <v>4</v>
      </c>
      <c r="F98" s="32">
        <v>2</v>
      </c>
      <c r="G98" s="2">
        <v>3</v>
      </c>
      <c r="H98">
        <v>4</v>
      </c>
      <c r="I98">
        <v>3</v>
      </c>
      <c r="J98">
        <f t="shared" si="17"/>
        <v>2</v>
      </c>
      <c r="K98">
        <v>3</v>
      </c>
      <c r="L98">
        <v>1</v>
      </c>
      <c r="M98">
        <f t="shared" si="18"/>
        <v>4</v>
      </c>
      <c r="N98">
        <v>4</v>
      </c>
      <c r="O98">
        <v>4</v>
      </c>
      <c r="P98">
        <v>4</v>
      </c>
      <c r="Q98">
        <v>4</v>
      </c>
      <c r="R98">
        <v>4</v>
      </c>
      <c r="S98" s="33">
        <v>4</v>
      </c>
      <c r="T98" s="4">
        <v>4</v>
      </c>
      <c r="U98" s="34">
        <v>40</v>
      </c>
      <c r="V98" s="32">
        <f t="shared" si="19"/>
        <v>0</v>
      </c>
    </row>
    <row r="99" spans="1:22" x14ac:dyDescent="0.25">
      <c r="A99">
        <v>2162</v>
      </c>
      <c r="B99">
        <v>0</v>
      </c>
      <c r="C99">
        <v>1983</v>
      </c>
      <c r="D99" s="30">
        <f t="shared" si="16"/>
        <v>33</v>
      </c>
      <c r="E99" s="31" t="s">
        <v>6</v>
      </c>
      <c r="F99" s="32">
        <v>2</v>
      </c>
      <c r="G99" s="2">
        <v>2</v>
      </c>
      <c r="H99">
        <v>3</v>
      </c>
      <c r="I99">
        <v>2</v>
      </c>
      <c r="J99">
        <f t="shared" si="17"/>
        <v>3</v>
      </c>
      <c r="K99">
        <v>2</v>
      </c>
      <c r="L99">
        <v>3</v>
      </c>
      <c r="M99">
        <f t="shared" si="18"/>
        <v>2</v>
      </c>
      <c r="N99">
        <v>2</v>
      </c>
      <c r="O99">
        <v>3</v>
      </c>
      <c r="P99">
        <v>4</v>
      </c>
      <c r="Q99">
        <v>3</v>
      </c>
      <c r="R99">
        <v>4</v>
      </c>
      <c r="S99" s="33">
        <v>4</v>
      </c>
      <c r="T99" s="4">
        <v>4</v>
      </c>
      <c r="U99" s="34">
        <v>32</v>
      </c>
      <c r="V99" s="32">
        <f t="shared" si="19"/>
        <v>0</v>
      </c>
    </row>
    <row r="100" spans="1:22" x14ac:dyDescent="0.25">
      <c r="A100">
        <v>1156</v>
      </c>
      <c r="B100">
        <v>1</v>
      </c>
      <c r="C100">
        <v>1984</v>
      </c>
      <c r="D100" s="30">
        <f t="shared" si="16"/>
        <v>32</v>
      </c>
      <c r="E100" s="31" t="s">
        <v>6</v>
      </c>
      <c r="F100" s="32">
        <v>2</v>
      </c>
      <c r="G100" s="2">
        <v>2</v>
      </c>
      <c r="H100">
        <v>4</v>
      </c>
      <c r="I100">
        <v>2</v>
      </c>
      <c r="J100">
        <f t="shared" si="17"/>
        <v>3</v>
      </c>
      <c r="K100">
        <v>3</v>
      </c>
      <c r="L100">
        <v>2</v>
      </c>
      <c r="M100">
        <f t="shared" si="18"/>
        <v>3</v>
      </c>
      <c r="N100">
        <v>1</v>
      </c>
      <c r="O100">
        <v>4</v>
      </c>
      <c r="P100">
        <v>1</v>
      </c>
      <c r="Q100">
        <v>3</v>
      </c>
      <c r="R100">
        <v>1</v>
      </c>
      <c r="S100" s="33">
        <v>1</v>
      </c>
      <c r="T100" s="4">
        <v>4</v>
      </c>
      <c r="U100" s="34">
        <v>29</v>
      </c>
      <c r="V100" s="32">
        <f t="shared" si="19"/>
        <v>0</v>
      </c>
    </row>
    <row r="101" spans="1:22" x14ac:dyDescent="0.25">
      <c r="A101">
        <v>1167</v>
      </c>
      <c r="B101">
        <v>1</v>
      </c>
      <c r="C101">
        <v>1967</v>
      </c>
      <c r="D101" s="30">
        <f t="shared" si="16"/>
        <v>49</v>
      </c>
      <c r="E101" s="31" t="s">
        <v>85</v>
      </c>
      <c r="F101" s="32">
        <v>1</v>
      </c>
      <c r="G101" s="2">
        <v>2</v>
      </c>
      <c r="H101">
        <v>1</v>
      </c>
      <c r="I101">
        <v>2</v>
      </c>
      <c r="J101">
        <f t="shared" si="17"/>
        <v>3</v>
      </c>
      <c r="K101">
        <v>2</v>
      </c>
      <c r="L101">
        <v>4</v>
      </c>
      <c r="M101">
        <f t="shared" si="18"/>
        <v>1</v>
      </c>
      <c r="N101">
        <v>2</v>
      </c>
      <c r="O101">
        <v>1</v>
      </c>
      <c r="P101">
        <v>1</v>
      </c>
      <c r="Q101">
        <v>1</v>
      </c>
      <c r="R101">
        <v>3</v>
      </c>
      <c r="S101" s="33">
        <v>2</v>
      </c>
      <c r="T101" s="4">
        <v>2</v>
      </c>
      <c r="U101" s="34">
        <v>19</v>
      </c>
      <c r="V101" s="32">
        <f t="shared" si="19"/>
        <v>1</v>
      </c>
    </row>
    <row r="102" spans="1:22" x14ac:dyDescent="0.25">
      <c r="A102">
        <v>1186</v>
      </c>
      <c r="B102">
        <v>1</v>
      </c>
      <c r="C102">
        <v>1974</v>
      </c>
      <c r="D102" s="30">
        <f t="shared" si="16"/>
        <v>42</v>
      </c>
      <c r="E102" s="31" t="s">
        <v>84</v>
      </c>
      <c r="F102" s="32">
        <v>2</v>
      </c>
      <c r="G102" s="2">
        <v>2</v>
      </c>
      <c r="H102">
        <v>3</v>
      </c>
      <c r="I102">
        <v>2</v>
      </c>
      <c r="J102">
        <f t="shared" si="17"/>
        <v>3</v>
      </c>
      <c r="K102">
        <v>3</v>
      </c>
      <c r="L102">
        <v>3</v>
      </c>
      <c r="M102">
        <f t="shared" si="18"/>
        <v>2</v>
      </c>
      <c r="N102">
        <v>3</v>
      </c>
      <c r="O102">
        <v>4</v>
      </c>
      <c r="P102">
        <v>3</v>
      </c>
      <c r="Q102">
        <v>3</v>
      </c>
      <c r="R102">
        <v>4</v>
      </c>
      <c r="S102" s="33">
        <v>2</v>
      </c>
      <c r="T102" s="4">
        <v>4</v>
      </c>
      <c r="U102" s="34">
        <v>34</v>
      </c>
      <c r="V102" s="32">
        <f t="shared" si="19"/>
        <v>0</v>
      </c>
    </row>
    <row r="103" spans="1:22" x14ac:dyDescent="0.25">
      <c r="A103">
        <v>1189</v>
      </c>
      <c r="B103">
        <v>1</v>
      </c>
      <c r="C103">
        <v>1990</v>
      </c>
      <c r="D103" s="30">
        <f t="shared" si="16"/>
        <v>26</v>
      </c>
      <c r="E103" s="31" t="s">
        <v>4</v>
      </c>
      <c r="F103" s="32">
        <v>2</v>
      </c>
      <c r="G103" s="2">
        <v>2</v>
      </c>
      <c r="H103">
        <v>3</v>
      </c>
      <c r="I103">
        <v>2</v>
      </c>
      <c r="J103">
        <f t="shared" si="17"/>
        <v>3</v>
      </c>
      <c r="K103">
        <v>2</v>
      </c>
      <c r="L103">
        <v>3</v>
      </c>
      <c r="M103">
        <f t="shared" si="18"/>
        <v>2</v>
      </c>
      <c r="N103">
        <v>1</v>
      </c>
      <c r="O103">
        <v>1</v>
      </c>
      <c r="P103">
        <v>1</v>
      </c>
      <c r="Q103">
        <v>3</v>
      </c>
      <c r="R103">
        <v>3</v>
      </c>
      <c r="S103" s="33">
        <v>4</v>
      </c>
      <c r="T103" s="4">
        <v>2</v>
      </c>
      <c r="U103" s="34">
        <v>23</v>
      </c>
      <c r="V103" s="32">
        <f t="shared" si="19"/>
        <v>0</v>
      </c>
    </row>
    <row r="104" spans="1:22" x14ac:dyDescent="0.25">
      <c r="A104">
        <v>487</v>
      </c>
      <c r="B104">
        <v>0</v>
      </c>
      <c r="C104">
        <v>1978</v>
      </c>
      <c r="D104" s="30">
        <f t="shared" si="16"/>
        <v>38</v>
      </c>
      <c r="E104" s="31" t="s">
        <v>6</v>
      </c>
      <c r="F104" s="32">
        <v>2</v>
      </c>
      <c r="G104" s="2">
        <v>2</v>
      </c>
      <c r="H104">
        <v>3</v>
      </c>
      <c r="I104">
        <v>2</v>
      </c>
      <c r="J104">
        <f t="shared" si="17"/>
        <v>3</v>
      </c>
      <c r="K104">
        <v>3</v>
      </c>
      <c r="L104">
        <v>1</v>
      </c>
      <c r="M104">
        <f t="shared" si="18"/>
        <v>4</v>
      </c>
      <c r="N104">
        <v>4</v>
      </c>
      <c r="O104">
        <v>4</v>
      </c>
      <c r="P104">
        <v>4</v>
      </c>
      <c r="Q104">
        <v>1</v>
      </c>
      <c r="R104">
        <v>2</v>
      </c>
      <c r="S104" s="33">
        <v>2</v>
      </c>
      <c r="T104" s="4">
        <v>3</v>
      </c>
      <c r="U104" s="34">
        <v>33</v>
      </c>
      <c r="V104" s="32">
        <f t="shared" si="19"/>
        <v>0</v>
      </c>
    </row>
    <row r="105" spans="1:22" x14ac:dyDescent="0.25">
      <c r="A105">
        <v>502</v>
      </c>
      <c r="B105">
        <v>0</v>
      </c>
      <c r="C105">
        <v>1978</v>
      </c>
      <c r="D105" s="30">
        <f t="shared" si="16"/>
        <v>38</v>
      </c>
      <c r="E105" s="31" t="s">
        <v>4</v>
      </c>
      <c r="F105" s="32">
        <v>2</v>
      </c>
      <c r="G105" s="2">
        <v>2</v>
      </c>
      <c r="H105">
        <v>3</v>
      </c>
      <c r="I105">
        <v>1</v>
      </c>
      <c r="J105">
        <f t="shared" si="17"/>
        <v>4</v>
      </c>
      <c r="K105">
        <v>4</v>
      </c>
      <c r="L105">
        <v>3</v>
      </c>
      <c r="M105">
        <f t="shared" si="18"/>
        <v>2</v>
      </c>
      <c r="N105">
        <v>3</v>
      </c>
      <c r="O105">
        <v>4</v>
      </c>
      <c r="P105">
        <v>2</v>
      </c>
      <c r="Q105">
        <v>3</v>
      </c>
      <c r="R105">
        <v>2</v>
      </c>
      <c r="S105" s="33">
        <v>1</v>
      </c>
      <c r="T105" s="4">
        <v>4</v>
      </c>
      <c r="U105" s="34">
        <v>33</v>
      </c>
      <c r="V105" s="32">
        <f t="shared" si="19"/>
        <v>0</v>
      </c>
    </row>
    <row r="106" spans="1:22" x14ac:dyDescent="0.25">
      <c r="A106">
        <v>1219</v>
      </c>
      <c r="B106">
        <v>0</v>
      </c>
      <c r="C106">
        <v>1995</v>
      </c>
      <c r="D106" s="30">
        <f t="shared" si="16"/>
        <v>21</v>
      </c>
      <c r="E106" s="31" t="s">
        <v>4</v>
      </c>
      <c r="F106" s="32">
        <v>2</v>
      </c>
      <c r="G106" s="2">
        <v>3</v>
      </c>
      <c r="H106">
        <v>3</v>
      </c>
      <c r="I106">
        <v>1</v>
      </c>
      <c r="J106">
        <f t="shared" si="17"/>
        <v>4</v>
      </c>
      <c r="K106">
        <v>4</v>
      </c>
      <c r="L106">
        <v>3</v>
      </c>
      <c r="M106">
        <f t="shared" si="18"/>
        <v>2</v>
      </c>
      <c r="N106">
        <v>1</v>
      </c>
      <c r="O106">
        <v>4</v>
      </c>
      <c r="P106">
        <v>4</v>
      </c>
      <c r="Q106">
        <v>3</v>
      </c>
      <c r="R106">
        <v>4</v>
      </c>
      <c r="S106" s="33">
        <v>4</v>
      </c>
      <c r="T106" s="4">
        <v>4</v>
      </c>
      <c r="U106" s="34">
        <v>36</v>
      </c>
      <c r="V106" s="32">
        <f t="shared" si="19"/>
        <v>0</v>
      </c>
    </row>
    <row r="107" spans="1:22" x14ac:dyDescent="0.25">
      <c r="A107">
        <v>1234</v>
      </c>
      <c r="B107">
        <v>1</v>
      </c>
      <c r="C107">
        <v>1977</v>
      </c>
      <c r="D107" s="30">
        <f t="shared" si="16"/>
        <v>39</v>
      </c>
      <c r="E107" s="31" t="s">
        <v>6</v>
      </c>
      <c r="F107" s="32">
        <v>2</v>
      </c>
      <c r="G107" s="2">
        <v>3</v>
      </c>
      <c r="H107">
        <v>4</v>
      </c>
      <c r="I107">
        <v>4</v>
      </c>
      <c r="J107">
        <f t="shared" si="17"/>
        <v>1</v>
      </c>
      <c r="K107">
        <v>4</v>
      </c>
      <c r="L107">
        <v>3</v>
      </c>
      <c r="M107">
        <f t="shared" si="18"/>
        <v>2</v>
      </c>
      <c r="N107">
        <v>2</v>
      </c>
      <c r="O107">
        <v>1</v>
      </c>
      <c r="P107">
        <v>4</v>
      </c>
      <c r="Q107">
        <v>3</v>
      </c>
      <c r="R107">
        <v>4</v>
      </c>
      <c r="S107" s="33">
        <v>4</v>
      </c>
      <c r="T107" s="4">
        <v>4</v>
      </c>
      <c r="U107" s="34">
        <v>32</v>
      </c>
      <c r="V107" s="32">
        <f t="shared" si="19"/>
        <v>0</v>
      </c>
    </row>
    <row r="108" spans="1:22" x14ac:dyDescent="0.25">
      <c r="A108">
        <v>1161</v>
      </c>
      <c r="B108">
        <v>0</v>
      </c>
      <c r="C108">
        <v>1983</v>
      </c>
      <c r="D108" s="30">
        <f t="shared" si="16"/>
        <v>33</v>
      </c>
      <c r="E108" s="31" t="s">
        <v>4</v>
      </c>
      <c r="F108" s="32">
        <v>2</v>
      </c>
      <c r="G108" s="2">
        <v>3</v>
      </c>
      <c r="H108">
        <v>2</v>
      </c>
      <c r="I108">
        <v>1</v>
      </c>
      <c r="J108">
        <f t="shared" si="17"/>
        <v>4</v>
      </c>
      <c r="K108">
        <v>4</v>
      </c>
      <c r="L108">
        <v>2</v>
      </c>
      <c r="M108">
        <f t="shared" si="18"/>
        <v>3</v>
      </c>
      <c r="N108">
        <v>2</v>
      </c>
      <c r="O108">
        <v>2</v>
      </c>
      <c r="P108">
        <v>3</v>
      </c>
      <c r="Q108">
        <v>3</v>
      </c>
      <c r="R108">
        <v>3</v>
      </c>
      <c r="S108" s="33">
        <v>2</v>
      </c>
      <c r="T108" s="4">
        <v>4</v>
      </c>
      <c r="U108" s="34">
        <v>33</v>
      </c>
      <c r="V108" s="32">
        <f t="shared" si="19"/>
        <v>0</v>
      </c>
    </row>
    <row r="109" spans="1:22" x14ac:dyDescent="0.25">
      <c r="A109">
        <v>1212</v>
      </c>
      <c r="B109">
        <v>0</v>
      </c>
      <c r="C109">
        <v>1963</v>
      </c>
      <c r="D109" s="30">
        <f t="shared" si="16"/>
        <v>53</v>
      </c>
      <c r="E109" s="31" t="s">
        <v>6</v>
      </c>
      <c r="F109" s="32">
        <v>2</v>
      </c>
      <c r="G109" s="2">
        <v>3</v>
      </c>
      <c r="H109">
        <v>3</v>
      </c>
      <c r="I109">
        <v>2</v>
      </c>
      <c r="J109">
        <f t="shared" si="17"/>
        <v>3</v>
      </c>
      <c r="K109">
        <v>3</v>
      </c>
      <c r="L109">
        <v>1</v>
      </c>
      <c r="M109">
        <f t="shared" si="18"/>
        <v>4</v>
      </c>
      <c r="N109">
        <v>2</v>
      </c>
      <c r="O109">
        <v>3</v>
      </c>
      <c r="P109">
        <v>3</v>
      </c>
      <c r="Q109">
        <v>3</v>
      </c>
      <c r="R109">
        <v>3</v>
      </c>
      <c r="S109" s="33">
        <v>2</v>
      </c>
      <c r="T109" s="4">
        <v>3</v>
      </c>
      <c r="U109" s="34">
        <v>33</v>
      </c>
      <c r="V109" s="32">
        <f t="shared" si="19"/>
        <v>0</v>
      </c>
    </row>
    <row r="110" spans="1:22" x14ac:dyDescent="0.25">
      <c r="A110">
        <v>1245</v>
      </c>
      <c r="B110">
        <v>0</v>
      </c>
      <c r="C110">
        <v>1988</v>
      </c>
      <c r="D110" s="30">
        <f t="shared" si="16"/>
        <v>28</v>
      </c>
      <c r="E110" s="31" t="s">
        <v>4</v>
      </c>
      <c r="F110" s="32">
        <v>2</v>
      </c>
      <c r="G110" s="2">
        <v>2</v>
      </c>
      <c r="H110">
        <v>2</v>
      </c>
      <c r="I110">
        <v>1</v>
      </c>
      <c r="J110">
        <f t="shared" si="17"/>
        <v>4</v>
      </c>
      <c r="K110">
        <v>3</v>
      </c>
      <c r="L110">
        <v>3</v>
      </c>
      <c r="M110">
        <f t="shared" si="18"/>
        <v>2</v>
      </c>
      <c r="N110">
        <v>3</v>
      </c>
      <c r="O110">
        <v>4</v>
      </c>
      <c r="P110">
        <v>2</v>
      </c>
      <c r="Q110">
        <v>2</v>
      </c>
      <c r="R110">
        <v>3</v>
      </c>
      <c r="S110" s="33">
        <v>4</v>
      </c>
      <c r="T110" s="4">
        <v>4</v>
      </c>
      <c r="U110" s="34">
        <v>31</v>
      </c>
      <c r="V110" s="32">
        <f t="shared" si="19"/>
        <v>0</v>
      </c>
    </row>
    <row r="111" spans="1:22" x14ac:dyDescent="0.25">
      <c r="A111">
        <v>1256</v>
      </c>
      <c r="B111">
        <v>0</v>
      </c>
      <c r="C111">
        <v>1991</v>
      </c>
      <c r="D111" s="30">
        <f t="shared" si="16"/>
        <v>25</v>
      </c>
      <c r="E111" s="31" t="s">
        <v>85</v>
      </c>
      <c r="F111" s="32">
        <v>1</v>
      </c>
      <c r="G111" s="2">
        <v>3</v>
      </c>
      <c r="H111">
        <v>3</v>
      </c>
      <c r="I111">
        <v>2</v>
      </c>
      <c r="J111">
        <f t="shared" si="17"/>
        <v>3</v>
      </c>
      <c r="K111">
        <v>3</v>
      </c>
      <c r="L111">
        <v>3</v>
      </c>
      <c r="M111">
        <f t="shared" si="18"/>
        <v>2</v>
      </c>
      <c r="N111">
        <v>1</v>
      </c>
      <c r="O111">
        <v>4</v>
      </c>
      <c r="P111">
        <v>1</v>
      </c>
      <c r="Q111">
        <v>2</v>
      </c>
      <c r="R111">
        <v>3</v>
      </c>
      <c r="S111" s="33">
        <v>2</v>
      </c>
      <c r="T111" s="4">
        <v>4</v>
      </c>
      <c r="U111" s="34">
        <v>29</v>
      </c>
      <c r="V111" s="32">
        <f t="shared" si="19"/>
        <v>1</v>
      </c>
    </row>
    <row r="112" spans="1:22" x14ac:dyDescent="0.25">
      <c r="A112">
        <v>1258</v>
      </c>
      <c r="B112">
        <v>0</v>
      </c>
      <c r="C112">
        <v>1994</v>
      </c>
      <c r="D112" s="30">
        <f t="shared" ref="D112:D165" si="20">2016-C112</f>
        <v>22</v>
      </c>
      <c r="E112" s="31" t="s">
        <v>84</v>
      </c>
      <c r="F112" s="32">
        <v>2</v>
      </c>
      <c r="G112" s="2">
        <v>4</v>
      </c>
      <c r="H112">
        <v>3</v>
      </c>
      <c r="I112">
        <v>3</v>
      </c>
      <c r="J112">
        <f t="shared" ref="J112:J165" si="21">1+4-I112</f>
        <v>2</v>
      </c>
      <c r="K112">
        <v>4</v>
      </c>
      <c r="L112">
        <v>2</v>
      </c>
      <c r="M112">
        <f t="shared" ref="M112:M165" si="22">1+4-L112</f>
        <v>3</v>
      </c>
      <c r="N112">
        <v>1</v>
      </c>
      <c r="O112">
        <v>4</v>
      </c>
      <c r="P112">
        <v>3</v>
      </c>
      <c r="Q112">
        <v>3</v>
      </c>
      <c r="R112">
        <v>4</v>
      </c>
      <c r="S112" s="33">
        <v>4</v>
      </c>
      <c r="T112" s="4">
        <v>4</v>
      </c>
      <c r="U112" s="34">
        <v>35</v>
      </c>
      <c r="V112" s="32">
        <f t="shared" si="19"/>
        <v>0</v>
      </c>
    </row>
    <row r="113" spans="1:22" x14ac:dyDescent="0.25">
      <c r="A113">
        <v>1502</v>
      </c>
      <c r="B113">
        <v>0</v>
      </c>
      <c r="C113">
        <v>1980</v>
      </c>
      <c r="D113" s="30">
        <f t="shared" si="20"/>
        <v>36</v>
      </c>
      <c r="E113" s="31" t="s">
        <v>11</v>
      </c>
      <c r="F113" s="32">
        <v>1</v>
      </c>
      <c r="G113" s="2">
        <v>3</v>
      </c>
      <c r="H113">
        <v>3</v>
      </c>
      <c r="I113">
        <v>1</v>
      </c>
      <c r="J113">
        <f t="shared" si="21"/>
        <v>4</v>
      </c>
      <c r="K113">
        <v>3</v>
      </c>
      <c r="L113">
        <v>3</v>
      </c>
      <c r="M113">
        <f t="shared" si="22"/>
        <v>2</v>
      </c>
      <c r="N113">
        <v>2</v>
      </c>
      <c r="O113">
        <v>3</v>
      </c>
      <c r="P113">
        <v>2</v>
      </c>
      <c r="Q113">
        <v>3</v>
      </c>
      <c r="R113">
        <v>4</v>
      </c>
      <c r="S113" s="33">
        <v>2</v>
      </c>
      <c r="T113" s="4">
        <v>4</v>
      </c>
      <c r="U113" s="34">
        <v>33</v>
      </c>
      <c r="V113" s="32">
        <f t="shared" si="19"/>
        <v>1</v>
      </c>
    </row>
    <row r="114" spans="1:22" x14ac:dyDescent="0.25">
      <c r="A114">
        <v>1523</v>
      </c>
      <c r="B114">
        <v>0</v>
      </c>
      <c r="C114">
        <v>1980</v>
      </c>
      <c r="D114" s="30">
        <f t="shared" si="20"/>
        <v>36</v>
      </c>
      <c r="E114" s="31" t="s">
        <v>4</v>
      </c>
      <c r="F114" s="32">
        <v>2</v>
      </c>
      <c r="G114" s="2">
        <v>2</v>
      </c>
      <c r="H114">
        <v>4</v>
      </c>
      <c r="I114">
        <v>1</v>
      </c>
      <c r="J114">
        <f t="shared" si="21"/>
        <v>4</v>
      </c>
      <c r="K114">
        <v>3</v>
      </c>
      <c r="L114">
        <v>2</v>
      </c>
      <c r="M114">
        <f t="shared" si="22"/>
        <v>3</v>
      </c>
      <c r="N114">
        <v>2</v>
      </c>
      <c r="O114">
        <v>4</v>
      </c>
      <c r="P114">
        <v>2</v>
      </c>
      <c r="Q114">
        <v>2</v>
      </c>
      <c r="R114">
        <v>3</v>
      </c>
      <c r="S114" s="33">
        <v>4</v>
      </c>
      <c r="T114" s="4">
        <v>4</v>
      </c>
      <c r="U114" s="34">
        <v>33</v>
      </c>
      <c r="V114" s="32">
        <f t="shared" si="19"/>
        <v>0</v>
      </c>
    </row>
    <row r="115" spans="1:22" x14ac:dyDescent="0.25">
      <c r="A115">
        <v>1291</v>
      </c>
      <c r="B115">
        <v>0</v>
      </c>
      <c r="C115">
        <v>1998</v>
      </c>
      <c r="D115" s="30">
        <f t="shared" si="20"/>
        <v>18</v>
      </c>
      <c r="E115" s="31" t="s">
        <v>4</v>
      </c>
      <c r="F115" s="32">
        <v>2</v>
      </c>
      <c r="G115" s="2">
        <v>2</v>
      </c>
      <c r="H115">
        <v>3</v>
      </c>
      <c r="I115">
        <v>1</v>
      </c>
      <c r="J115">
        <f t="shared" si="21"/>
        <v>4</v>
      </c>
      <c r="K115">
        <v>4</v>
      </c>
      <c r="L115">
        <v>2</v>
      </c>
      <c r="M115">
        <f t="shared" si="22"/>
        <v>3</v>
      </c>
      <c r="N115">
        <v>3</v>
      </c>
      <c r="O115">
        <v>3</v>
      </c>
      <c r="P115">
        <v>4</v>
      </c>
      <c r="Q115">
        <v>2</v>
      </c>
      <c r="R115">
        <v>4</v>
      </c>
      <c r="S115" s="33">
        <v>3</v>
      </c>
      <c r="T115" s="4">
        <v>2</v>
      </c>
      <c r="U115" s="34">
        <v>34</v>
      </c>
      <c r="V115" s="32">
        <f t="shared" si="19"/>
        <v>0</v>
      </c>
    </row>
    <row r="116" spans="1:22" x14ac:dyDescent="0.25">
      <c r="A116">
        <v>1762</v>
      </c>
      <c r="B116">
        <v>0</v>
      </c>
      <c r="C116">
        <v>1969</v>
      </c>
      <c r="D116" s="30">
        <f t="shared" si="20"/>
        <v>47</v>
      </c>
      <c r="E116" s="31" t="s">
        <v>9</v>
      </c>
      <c r="F116" s="32">
        <v>1</v>
      </c>
      <c r="G116" s="2">
        <v>2</v>
      </c>
      <c r="H116">
        <v>2</v>
      </c>
      <c r="I116">
        <v>1</v>
      </c>
      <c r="J116">
        <f t="shared" si="21"/>
        <v>4</v>
      </c>
      <c r="K116">
        <v>3</v>
      </c>
      <c r="L116">
        <v>2</v>
      </c>
      <c r="M116">
        <f t="shared" si="22"/>
        <v>3</v>
      </c>
      <c r="N116">
        <v>2</v>
      </c>
      <c r="O116">
        <v>4</v>
      </c>
      <c r="P116">
        <v>4</v>
      </c>
      <c r="Q116">
        <v>2</v>
      </c>
      <c r="R116">
        <v>3</v>
      </c>
      <c r="S116" s="33">
        <v>1</v>
      </c>
      <c r="T116" s="4">
        <v>4</v>
      </c>
      <c r="U116" s="34">
        <v>33</v>
      </c>
      <c r="V116" s="32">
        <f t="shared" si="19"/>
        <v>1</v>
      </c>
    </row>
    <row r="117" spans="1:22" x14ac:dyDescent="0.25">
      <c r="A117">
        <v>1319</v>
      </c>
      <c r="B117">
        <v>0</v>
      </c>
      <c r="C117">
        <v>1994</v>
      </c>
      <c r="D117" s="30">
        <f t="shared" si="20"/>
        <v>22</v>
      </c>
      <c r="E117" s="31" t="s">
        <v>6</v>
      </c>
      <c r="F117" s="32">
        <v>2</v>
      </c>
      <c r="G117" s="2">
        <v>3</v>
      </c>
      <c r="H117">
        <v>4</v>
      </c>
      <c r="I117">
        <v>2</v>
      </c>
      <c r="J117">
        <f t="shared" si="21"/>
        <v>3</v>
      </c>
      <c r="K117">
        <v>3</v>
      </c>
      <c r="L117">
        <v>2</v>
      </c>
      <c r="M117">
        <f t="shared" si="22"/>
        <v>3</v>
      </c>
      <c r="N117">
        <v>2</v>
      </c>
      <c r="O117">
        <v>4</v>
      </c>
      <c r="P117">
        <v>3</v>
      </c>
      <c r="Q117">
        <v>1</v>
      </c>
      <c r="R117">
        <v>4</v>
      </c>
      <c r="S117" s="33">
        <v>4</v>
      </c>
      <c r="T117" s="4">
        <v>3</v>
      </c>
      <c r="U117" s="34">
        <v>33</v>
      </c>
      <c r="V117" s="32">
        <f t="shared" si="19"/>
        <v>0</v>
      </c>
    </row>
    <row r="118" spans="1:22" x14ac:dyDescent="0.25">
      <c r="A118">
        <v>2343</v>
      </c>
      <c r="B118">
        <v>0</v>
      </c>
      <c r="C118">
        <v>1952</v>
      </c>
      <c r="D118" s="30">
        <f t="shared" si="20"/>
        <v>64</v>
      </c>
      <c r="E118" s="31" t="s">
        <v>6</v>
      </c>
      <c r="F118" s="32">
        <v>2</v>
      </c>
      <c r="G118" s="2">
        <v>2</v>
      </c>
      <c r="H118">
        <v>3</v>
      </c>
      <c r="I118">
        <v>1</v>
      </c>
      <c r="J118">
        <f t="shared" si="21"/>
        <v>4</v>
      </c>
      <c r="K118">
        <v>4</v>
      </c>
      <c r="L118">
        <v>2</v>
      </c>
      <c r="M118">
        <f t="shared" si="22"/>
        <v>3</v>
      </c>
      <c r="N118">
        <v>2</v>
      </c>
      <c r="O118">
        <v>1</v>
      </c>
      <c r="P118">
        <v>4</v>
      </c>
      <c r="Q118">
        <v>3</v>
      </c>
      <c r="R118">
        <v>3</v>
      </c>
      <c r="S118" s="33">
        <v>1</v>
      </c>
      <c r="T118" s="4">
        <v>4</v>
      </c>
      <c r="U118" s="34">
        <v>33</v>
      </c>
      <c r="V118" s="32">
        <f t="shared" si="19"/>
        <v>0</v>
      </c>
    </row>
    <row r="119" spans="1:22" x14ac:dyDescent="0.25">
      <c r="A119">
        <v>1326</v>
      </c>
      <c r="B119">
        <v>0</v>
      </c>
      <c r="C119">
        <v>1997</v>
      </c>
      <c r="D119" s="30">
        <f t="shared" si="20"/>
        <v>19</v>
      </c>
      <c r="E119" s="31" t="s">
        <v>6</v>
      </c>
      <c r="F119" s="32">
        <v>2</v>
      </c>
      <c r="G119" s="2">
        <v>2</v>
      </c>
      <c r="H119">
        <v>1</v>
      </c>
      <c r="I119">
        <v>2</v>
      </c>
      <c r="J119">
        <f t="shared" si="21"/>
        <v>3</v>
      </c>
      <c r="K119">
        <v>2</v>
      </c>
      <c r="L119">
        <v>2</v>
      </c>
      <c r="M119">
        <f t="shared" si="22"/>
        <v>3</v>
      </c>
      <c r="N119">
        <v>2</v>
      </c>
      <c r="O119">
        <v>4</v>
      </c>
      <c r="P119">
        <v>4</v>
      </c>
      <c r="Q119">
        <v>4</v>
      </c>
      <c r="R119">
        <v>3</v>
      </c>
      <c r="S119" s="33">
        <v>1</v>
      </c>
      <c r="T119" s="4">
        <v>4</v>
      </c>
      <c r="U119" s="34">
        <v>32</v>
      </c>
      <c r="V119" s="32">
        <f t="shared" si="19"/>
        <v>0</v>
      </c>
    </row>
    <row r="120" spans="1:22" x14ac:dyDescent="0.25">
      <c r="A120">
        <v>1335</v>
      </c>
      <c r="B120">
        <v>0</v>
      </c>
      <c r="C120">
        <v>1993</v>
      </c>
      <c r="D120" s="30">
        <f t="shared" si="20"/>
        <v>23</v>
      </c>
      <c r="E120" s="31" t="s">
        <v>11</v>
      </c>
      <c r="F120" s="32">
        <v>1</v>
      </c>
      <c r="G120" s="2">
        <v>3</v>
      </c>
      <c r="H120">
        <v>3</v>
      </c>
      <c r="I120">
        <v>3</v>
      </c>
      <c r="J120">
        <f t="shared" si="21"/>
        <v>2</v>
      </c>
      <c r="K120">
        <v>3</v>
      </c>
      <c r="L120">
        <v>3</v>
      </c>
      <c r="M120">
        <f t="shared" si="22"/>
        <v>2</v>
      </c>
      <c r="N120">
        <v>1</v>
      </c>
      <c r="O120">
        <v>4</v>
      </c>
      <c r="P120">
        <v>2</v>
      </c>
      <c r="Q120">
        <v>4</v>
      </c>
      <c r="R120">
        <v>2</v>
      </c>
      <c r="S120" s="33">
        <v>4</v>
      </c>
      <c r="T120" s="4">
        <v>4</v>
      </c>
      <c r="U120" s="34">
        <v>30</v>
      </c>
      <c r="V120" s="32">
        <f t="shared" si="19"/>
        <v>1</v>
      </c>
    </row>
    <row r="121" spans="1:22" x14ac:dyDescent="0.25">
      <c r="A121">
        <v>1332</v>
      </c>
      <c r="B121">
        <v>0</v>
      </c>
      <c r="C121">
        <v>1993</v>
      </c>
      <c r="D121" s="30">
        <f t="shared" si="20"/>
        <v>23</v>
      </c>
      <c r="E121" s="31" t="s">
        <v>4</v>
      </c>
      <c r="F121" s="32">
        <v>2</v>
      </c>
      <c r="G121" s="2">
        <v>4</v>
      </c>
      <c r="H121">
        <v>4</v>
      </c>
      <c r="I121">
        <v>1</v>
      </c>
      <c r="J121">
        <f t="shared" si="21"/>
        <v>4</v>
      </c>
      <c r="K121">
        <v>4</v>
      </c>
      <c r="L121">
        <v>1</v>
      </c>
      <c r="M121">
        <f t="shared" si="22"/>
        <v>4</v>
      </c>
      <c r="N121">
        <v>2</v>
      </c>
      <c r="O121">
        <v>2</v>
      </c>
      <c r="P121">
        <v>1</v>
      </c>
      <c r="Q121">
        <v>2</v>
      </c>
      <c r="R121">
        <v>2</v>
      </c>
      <c r="S121" s="33">
        <v>3</v>
      </c>
      <c r="T121" s="4">
        <v>2</v>
      </c>
      <c r="U121" s="34">
        <v>31</v>
      </c>
      <c r="V121" s="32">
        <f t="shared" si="19"/>
        <v>0</v>
      </c>
    </row>
    <row r="122" spans="1:22" x14ac:dyDescent="0.25">
      <c r="A122">
        <v>13</v>
      </c>
      <c r="B122">
        <v>0</v>
      </c>
      <c r="C122">
        <v>1976</v>
      </c>
      <c r="D122" s="30">
        <f t="shared" si="20"/>
        <v>40</v>
      </c>
      <c r="E122" s="31" t="s">
        <v>5</v>
      </c>
      <c r="F122" s="32">
        <v>2</v>
      </c>
      <c r="G122" s="2">
        <v>2</v>
      </c>
      <c r="H122">
        <v>4</v>
      </c>
      <c r="I122">
        <v>2</v>
      </c>
      <c r="J122">
        <f t="shared" si="21"/>
        <v>3</v>
      </c>
      <c r="K122">
        <v>3</v>
      </c>
      <c r="L122">
        <v>2</v>
      </c>
      <c r="M122">
        <f t="shared" si="22"/>
        <v>3</v>
      </c>
      <c r="N122">
        <v>3</v>
      </c>
      <c r="O122">
        <v>4</v>
      </c>
      <c r="P122">
        <v>3</v>
      </c>
      <c r="Q122">
        <v>2</v>
      </c>
      <c r="R122">
        <v>3</v>
      </c>
      <c r="S122" s="33">
        <v>3</v>
      </c>
      <c r="T122" s="4">
        <v>4</v>
      </c>
      <c r="U122" s="34">
        <v>34</v>
      </c>
      <c r="V122" s="32">
        <f t="shared" si="19"/>
        <v>0</v>
      </c>
    </row>
    <row r="123" spans="1:22" x14ac:dyDescent="0.25">
      <c r="A123">
        <v>1348</v>
      </c>
      <c r="B123">
        <v>0</v>
      </c>
      <c r="C123">
        <v>1993</v>
      </c>
      <c r="D123" s="30">
        <f t="shared" si="20"/>
        <v>23</v>
      </c>
      <c r="E123" s="31" t="s">
        <v>6</v>
      </c>
      <c r="F123" s="32">
        <v>2</v>
      </c>
      <c r="G123" s="2">
        <v>3</v>
      </c>
      <c r="H123">
        <v>3</v>
      </c>
      <c r="I123">
        <v>2</v>
      </c>
      <c r="J123">
        <f t="shared" si="21"/>
        <v>3</v>
      </c>
      <c r="K123">
        <v>3</v>
      </c>
      <c r="L123">
        <v>2</v>
      </c>
      <c r="M123">
        <f t="shared" si="22"/>
        <v>3</v>
      </c>
      <c r="N123">
        <v>2</v>
      </c>
      <c r="O123">
        <v>3</v>
      </c>
      <c r="P123">
        <v>2</v>
      </c>
      <c r="Q123">
        <v>3</v>
      </c>
      <c r="R123">
        <v>3</v>
      </c>
      <c r="S123" s="33">
        <v>2</v>
      </c>
      <c r="T123" s="4">
        <v>3</v>
      </c>
      <c r="U123" s="34">
        <v>31</v>
      </c>
      <c r="V123" s="32">
        <f t="shared" si="19"/>
        <v>0</v>
      </c>
    </row>
    <row r="124" spans="1:22" x14ac:dyDescent="0.25">
      <c r="A124">
        <v>62</v>
      </c>
      <c r="B124">
        <v>0</v>
      </c>
      <c r="C124">
        <v>1977</v>
      </c>
      <c r="D124" s="30">
        <f t="shared" si="20"/>
        <v>39</v>
      </c>
      <c r="E124" s="31" t="s">
        <v>5</v>
      </c>
      <c r="F124" s="32">
        <v>2</v>
      </c>
      <c r="G124" s="2">
        <v>2</v>
      </c>
      <c r="H124">
        <v>4</v>
      </c>
      <c r="I124">
        <v>2</v>
      </c>
      <c r="J124">
        <f t="shared" si="21"/>
        <v>3</v>
      </c>
      <c r="K124">
        <v>2</v>
      </c>
      <c r="L124">
        <v>3</v>
      </c>
      <c r="M124">
        <f t="shared" si="22"/>
        <v>2</v>
      </c>
      <c r="N124">
        <v>4</v>
      </c>
      <c r="O124">
        <v>1</v>
      </c>
      <c r="P124">
        <v>4</v>
      </c>
      <c r="Q124">
        <v>4</v>
      </c>
      <c r="R124">
        <v>4</v>
      </c>
      <c r="S124" s="33">
        <v>4</v>
      </c>
      <c r="T124" s="4">
        <v>4</v>
      </c>
      <c r="U124" s="34">
        <v>34</v>
      </c>
      <c r="V124" s="32">
        <f t="shared" si="19"/>
        <v>0</v>
      </c>
    </row>
    <row r="125" spans="1:22" x14ac:dyDescent="0.25">
      <c r="A125">
        <v>1368</v>
      </c>
      <c r="B125">
        <v>0</v>
      </c>
      <c r="C125">
        <v>1994</v>
      </c>
      <c r="D125" s="30">
        <f t="shared" si="20"/>
        <v>22</v>
      </c>
      <c r="E125" s="31" t="s">
        <v>4</v>
      </c>
      <c r="F125" s="32">
        <v>2</v>
      </c>
      <c r="G125" s="2">
        <v>3</v>
      </c>
      <c r="H125">
        <v>3</v>
      </c>
      <c r="I125">
        <v>1</v>
      </c>
      <c r="J125">
        <f t="shared" si="21"/>
        <v>4</v>
      </c>
      <c r="K125">
        <v>4</v>
      </c>
      <c r="L125">
        <v>2</v>
      </c>
      <c r="M125">
        <f t="shared" si="22"/>
        <v>3</v>
      </c>
      <c r="N125">
        <v>1</v>
      </c>
      <c r="O125">
        <v>2</v>
      </c>
      <c r="P125">
        <v>2</v>
      </c>
      <c r="Q125">
        <v>1</v>
      </c>
      <c r="R125">
        <v>2</v>
      </c>
      <c r="S125" s="33">
        <v>3</v>
      </c>
      <c r="T125" s="4">
        <v>4</v>
      </c>
      <c r="U125" s="34">
        <v>29</v>
      </c>
      <c r="V125" s="32">
        <f t="shared" si="19"/>
        <v>0</v>
      </c>
    </row>
    <row r="126" spans="1:22" x14ac:dyDescent="0.25">
      <c r="A126">
        <v>735</v>
      </c>
      <c r="B126">
        <v>0</v>
      </c>
      <c r="C126">
        <v>1983</v>
      </c>
      <c r="D126" s="30">
        <f t="shared" si="20"/>
        <v>33</v>
      </c>
      <c r="E126" s="31" t="s">
        <v>11</v>
      </c>
      <c r="F126" s="32">
        <v>1</v>
      </c>
      <c r="G126" s="2">
        <v>2</v>
      </c>
      <c r="H126">
        <v>4</v>
      </c>
      <c r="I126">
        <v>3</v>
      </c>
      <c r="J126">
        <f t="shared" si="21"/>
        <v>2</v>
      </c>
      <c r="K126">
        <v>2</v>
      </c>
      <c r="L126">
        <v>1</v>
      </c>
      <c r="M126">
        <f t="shared" si="22"/>
        <v>4</v>
      </c>
      <c r="N126">
        <v>1</v>
      </c>
      <c r="O126">
        <v>3</v>
      </c>
      <c r="P126">
        <v>4</v>
      </c>
      <c r="Q126">
        <v>4</v>
      </c>
      <c r="R126">
        <v>4</v>
      </c>
      <c r="S126" s="33">
        <v>2</v>
      </c>
      <c r="T126" s="4">
        <v>4</v>
      </c>
      <c r="U126" s="34">
        <v>34</v>
      </c>
      <c r="V126" s="32">
        <f t="shared" si="19"/>
        <v>1</v>
      </c>
    </row>
    <row r="127" spans="1:22" x14ac:dyDescent="0.25">
      <c r="A127">
        <v>775</v>
      </c>
      <c r="B127">
        <v>0</v>
      </c>
      <c r="C127">
        <v>1974</v>
      </c>
      <c r="D127" s="30">
        <f t="shared" si="20"/>
        <v>42</v>
      </c>
      <c r="E127" s="31" t="s">
        <v>6</v>
      </c>
      <c r="F127" s="32">
        <v>2</v>
      </c>
      <c r="G127" s="2">
        <v>4</v>
      </c>
      <c r="H127">
        <v>4</v>
      </c>
      <c r="I127">
        <v>2</v>
      </c>
      <c r="J127">
        <f t="shared" si="21"/>
        <v>3</v>
      </c>
      <c r="K127">
        <v>4</v>
      </c>
      <c r="L127">
        <v>4</v>
      </c>
      <c r="M127">
        <f t="shared" si="22"/>
        <v>1</v>
      </c>
      <c r="N127">
        <v>1</v>
      </c>
      <c r="O127">
        <v>4</v>
      </c>
      <c r="P127">
        <v>4</v>
      </c>
      <c r="Q127">
        <v>1</v>
      </c>
      <c r="R127">
        <v>4</v>
      </c>
      <c r="S127" s="33">
        <v>2</v>
      </c>
      <c r="T127" s="4">
        <v>4</v>
      </c>
      <c r="U127" s="34">
        <v>34</v>
      </c>
      <c r="V127" s="32">
        <f t="shared" si="19"/>
        <v>0</v>
      </c>
    </row>
    <row r="128" spans="1:22" x14ac:dyDescent="0.25">
      <c r="A128">
        <v>899</v>
      </c>
      <c r="B128">
        <v>0</v>
      </c>
      <c r="C128">
        <v>1973</v>
      </c>
      <c r="D128" s="30">
        <f t="shared" si="20"/>
        <v>43</v>
      </c>
      <c r="E128" s="31" t="s">
        <v>5</v>
      </c>
      <c r="F128" s="32">
        <v>2</v>
      </c>
      <c r="G128" s="2">
        <v>2</v>
      </c>
      <c r="H128">
        <v>3</v>
      </c>
      <c r="I128">
        <v>1</v>
      </c>
      <c r="J128">
        <f t="shared" si="21"/>
        <v>4</v>
      </c>
      <c r="K128">
        <v>4</v>
      </c>
      <c r="L128">
        <v>1</v>
      </c>
      <c r="M128">
        <f t="shared" si="22"/>
        <v>4</v>
      </c>
      <c r="N128">
        <v>1</v>
      </c>
      <c r="O128">
        <v>2</v>
      </c>
      <c r="P128">
        <v>4</v>
      </c>
      <c r="Q128">
        <v>2</v>
      </c>
      <c r="R128">
        <v>4</v>
      </c>
      <c r="S128" s="33">
        <v>1</v>
      </c>
      <c r="T128" s="4">
        <v>4</v>
      </c>
      <c r="U128" s="34">
        <v>34</v>
      </c>
      <c r="V128" s="32">
        <f t="shared" si="19"/>
        <v>0</v>
      </c>
    </row>
    <row r="129" spans="1:22" x14ac:dyDescent="0.25">
      <c r="A129">
        <v>1195</v>
      </c>
      <c r="B129">
        <v>0</v>
      </c>
      <c r="C129">
        <v>1975</v>
      </c>
      <c r="D129" s="30">
        <f t="shared" si="20"/>
        <v>41</v>
      </c>
      <c r="E129" s="31" t="s">
        <v>85</v>
      </c>
      <c r="F129" s="32">
        <v>1</v>
      </c>
      <c r="G129" s="2">
        <v>2</v>
      </c>
      <c r="H129">
        <v>3</v>
      </c>
      <c r="I129">
        <v>1</v>
      </c>
      <c r="J129">
        <f t="shared" si="21"/>
        <v>4</v>
      </c>
      <c r="K129">
        <v>3</v>
      </c>
      <c r="L129">
        <v>2</v>
      </c>
      <c r="M129">
        <f t="shared" si="22"/>
        <v>3</v>
      </c>
      <c r="N129">
        <v>3</v>
      </c>
      <c r="O129">
        <v>3</v>
      </c>
      <c r="P129">
        <v>3</v>
      </c>
      <c r="Q129">
        <v>4</v>
      </c>
      <c r="R129">
        <v>2</v>
      </c>
      <c r="S129" s="33">
        <v>1</v>
      </c>
      <c r="T129" s="4">
        <v>4</v>
      </c>
      <c r="U129" s="34">
        <v>34</v>
      </c>
      <c r="V129" s="32">
        <f t="shared" si="19"/>
        <v>1</v>
      </c>
    </row>
    <row r="130" spans="1:22" x14ac:dyDescent="0.25">
      <c r="A130">
        <v>1407</v>
      </c>
      <c r="B130">
        <v>0</v>
      </c>
      <c r="C130">
        <v>1991</v>
      </c>
      <c r="D130" s="30">
        <f t="shared" si="20"/>
        <v>25</v>
      </c>
      <c r="E130" s="31" t="s">
        <v>4</v>
      </c>
      <c r="F130" s="32">
        <v>2</v>
      </c>
      <c r="G130" s="2">
        <v>3</v>
      </c>
      <c r="H130">
        <v>3</v>
      </c>
      <c r="I130">
        <v>2</v>
      </c>
      <c r="J130">
        <f t="shared" si="21"/>
        <v>3</v>
      </c>
      <c r="K130">
        <v>2</v>
      </c>
      <c r="L130">
        <v>2</v>
      </c>
      <c r="M130">
        <f t="shared" si="22"/>
        <v>3</v>
      </c>
      <c r="N130">
        <v>1</v>
      </c>
      <c r="O130">
        <v>3</v>
      </c>
      <c r="P130">
        <v>4</v>
      </c>
      <c r="Q130">
        <v>2</v>
      </c>
      <c r="R130">
        <v>4</v>
      </c>
      <c r="S130" s="33">
        <v>1</v>
      </c>
      <c r="T130" s="4">
        <v>4</v>
      </c>
      <c r="U130" s="34">
        <v>32</v>
      </c>
      <c r="V130" s="32">
        <f t="shared" si="19"/>
        <v>0</v>
      </c>
    </row>
    <row r="131" spans="1:22" x14ac:dyDescent="0.25">
      <c r="A131">
        <v>1244</v>
      </c>
      <c r="B131">
        <v>0</v>
      </c>
      <c r="C131">
        <v>1973</v>
      </c>
      <c r="D131" s="30">
        <f t="shared" si="20"/>
        <v>43</v>
      </c>
      <c r="E131" s="31" t="s">
        <v>6</v>
      </c>
      <c r="F131" s="32">
        <v>2</v>
      </c>
      <c r="G131" s="2">
        <v>2</v>
      </c>
      <c r="H131">
        <v>3</v>
      </c>
      <c r="I131">
        <v>1</v>
      </c>
      <c r="J131">
        <f t="shared" si="21"/>
        <v>4</v>
      </c>
      <c r="K131">
        <v>3</v>
      </c>
      <c r="L131">
        <v>2</v>
      </c>
      <c r="M131">
        <f t="shared" si="22"/>
        <v>3</v>
      </c>
      <c r="N131">
        <v>3</v>
      </c>
      <c r="O131">
        <v>3</v>
      </c>
      <c r="P131">
        <v>3</v>
      </c>
      <c r="Q131">
        <v>2</v>
      </c>
      <c r="R131">
        <v>4</v>
      </c>
      <c r="S131" s="33">
        <v>2</v>
      </c>
      <c r="T131" s="4">
        <v>4</v>
      </c>
      <c r="U131" s="34">
        <v>34</v>
      </c>
      <c r="V131" s="32">
        <f t="shared" ref="V131:V194" si="23">IF(F131=2, 0,1)</f>
        <v>0</v>
      </c>
    </row>
    <row r="132" spans="1:22" x14ac:dyDescent="0.25">
      <c r="A132">
        <v>1414</v>
      </c>
      <c r="B132">
        <v>0</v>
      </c>
      <c r="C132">
        <v>1987</v>
      </c>
      <c r="D132" s="30">
        <f t="shared" si="20"/>
        <v>29</v>
      </c>
      <c r="E132" s="31" t="s">
        <v>4</v>
      </c>
      <c r="F132" s="32">
        <v>2</v>
      </c>
      <c r="G132" s="2">
        <v>4</v>
      </c>
      <c r="H132">
        <v>4</v>
      </c>
      <c r="I132">
        <v>1</v>
      </c>
      <c r="J132">
        <f t="shared" si="21"/>
        <v>4</v>
      </c>
      <c r="K132">
        <v>4</v>
      </c>
      <c r="L132">
        <v>1</v>
      </c>
      <c r="M132">
        <f t="shared" si="22"/>
        <v>4</v>
      </c>
      <c r="N132">
        <v>4</v>
      </c>
      <c r="O132">
        <v>4</v>
      </c>
      <c r="P132">
        <v>1</v>
      </c>
      <c r="Q132">
        <v>4</v>
      </c>
      <c r="R132">
        <v>4</v>
      </c>
      <c r="S132" s="33">
        <v>3</v>
      </c>
      <c r="T132" s="4">
        <v>4</v>
      </c>
      <c r="U132" s="34">
        <v>41</v>
      </c>
      <c r="V132" s="32">
        <f t="shared" si="23"/>
        <v>0</v>
      </c>
    </row>
    <row r="133" spans="1:22" x14ac:dyDescent="0.25">
      <c r="A133">
        <v>1324</v>
      </c>
      <c r="B133">
        <v>0</v>
      </c>
      <c r="C133">
        <v>1980</v>
      </c>
      <c r="D133" s="30">
        <f t="shared" si="20"/>
        <v>36</v>
      </c>
      <c r="E133" s="31" t="s">
        <v>88</v>
      </c>
      <c r="F133" s="32">
        <v>2</v>
      </c>
      <c r="G133" s="2">
        <v>2</v>
      </c>
      <c r="H133">
        <v>3</v>
      </c>
      <c r="I133">
        <v>1</v>
      </c>
      <c r="J133">
        <f t="shared" si="21"/>
        <v>4</v>
      </c>
      <c r="K133">
        <v>2</v>
      </c>
      <c r="L133">
        <v>2</v>
      </c>
      <c r="M133">
        <f t="shared" si="22"/>
        <v>3</v>
      </c>
      <c r="N133">
        <v>3</v>
      </c>
      <c r="O133">
        <v>2</v>
      </c>
      <c r="P133">
        <v>4</v>
      </c>
      <c r="Q133">
        <v>3</v>
      </c>
      <c r="R133">
        <v>4</v>
      </c>
      <c r="S133" s="33">
        <v>3</v>
      </c>
      <c r="T133" s="4">
        <v>4</v>
      </c>
      <c r="U133" s="34">
        <v>34</v>
      </c>
      <c r="V133" s="32">
        <f t="shared" si="23"/>
        <v>0</v>
      </c>
    </row>
    <row r="134" spans="1:22" x14ac:dyDescent="0.25">
      <c r="A134">
        <v>1423</v>
      </c>
      <c r="B134">
        <v>0</v>
      </c>
      <c r="C134">
        <v>1986</v>
      </c>
      <c r="D134" s="30">
        <f t="shared" si="20"/>
        <v>30</v>
      </c>
      <c r="E134" s="31" t="s">
        <v>5</v>
      </c>
      <c r="F134" s="32">
        <v>2</v>
      </c>
      <c r="G134" s="2">
        <v>2</v>
      </c>
      <c r="H134">
        <v>3</v>
      </c>
      <c r="I134">
        <v>3</v>
      </c>
      <c r="J134">
        <f t="shared" si="21"/>
        <v>2</v>
      </c>
      <c r="K134">
        <v>4</v>
      </c>
      <c r="L134">
        <v>2</v>
      </c>
      <c r="M134">
        <f t="shared" si="22"/>
        <v>3</v>
      </c>
      <c r="N134">
        <v>2</v>
      </c>
      <c r="O134">
        <v>3</v>
      </c>
      <c r="P134">
        <v>3</v>
      </c>
      <c r="Q134">
        <v>4</v>
      </c>
      <c r="R134">
        <v>3</v>
      </c>
      <c r="S134" s="33">
        <v>2</v>
      </c>
      <c r="T134" s="4">
        <v>4</v>
      </c>
      <c r="U134" s="34">
        <v>33</v>
      </c>
      <c r="V134" s="32">
        <f t="shared" si="23"/>
        <v>0</v>
      </c>
    </row>
    <row r="135" spans="1:22" x14ac:dyDescent="0.25">
      <c r="A135">
        <v>1431</v>
      </c>
      <c r="B135">
        <v>0</v>
      </c>
      <c r="C135">
        <v>1995</v>
      </c>
      <c r="D135" s="30">
        <f t="shared" si="20"/>
        <v>21</v>
      </c>
      <c r="E135" s="31" t="s">
        <v>6</v>
      </c>
      <c r="F135" s="32">
        <v>2</v>
      </c>
      <c r="G135" s="2">
        <v>2</v>
      </c>
      <c r="H135">
        <v>3</v>
      </c>
      <c r="I135">
        <v>2</v>
      </c>
      <c r="J135">
        <f t="shared" si="21"/>
        <v>3</v>
      </c>
      <c r="K135">
        <v>3</v>
      </c>
      <c r="L135">
        <v>2</v>
      </c>
      <c r="M135">
        <f t="shared" si="22"/>
        <v>3</v>
      </c>
      <c r="N135">
        <v>3</v>
      </c>
      <c r="O135">
        <v>3</v>
      </c>
      <c r="P135">
        <v>4</v>
      </c>
      <c r="Q135">
        <v>4</v>
      </c>
      <c r="R135">
        <v>2</v>
      </c>
      <c r="S135" s="33">
        <v>4</v>
      </c>
      <c r="T135" s="4">
        <v>4</v>
      </c>
      <c r="U135" s="34">
        <v>34</v>
      </c>
      <c r="V135" s="32">
        <f t="shared" si="23"/>
        <v>0</v>
      </c>
    </row>
    <row r="136" spans="1:22" x14ac:dyDescent="0.25">
      <c r="A136">
        <v>1450</v>
      </c>
      <c r="B136">
        <v>0</v>
      </c>
      <c r="C136">
        <v>1992</v>
      </c>
      <c r="D136" s="30">
        <f t="shared" si="20"/>
        <v>24</v>
      </c>
      <c r="E136" s="31" t="s">
        <v>89</v>
      </c>
      <c r="F136" s="32">
        <v>1</v>
      </c>
      <c r="G136" s="2">
        <v>3</v>
      </c>
      <c r="H136">
        <v>2</v>
      </c>
      <c r="I136">
        <v>2</v>
      </c>
      <c r="J136">
        <f t="shared" si="21"/>
        <v>3</v>
      </c>
      <c r="K136">
        <v>3</v>
      </c>
      <c r="L136">
        <v>1</v>
      </c>
      <c r="M136">
        <f t="shared" si="22"/>
        <v>4</v>
      </c>
      <c r="N136">
        <v>3</v>
      </c>
      <c r="O136">
        <v>2</v>
      </c>
      <c r="P136">
        <v>2</v>
      </c>
      <c r="Q136">
        <v>3</v>
      </c>
      <c r="R136">
        <v>3</v>
      </c>
      <c r="S136" s="33">
        <v>3</v>
      </c>
      <c r="T136" s="4">
        <v>4</v>
      </c>
      <c r="U136" s="34">
        <v>32</v>
      </c>
      <c r="V136" s="32">
        <f t="shared" si="23"/>
        <v>1</v>
      </c>
    </row>
    <row r="137" spans="1:22" x14ac:dyDescent="0.25">
      <c r="A137">
        <v>1447</v>
      </c>
      <c r="B137">
        <v>0</v>
      </c>
      <c r="C137">
        <v>1997</v>
      </c>
      <c r="D137" s="30">
        <f t="shared" si="20"/>
        <v>19</v>
      </c>
      <c r="E137" s="31" t="s">
        <v>6</v>
      </c>
      <c r="F137" s="32">
        <v>2</v>
      </c>
      <c r="G137" s="2">
        <v>2</v>
      </c>
      <c r="H137">
        <v>3</v>
      </c>
      <c r="I137">
        <v>1</v>
      </c>
      <c r="J137">
        <f t="shared" si="21"/>
        <v>4</v>
      </c>
      <c r="K137">
        <v>3</v>
      </c>
      <c r="L137">
        <v>1</v>
      </c>
      <c r="M137">
        <f t="shared" si="22"/>
        <v>4</v>
      </c>
      <c r="N137">
        <v>1</v>
      </c>
      <c r="O137">
        <v>2</v>
      </c>
      <c r="P137">
        <v>2</v>
      </c>
      <c r="Q137">
        <v>4</v>
      </c>
      <c r="R137">
        <v>2</v>
      </c>
      <c r="S137" s="33">
        <v>3</v>
      </c>
      <c r="T137" s="4">
        <v>4</v>
      </c>
      <c r="U137" s="34">
        <v>31</v>
      </c>
      <c r="V137" s="32">
        <f t="shared" si="23"/>
        <v>0</v>
      </c>
    </row>
    <row r="138" spans="1:22" x14ac:dyDescent="0.25">
      <c r="A138">
        <v>2758</v>
      </c>
      <c r="B138">
        <v>0</v>
      </c>
      <c r="C138">
        <v>1975</v>
      </c>
      <c r="D138" s="30">
        <f t="shared" si="20"/>
        <v>41</v>
      </c>
      <c r="E138" s="31" t="s">
        <v>6</v>
      </c>
      <c r="F138" s="32">
        <v>2</v>
      </c>
      <c r="G138" s="2">
        <v>4</v>
      </c>
      <c r="H138">
        <v>3</v>
      </c>
      <c r="I138">
        <v>2</v>
      </c>
      <c r="J138">
        <f t="shared" si="21"/>
        <v>3</v>
      </c>
      <c r="K138">
        <v>2</v>
      </c>
      <c r="L138">
        <v>3</v>
      </c>
      <c r="M138">
        <f t="shared" si="22"/>
        <v>2</v>
      </c>
      <c r="N138">
        <v>4</v>
      </c>
      <c r="O138">
        <v>2</v>
      </c>
      <c r="P138">
        <v>3</v>
      </c>
      <c r="Q138">
        <v>3</v>
      </c>
      <c r="R138">
        <v>4</v>
      </c>
      <c r="S138" s="33">
        <v>2</v>
      </c>
      <c r="T138" s="4">
        <v>4</v>
      </c>
      <c r="U138" s="34">
        <v>34</v>
      </c>
      <c r="V138" s="32">
        <f t="shared" si="23"/>
        <v>0</v>
      </c>
    </row>
    <row r="139" spans="1:22" x14ac:dyDescent="0.25">
      <c r="A139">
        <v>92</v>
      </c>
      <c r="B139">
        <v>0</v>
      </c>
      <c r="C139">
        <v>1975</v>
      </c>
      <c r="D139" s="30">
        <f t="shared" si="20"/>
        <v>41</v>
      </c>
      <c r="E139" s="31" t="s">
        <v>4</v>
      </c>
      <c r="F139" s="32">
        <v>2</v>
      </c>
      <c r="G139" s="2">
        <v>1</v>
      </c>
      <c r="H139">
        <v>3</v>
      </c>
      <c r="I139">
        <v>1</v>
      </c>
      <c r="J139">
        <f t="shared" si="21"/>
        <v>4</v>
      </c>
      <c r="K139">
        <v>4</v>
      </c>
      <c r="L139">
        <v>4</v>
      </c>
      <c r="M139">
        <f t="shared" si="22"/>
        <v>1</v>
      </c>
      <c r="N139">
        <v>4</v>
      </c>
      <c r="O139">
        <v>2</v>
      </c>
      <c r="P139">
        <v>4</v>
      </c>
      <c r="Q139">
        <v>4</v>
      </c>
      <c r="R139">
        <v>4</v>
      </c>
      <c r="S139" s="33">
        <v>3</v>
      </c>
      <c r="T139" s="4">
        <v>4</v>
      </c>
      <c r="U139" s="34">
        <v>35</v>
      </c>
      <c r="V139" s="32">
        <f t="shared" si="23"/>
        <v>0</v>
      </c>
    </row>
    <row r="140" spans="1:22" x14ac:dyDescent="0.25">
      <c r="A140">
        <v>1499</v>
      </c>
      <c r="B140">
        <v>0</v>
      </c>
      <c r="C140">
        <v>1993</v>
      </c>
      <c r="D140" s="30">
        <f t="shared" si="20"/>
        <v>23</v>
      </c>
      <c r="E140" s="31" t="s">
        <v>5</v>
      </c>
      <c r="F140" s="32">
        <v>2</v>
      </c>
      <c r="G140" s="2">
        <v>4</v>
      </c>
      <c r="H140">
        <v>4</v>
      </c>
      <c r="I140">
        <v>1</v>
      </c>
      <c r="J140">
        <f t="shared" si="21"/>
        <v>4</v>
      </c>
      <c r="K140">
        <v>4</v>
      </c>
      <c r="L140">
        <v>1</v>
      </c>
      <c r="M140">
        <f t="shared" si="22"/>
        <v>4</v>
      </c>
      <c r="N140">
        <v>1</v>
      </c>
      <c r="O140">
        <v>4</v>
      </c>
      <c r="P140">
        <v>1</v>
      </c>
      <c r="Q140">
        <v>4</v>
      </c>
      <c r="R140">
        <v>3</v>
      </c>
      <c r="S140" s="33">
        <v>3</v>
      </c>
      <c r="T140" s="4">
        <v>4</v>
      </c>
      <c r="U140" s="34">
        <v>37</v>
      </c>
      <c r="V140" s="32">
        <f t="shared" si="23"/>
        <v>0</v>
      </c>
    </row>
    <row r="141" spans="1:22" x14ac:dyDescent="0.25">
      <c r="A141">
        <v>693</v>
      </c>
      <c r="B141">
        <v>0</v>
      </c>
      <c r="C141">
        <v>1978</v>
      </c>
      <c r="D141" s="30">
        <f t="shared" si="20"/>
        <v>38</v>
      </c>
      <c r="E141" s="31" t="s">
        <v>90</v>
      </c>
      <c r="F141" s="32">
        <v>2</v>
      </c>
      <c r="G141" s="2">
        <v>3</v>
      </c>
      <c r="H141">
        <v>4</v>
      </c>
      <c r="I141">
        <v>2</v>
      </c>
      <c r="J141">
        <f t="shared" si="21"/>
        <v>3</v>
      </c>
      <c r="K141">
        <v>3</v>
      </c>
      <c r="L141">
        <v>1</v>
      </c>
      <c r="M141">
        <f t="shared" si="22"/>
        <v>4</v>
      </c>
      <c r="N141">
        <v>4</v>
      </c>
      <c r="O141">
        <v>2</v>
      </c>
      <c r="P141">
        <v>3</v>
      </c>
      <c r="Q141">
        <v>3</v>
      </c>
      <c r="R141">
        <v>2</v>
      </c>
      <c r="S141" s="33">
        <v>1</v>
      </c>
      <c r="T141" s="4">
        <v>4</v>
      </c>
      <c r="U141" s="34">
        <v>35</v>
      </c>
      <c r="V141" s="32">
        <f t="shared" si="23"/>
        <v>0</v>
      </c>
    </row>
    <row r="142" spans="1:22" x14ac:dyDescent="0.25">
      <c r="A142">
        <v>1580</v>
      </c>
      <c r="B142">
        <v>0</v>
      </c>
      <c r="C142">
        <v>2000</v>
      </c>
      <c r="D142" s="30">
        <f t="shared" si="20"/>
        <v>16</v>
      </c>
      <c r="E142" s="31" t="s">
        <v>4</v>
      </c>
      <c r="F142" s="32">
        <v>2</v>
      </c>
      <c r="G142" s="2">
        <v>2</v>
      </c>
      <c r="H142">
        <v>3</v>
      </c>
      <c r="I142">
        <v>2</v>
      </c>
      <c r="J142">
        <f t="shared" si="21"/>
        <v>3</v>
      </c>
      <c r="K142">
        <v>2</v>
      </c>
      <c r="L142">
        <v>2</v>
      </c>
      <c r="M142">
        <f t="shared" si="22"/>
        <v>3</v>
      </c>
      <c r="N142">
        <v>1</v>
      </c>
      <c r="O142">
        <v>3</v>
      </c>
      <c r="P142">
        <v>2</v>
      </c>
      <c r="Q142">
        <v>2</v>
      </c>
      <c r="R142">
        <v>1</v>
      </c>
      <c r="S142" s="33">
        <v>3</v>
      </c>
      <c r="T142" s="4">
        <v>3</v>
      </c>
      <c r="U142" s="34">
        <v>25</v>
      </c>
      <c r="V142" s="32">
        <f t="shared" si="23"/>
        <v>0</v>
      </c>
    </row>
    <row r="143" spans="1:22" x14ac:dyDescent="0.25">
      <c r="A143">
        <v>1602</v>
      </c>
      <c r="B143">
        <v>0</v>
      </c>
      <c r="C143">
        <v>1991</v>
      </c>
      <c r="D143" s="30">
        <f t="shared" si="20"/>
        <v>25</v>
      </c>
      <c r="E143" s="31" t="s">
        <v>6</v>
      </c>
      <c r="F143" s="32">
        <v>2</v>
      </c>
      <c r="G143" s="2">
        <v>4</v>
      </c>
      <c r="H143">
        <v>3</v>
      </c>
      <c r="I143">
        <v>1</v>
      </c>
      <c r="J143">
        <f t="shared" si="21"/>
        <v>4</v>
      </c>
      <c r="K143">
        <v>4</v>
      </c>
      <c r="L143">
        <v>1</v>
      </c>
      <c r="M143">
        <f t="shared" si="22"/>
        <v>4</v>
      </c>
      <c r="N143">
        <v>2</v>
      </c>
      <c r="O143">
        <v>4</v>
      </c>
      <c r="P143">
        <v>2</v>
      </c>
      <c r="Q143">
        <v>1</v>
      </c>
      <c r="R143">
        <v>2</v>
      </c>
      <c r="S143" s="33">
        <v>3</v>
      </c>
      <c r="T143" s="4">
        <v>4</v>
      </c>
      <c r="U143" s="34">
        <v>34</v>
      </c>
      <c r="V143" s="32">
        <f t="shared" si="23"/>
        <v>0</v>
      </c>
    </row>
    <row r="144" spans="1:22" x14ac:dyDescent="0.25">
      <c r="A144">
        <v>1597</v>
      </c>
      <c r="B144">
        <v>1</v>
      </c>
      <c r="C144">
        <v>1991</v>
      </c>
      <c r="D144" s="30">
        <f t="shared" si="20"/>
        <v>25</v>
      </c>
      <c r="E144" s="31" t="s">
        <v>91</v>
      </c>
      <c r="F144" s="32">
        <v>1</v>
      </c>
      <c r="G144" s="2">
        <v>3</v>
      </c>
      <c r="H144">
        <v>3</v>
      </c>
      <c r="I144">
        <v>2</v>
      </c>
      <c r="J144">
        <f t="shared" si="21"/>
        <v>3</v>
      </c>
      <c r="K144">
        <v>3</v>
      </c>
      <c r="L144">
        <v>3</v>
      </c>
      <c r="M144">
        <f t="shared" si="22"/>
        <v>2</v>
      </c>
      <c r="N144">
        <v>2</v>
      </c>
      <c r="O144">
        <v>1</v>
      </c>
      <c r="P144">
        <v>1</v>
      </c>
      <c r="Q144">
        <v>1</v>
      </c>
      <c r="R144">
        <v>3</v>
      </c>
      <c r="S144" s="33">
        <v>4</v>
      </c>
      <c r="T144" s="4">
        <v>2</v>
      </c>
      <c r="U144" s="34">
        <v>24</v>
      </c>
      <c r="V144" s="32">
        <f t="shared" si="23"/>
        <v>1</v>
      </c>
    </row>
    <row r="145" spans="1:22" x14ac:dyDescent="0.25">
      <c r="A145">
        <v>842</v>
      </c>
      <c r="B145">
        <v>0</v>
      </c>
      <c r="C145">
        <v>1954</v>
      </c>
      <c r="D145" s="30">
        <f t="shared" si="20"/>
        <v>62</v>
      </c>
      <c r="E145" s="31" t="s">
        <v>6</v>
      </c>
      <c r="F145" s="32">
        <v>2</v>
      </c>
      <c r="G145" s="2">
        <v>1</v>
      </c>
      <c r="H145">
        <v>1</v>
      </c>
      <c r="I145">
        <v>1</v>
      </c>
      <c r="J145">
        <f t="shared" si="21"/>
        <v>4</v>
      </c>
      <c r="K145">
        <v>4</v>
      </c>
      <c r="L145">
        <v>1</v>
      </c>
      <c r="M145">
        <f t="shared" si="22"/>
        <v>4</v>
      </c>
      <c r="N145">
        <v>4</v>
      </c>
      <c r="O145">
        <v>4</v>
      </c>
      <c r="P145">
        <v>4</v>
      </c>
      <c r="Q145">
        <v>1</v>
      </c>
      <c r="R145">
        <v>4</v>
      </c>
      <c r="S145" s="33">
        <v>1</v>
      </c>
      <c r="T145" s="4">
        <v>4</v>
      </c>
      <c r="U145" s="34">
        <v>35</v>
      </c>
      <c r="V145" s="32">
        <f t="shared" si="23"/>
        <v>0</v>
      </c>
    </row>
    <row r="146" spans="1:22" x14ac:dyDescent="0.25">
      <c r="A146">
        <v>1628</v>
      </c>
      <c r="B146">
        <v>0</v>
      </c>
      <c r="C146">
        <v>1989</v>
      </c>
      <c r="D146" s="30">
        <f t="shared" si="20"/>
        <v>27</v>
      </c>
      <c r="E146" s="31" t="s">
        <v>4</v>
      </c>
      <c r="F146" s="32">
        <v>2</v>
      </c>
      <c r="G146" s="2">
        <v>4</v>
      </c>
      <c r="H146">
        <v>2</v>
      </c>
      <c r="I146">
        <v>1</v>
      </c>
      <c r="J146">
        <f t="shared" si="21"/>
        <v>4</v>
      </c>
      <c r="K146">
        <v>4</v>
      </c>
      <c r="L146">
        <v>4</v>
      </c>
      <c r="M146">
        <f t="shared" si="22"/>
        <v>1</v>
      </c>
      <c r="N146">
        <v>4</v>
      </c>
      <c r="O146">
        <v>4</v>
      </c>
      <c r="P146">
        <v>4</v>
      </c>
      <c r="Q146">
        <v>3</v>
      </c>
      <c r="R146">
        <v>4</v>
      </c>
      <c r="S146" s="33">
        <v>2</v>
      </c>
      <c r="T146" s="4">
        <v>4</v>
      </c>
      <c r="U146" s="34">
        <v>38</v>
      </c>
      <c r="V146" s="32">
        <f t="shared" si="23"/>
        <v>0</v>
      </c>
    </row>
    <row r="147" spans="1:22" x14ac:dyDescent="0.25">
      <c r="A147">
        <v>1555</v>
      </c>
      <c r="B147">
        <v>0</v>
      </c>
      <c r="C147">
        <v>1989</v>
      </c>
      <c r="D147" s="30">
        <f t="shared" si="20"/>
        <v>27</v>
      </c>
      <c r="E147" s="31" t="s">
        <v>85</v>
      </c>
      <c r="F147" s="32">
        <v>1</v>
      </c>
      <c r="G147" s="2">
        <v>2</v>
      </c>
      <c r="H147">
        <v>2</v>
      </c>
      <c r="I147">
        <v>2</v>
      </c>
      <c r="J147">
        <f t="shared" si="21"/>
        <v>3</v>
      </c>
      <c r="K147">
        <v>3</v>
      </c>
      <c r="L147">
        <v>3</v>
      </c>
      <c r="M147">
        <f t="shared" si="22"/>
        <v>2</v>
      </c>
      <c r="N147">
        <v>1</v>
      </c>
      <c r="O147">
        <v>3</v>
      </c>
      <c r="P147">
        <v>1</v>
      </c>
      <c r="Q147">
        <v>3</v>
      </c>
      <c r="R147">
        <v>4</v>
      </c>
      <c r="S147" s="33">
        <v>4</v>
      </c>
      <c r="T147" s="4">
        <v>2</v>
      </c>
      <c r="U147" s="34">
        <v>26</v>
      </c>
      <c r="V147" s="32">
        <f t="shared" si="23"/>
        <v>1</v>
      </c>
    </row>
    <row r="148" spans="1:22" x14ac:dyDescent="0.25">
      <c r="A148">
        <v>24</v>
      </c>
      <c r="B148">
        <v>1</v>
      </c>
      <c r="C148">
        <v>1977</v>
      </c>
      <c r="D148" s="30">
        <f t="shared" si="20"/>
        <v>39</v>
      </c>
      <c r="E148" s="31" t="s">
        <v>6</v>
      </c>
      <c r="F148" s="32">
        <v>2</v>
      </c>
      <c r="G148" s="2">
        <v>3</v>
      </c>
      <c r="H148">
        <v>4</v>
      </c>
      <c r="I148">
        <v>2</v>
      </c>
      <c r="J148">
        <f t="shared" si="21"/>
        <v>3</v>
      </c>
      <c r="K148">
        <v>2</v>
      </c>
      <c r="L148">
        <v>1</v>
      </c>
      <c r="M148">
        <f t="shared" si="22"/>
        <v>4</v>
      </c>
      <c r="N148">
        <v>2</v>
      </c>
      <c r="O148">
        <v>4</v>
      </c>
      <c r="P148">
        <v>2</v>
      </c>
      <c r="Q148">
        <v>2</v>
      </c>
      <c r="R148">
        <v>4</v>
      </c>
      <c r="S148" s="33">
        <v>4</v>
      </c>
      <c r="T148" s="4">
        <v>4</v>
      </c>
      <c r="U148" s="34">
        <v>34</v>
      </c>
      <c r="V148" s="32">
        <f t="shared" si="23"/>
        <v>0</v>
      </c>
    </row>
    <row r="149" spans="1:22" x14ac:dyDescent="0.25">
      <c r="A149">
        <v>1680</v>
      </c>
      <c r="B149">
        <v>0</v>
      </c>
      <c r="C149">
        <v>1992</v>
      </c>
      <c r="D149" s="30">
        <f t="shared" si="20"/>
        <v>24</v>
      </c>
      <c r="E149" s="31" t="s">
        <v>85</v>
      </c>
      <c r="F149" s="32">
        <v>1</v>
      </c>
      <c r="G149" s="2">
        <v>3</v>
      </c>
      <c r="H149">
        <v>4</v>
      </c>
      <c r="I149">
        <v>2</v>
      </c>
      <c r="J149">
        <f t="shared" si="21"/>
        <v>3</v>
      </c>
      <c r="K149">
        <v>4</v>
      </c>
      <c r="L149">
        <v>2</v>
      </c>
      <c r="M149">
        <f t="shared" si="22"/>
        <v>3</v>
      </c>
      <c r="N149">
        <v>3</v>
      </c>
      <c r="O149">
        <v>4</v>
      </c>
      <c r="P149">
        <v>3</v>
      </c>
      <c r="Q149">
        <v>2</v>
      </c>
      <c r="R149">
        <v>3</v>
      </c>
      <c r="S149" s="33">
        <v>4</v>
      </c>
      <c r="T149" s="4">
        <v>3</v>
      </c>
      <c r="U149" s="34">
        <v>35</v>
      </c>
      <c r="V149" s="32">
        <f t="shared" si="23"/>
        <v>1</v>
      </c>
    </row>
    <row r="150" spans="1:22" x14ac:dyDescent="0.25">
      <c r="A150">
        <v>1699</v>
      </c>
      <c r="B150">
        <v>0</v>
      </c>
      <c r="C150">
        <v>1996</v>
      </c>
      <c r="D150" s="30">
        <f t="shared" si="20"/>
        <v>20</v>
      </c>
      <c r="E150" s="31" t="s">
        <v>85</v>
      </c>
      <c r="F150" s="32">
        <v>1</v>
      </c>
      <c r="G150" s="2">
        <v>2</v>
      </c>
      <c r="H150">
        <v>3</v>
      </c>
      <c r="I150">
        <v>1</v>
      </c>
      <c r="J150">
        <f t="shared" si="21"/>
        <v>4</v>
      </c>
      <c r="K150">
        <v>3</v>
      </c>
      <c r="L150">
        <v>1</v>
      </c>
      <c r="M150">
        <f t="shared" si="22"/>
        <v>4</v>
      </c>
      <c r="N150">
        <v>3</v>
      </c>
      <c r="O150">
        <v>3</v>
      </c>
      <c r="P150">
        <v>4</v>
      </c>
      <c r="Q150">
        <v>2</v>
      </c>
      <c r="R150">
        <v>2</v>
      </c>
      <c r="S150" s="33">
        <v>2</v>
      </c>
      <c r="T150" s="4">
        <v>4</v>
      </c>
      <c r="U150" s="34">
        <v>34</v>
      </c>
      <c r="V150" s="32">
        <f t="shared" si="23"/>
        <v>1</v>
      </c>
    </row>
    <row r="151" spans="1:22" x14ac:dyDescent="0.25">
      <c r="A151">
        <v>871</v>
      </c>
      <c r="B151">
        <v>0</v>
      </c>
      <c r="C151">
        <v>1963</v>
      </c>
      <c r="D151" s="30">
        <f t="shared" si="20"/>
        <v>53</v>
      </c>
      <c r="E151" s="31" t="s">
        <v>6</v>
      </c>
      <c r="F151" s="32">
        <v>2</v>
      </c>
      <c r="G151" s="2">
        <v>1</v>
      </c>
      <c r="H151">
        <v>4</v>
      </c>
      <c r="I151">
        <v>1</v>
      </c>
      <c r="J151">
        <f t="shared" si="21"/>
        <v>4</v>
      </c>
      <c r="K151">
        <v>3</v>
      </c>
      <c r="L151">
        <v>1</v>
      </c>
      <c r="M151">
        <f t="shared" si="22"/>
        <v>4</v>
      </c>
      <c r="N151">
        <v>1</v>
      </c>
      <c r="O151">
        <v>4</v>
      </c>
      <c r="P151">
        <v>4</v>
      </c>
      <c r="Q151">
        <v>3</v>
      </c>
      <c r="R151">
        <v>3</v>
      </c>
      <c r="S151" s="33">
        <v>1</v>
      </c>
      <c r="T151" s="4">
        <v>4</v>
      </c>
      <c r="U151" s="34">
        <v>35</v>
      </c>
      <c r="V151" s="32">
        <f t="shared" si="23"/>
        <v>0</v>
      </c>
    </row>
    <row r="152" spans="1:22" x14ac:dyDescent="0.25">
      <c r="A152">
        <v>1729</v>
      </c>
      <c r="B152">
        <v>1</v>
      </c>
      <c r="C152">
        <v>1991</v>
      </c>
      <c r="D152" s="30">
        <f t="shared" si="20"/>
        <v>25</v>
      </c>
      <c r="E152" s="31" t="s">
        <v>11</v>
      </c>
      <c r="F152" s="32">
        <v>1</v>
      </c>
      <c r="G152" s="2">
        <v>2</v>
      </c>
      <c r="H152">
        <v>3</v>
      </c>
      <c r="I152">
        <v>2</v>
      </c>
      <c r="J152">
        <f t="shared" si="21"/>
        <v>3</v>
      </c>
      <c r="K152">
        <v>3</v>
      </c>
      <c r="L152">
        <v>2</v>
      </c>
      <c r="M152">
        <f t="shared" si="22"/>
        <v>3</v>
      </c>
      <c r="N152">
        <v>1</v>
      </c>
      <c r="O152">
        <v>2</v>
      </c>
      <c r="P152">
        <v>2</v>
      </c>
      <c r="Q152">
        <v>1</v>
      </c>
      <c r="R152">
        <v>3</v>
      </c>
      <c r="S152" s="33">
        <v>4</v>
      </c>
      <c r="T152" s="4">
        <v>2</v>
      </c>
      <c r="U152" s="34">
        <v>25</v>
      </c>
      <c r="V152" s="32">
        <f t="shared" si="23"/>
        <v>1</v>
      </c>
    </row>
    <row r="153" spans="1:22" x14ac:dyDescent="0.25">
      <c r="A153">
        <v>1510</v>
      </c>
      <c r="B153">
        <v>0</v>
      </c>
      <c r="C153">
        <v>1989</v>
      </c>
      <c r="D153" s="30">
        <f t="shared" si="20"/>
        <v>27</v>
      </c>
      <c r="E153" s="31" t="s">
        <v>5</v>
      </c>
      <c r="F153" s="32">
        <v>2</v>
      </c>
      <c r="G153" s="2">
        <v>1</v>
      </c>
      <c r="H153">
        <v>4</v>
      </c>
      <c r="I153">
        <v>2</v>
      </c>
      <c r="J153">
        <f t="shared" si="21"/>
        <v>3</v>
      </c>
      <c r="K153">
        <v>4</v>
      </c>
      <c r="L153">
        <v>2</v>
      </c>
      <c r="M153">
        <f t="shared" si="22"/>
        <v>3</v>
      </c>
      <c r="N153">
        <v>4</v>
      </c>
      <c r="O153">
        <v>4</v>
      </c>
      <c r="P153">
        <v>3</v>
      </c>
      <c r="Q153">
        <v>3</v>
      </c>
      <c r="R153">
        <v>3</v>
      </c>
      <c r="S153" s="33">
        <v>4</v>
      </c>
      <c r="T153" s="4">
        <v>4</v>
      </c>
      <c r="U153" s="34">
        <v>36</v>
      </c>
      <c r="V153" s="32">
        <f t="shared" si="23"/>
        <v>0</v>
      </c>
    </row>
    <row r="154" spans="1:22" x14ac:dyDescent="0.25">
      <c r="A154">
        <v>958</v>
      </c>
      <c r="B154">
        <v>0</v>
      </c>
      <c r="C154">
        <v>1978</v>
      </c>
      <c r="D154" s="30">
        <f t="shared" si="20"/>
        <v>38</v>
      </c>
      <c r="E154" s="31" t="s">
        <v>6</v>
      </c>
      <c r="F154" s="32">
        <v>2</v>
      </c>
      <c r="G154" s="2">
        <v>3</v>
      </c>
      <c r="H154">
        <v>4</v>
      </c>
      <c r="I154">
        <v>1</v>
      </c>
      <c r="J154">
        <f t="shared" si="21"/>
        <v>4</v>
      </c>
      <c r="K154">
        <v>3</v>
      </c>
      <c r="L154">
        <v>2</v>
      </c>
      <c r="M154">
        <f t="shared" si="22"/>
        <v>3</v>
      </c>
      <c r="N154">
        <v>2</v>
      </c>
      <c r="O154">
        <v>3</v>
      </c>
      <c r="P154">
        <v>4</v>
      </c>
      <c r="Q154">
        <v>2</v>
      </c>
      <c r="R154">
        <v>3</v>
      </c>
      <c r="S154" s="33">
        <v>4</v>
      </c>
      <c r="T154" s="4">
        <v>4</v>
      </c>
      <c r="U154" s="34">
        <v>35</v>
      </c>
      <c r="V154" s="32">
        <f t="shared" si="23"/>
        <v>0</v>
      </c>
    </row>
    <row r="155" spans="1:22" x14ac:dyDescent="0.25">
      <c r="A155">
        <v>944</v>
      </c>
      <c r="B155">
        <v>0</v>
      </c>
      <c r="C155">
        <v>1975</v>
      </c>
      <c r="D155" s="30">
        <f t="shared" si="20"/>
        <v>41</v>
      </c>
      <c r="E155" s="31" t="s">
        <v>85</v>
      </c>
      <c r="F155" s="32">
        <v>1</v>
      </c>
      <c r="G155" s="2">
        <v>1</v>
      </c>
      <c r="H155">
        <v>4</v>
      </c>
      <c r="I155">
        <v>3</v>
      </c>
      <c r="J155">
        <f t="shared" si="21"/>
        <v>2</v>
      </c>
      <c r="K155">
        <v>4</v>
      </c>
      <c r="L155">
        <v>1</v>
      </c>
      <c r="M155">
        <f t="shared" si="22"/>
        <v>4</v>
      </c>
      <c r="N155">
        <v>1</v>
      </c>
      <c r="O155">
        <v>4</v>
      </c>
      <c r="P155">
        <v>4</v>
      </c>
      <c r="Q155">
        <v>4</v>
      </c>
      <c r="R155">
        <v>4</v>
      </c>
      <c r="S155" s="33">
        <v>4</v>
      </c>
      <c r="T155" s="4">
        <v>4</v>
      </c>
      <c r="U155" s="34">
        <v>36</v>
      </c>
      <c r="V155" s="32">
        <f t="shared" si="23"/>
        <v>1</v>
      </c>
    </row>
    <row r="156" spans="1:22" x14ac:dyDescent="0.25">
      <c r="A156">
        <v>2061</v>
      </c>
      <c r="B156">
        <v>0</v>
      </c>
      <c r="C156">
        <v>1975</v>
      </c>
      <c r="D156" s="30">
        <f t="shared" si="20"/>
        <v>41</v>
      </c>
      <c r="E156" s="31" t="s">
        <v>4</v>
      </c>
      <c r="F156" s="32">
        <v>2</v>
      </c>
      <c r="G156" s="2">
        <v>2</v>
      </c>
      <c r="H156">
        <v>3</v>
      </c>
      <c r="I156">
        <v>1</v>
      </c>
      <c r="J156">
        <f t="shared" si="21"/>
        <v>4</v>
      </c>
      <c r="K156">
        <v>4</v>
      </c>
      <c r="L156">
        <v>1</v>
      </c>
      <c r="M156">
        <f t="shared" si="22"/>
        <v>4</v>
      </c>
      <c r="N156">
        <v>1</v>
      </c>
      <c r="O156">
        <v>4</v>
      </c>
      <c r="P156">
        <v>4</v>
      </c>
      <c r="Q156">
        <v>2</v>
      </c>
      <c r="R156">
        <v>4</v>
      </c>
      <c r="S156" s="33">
        <v>1</v>
      </c>
      <c r="T156" s="4">
        <v>4</v>
      </c>
      <c r="U156" s="34">
        <v>36</v>
      </c>
      <c r="V156" s="32">
        <f t="shared" si="23"/>
        <v>0</v>
      </c>
    </row>
    <row r="157" spans="1:22" x14ac:dyDescent="0.25">
      <c r="A157">
        <v>1764</v>
      </c>
      <c r="B157">
        <v>0</v>
      </c>
      <c r="C157">
        <v>1991</v>
      </c>
      <c r="D157" s="30">
        <f t="shared" si="20"/>
        <v>25</v>
      </c>
      <c r="E157" s="31" t="s">
        <v>6</v>
      </c>
      <c r="F157" s="32">
        <v>2</v>
      </c>
      <c r="G157" s="2">
        <v>2</v>
      </c>
      <c r="H157">
        <v>3</v>
      </c>
      <c r="I157">
        <v>2</v>
      </c>
      <c r="J157">
        <f t="shared" si="21"/>
        <v>3</v>
      </c>
      <c r="K157">
        <v>4</v>
      </c>
      <c r="L157">
        <v>2</v>
      </c>
      <c r="M157">
        <f t="shared" si="22"/>
        <v>3</v>
      </c>
      <c r="N157">
        <v>2</v>
      </c>
      <c r="O157">
        <v>4</v>
      </c>
      <c r="P157">
        <v>3</v>
      </c>
      <c r="Q157">
        <v>3</v>
      </c>
      <c r="R157">
        <v>3</v>
      </c>
      <c r="S157" s="33">
        <v>2</v>
      </c>
      <c r="T157" s="4">
        <v>4</v>
      </c>
      <c r="U157" s="34">
        <v>34</v>
      </c>
      <c r="V157" s="32">
        <f t="shared" si="23"/>
        <v>0</v>
      </c>
    </row>
    <row r="158" spans="1:22" x14ac:dyDescent="0.25">
      <c r="A158">
        <v>1759</v>
      </c>
      <c r="B158">
        <v>1</v>
      </c>
      <c r="C158">
        <v>1991</v>
      </c>
      <c r="D158" s="30">
        <f t="shared" si="20"/>
        <v>25</v>
      </c>
      <c r="E158" s="31" t="s">
        <v>4</v>
      </c>
      <c r="F158" s="32">
        <v>2</v>
      </c>
      <c r="G158" s="2">
        <v>2</v>
      </c>
      <c r="H158">
        <v>2</v>
      </c>
      <c r="I158">
        <v>2</v>
      </c>
      <c r="J158">
        <f t="shared" si="21"/>
        <v>3</v>
      </c>
      <c r="K158">
        <v>3</v>
      </c>
      <c r="L158">
        <v>2</v>
      </c>
      <c r="M158">
        <f t="shared" si="22"/>
        <v>3</v>
      </c>
      <c r="N158">
        <v>2</v>
      </c>
      <c r="O158">
        <v>3</v>
      </c>
      <c r="P158">
        <v>1</v>
      </c>
      <c r="Q158">
        <v>3</v>
      </c>
      <c r="R158">
        <v>3</v>
      </c>
      <c r="S158" s="33">
        <v>4</v>
      </c>
      <c r="T158" s="4">
        <v>2</v>
      </c>
      <c r="U158" s="34">
        <v>27</v>
      </c>
      <c r="V158" s="32">
        <f t="shared" si="23"/>
        <v>0</v>
      </c>
    </row>
    <row r="159" spans="1:22" x14ac:dyDescent="0.25">
      <c r="A159">
        <v>2425</v>
      </c>
      <c r="B159">
        <v>0</v>
      </c>
      <c r="C159">
        <v>1985</v>
      </c>
      <c r="D159" s="30">
        <f t="shared" si="20"/>
        <v>31</v>
      </c>
      <c r="E159" s="31" t="s">
        <v>6</v>
      </c>
      <c r="F159" s="32">
        <v>2</v>
      </c>
      <c r="G159" s="2">
        <v>4</v>
      </c>
      <c r="H159">
        <v>2</v>
      </c>
      <c r="I159">
        <v>1</v>
      </c>
      <c r="J159">
        <f t="shared" si="21"/>
        <v>4</v>
      </c>
      <c r="K159">
        <v>4</v>
      </c>
      <c r="L159">
        <v>3</v>
      </c>
      <c r="M159">
        <f t="shared" si="22"/>
        <v>2</v>
      </c>
      <c r="N159">
        <v>4</v>
      </c>
      <c r="O159">
        <v>4</v>
      </c>
      <c r="P159">
        <v>2</v>
      </c>
      <c r="Q159">
        <v>4</v>
      </c>
      <c r="R159">
        <v>4</v>
      </c>
      <c r="S159" s="33">
        <v>2</v>
      </c>
      <c r="T159" s="4">
        <v>2</v>
      </c>
      <c r="U159" s="34">
        <v>36</v>
      </c>
      <c r="V159" s="32">
        <f t="shared" si="23"/>
        <v>0</v>
      </c>
    </row>
    <row r="160" spans="1:22" x14ac:dyDescent="0.25">
      <c r="A160">
        <v>1788</v>
      </c>
      <c r="B160">
        <v>1</v>
      </c>
      <c r="C160">
        <v>1950</v>
      </c>
      <c r="D160" s="30">
        <f t="shared" si="20"/>
        <v>66</v>
      </c>
      <c r="E160" s="31" t="s">
        <v>11</v>
      </c>
      <c r="F160" s="32">
        <v>1</v>
      </c>
      <c r="G160" s="2">
        <v>2</v>
      </c>
      <c r="H160">
        <v>3</v>
      </c>
      <c r="I160">
        <v>3</v>
      </c>
      <c r="J160">
        <f t="shared" si="21"/>
        <v>2</v>
      </c>
      <c r="K160">
        <v>3</v>
      </c>
      <c r="L160">
        <v>2</v>
      </c>
      <c r="M160">
        <f t="shared" si="22"/>
        <v>3</v>
      </c>
      <c r="N160">
        <v>1</v>
      </c>
      <c r="O160">
        <v>1</v>
      </c>
      <c r="P160">
        <v>2</v>
      </c>
      <c r="Q160">
        <v>1</v>
      </c>
      <c r="R160">
        <v>4</v>
      </c>
      <c r="S160" s="33">
        <v>4</v>
      </c>
      <c r="T160" s="4">
        <v>4</v>
      </c>
      <c r="U160" s="34">
        <v>26</v>
      </c>
      <c r="V160" s="32">
        <f t="shared" si="23"/>
        <v>1</v>
      </c>
    </row>
    <row r="161" spans="1:22" x14ac:dyDescent="0.25">
      <c r="A161">
        <v>1795</v>
      </c>
      <c r="B161">
        <v>0</v>
      </c>
      <c r="C161">
        <v>1998</v>
      </c>
      <c r="D161" s="30">
        <f t="shared" si="20"/>
        <v>18</v>
      </c>
      <c r="E161" s="31" t="s">
        <v>91</v>
      </c>
      <c r="F161" s="32">
        <v>1</v>
      </c>
      <c r="G161" s="2">
        <v>2</v>
      </c>
      <c r="H161">
        <v>2</v>
      </c>
      <c r="I161">
        <v>2</v>
      </c>
      <c r="J161">
        <f t="shared" si="21"/>
        <v>3</v>
      </c>
      <c r="K161">
        <v>4</v>
      </c>
      <c r="L161">
        <v>3</v>
      </c>
      <c r="M161">
        <f t="shared" si="22"/>
        <v>2</v>
      </c>
      <c r="N161">
        <v>1</v>
      </c>
      <c r="O161">
        <v>1</v>
      </c>
      <c r="P161">
        <v>4</v>
      </c>
      <c r="Q161">
        <v>2</v>
      </c>
      <c r="R161">
        <v>3</v>
      </c>
      <c r="S161" s="33">
        <v>3</v>
      </c>
      <c r="T161" s="4">
        <v>4</v>
      </c>
      <c r="U161" s="34">
        <v>28</v>
      </c>
      <c r="V161" s="32">
        <f t="shared" si="23"/>
        <v>1</v>
      </c>
    </row>
    <row r="162" spans="1:22" x14ac:dyDescent="0.25">
      <c r="A162">
        <v>2812</v>
      </c>
      <c r="B162">
        <v>0</v>
      </c>
      <c r="C162">
        <v>1979</v>
      </c>
      <c r="D162" s="30">
        <f t="shared" si="20"/>
        <v>37</v>
      </c>
      <c r="E162" s="31" t="s">
        <v>4</v>
      </c>
      <c r="F162" s="32">
        <v>2</v>
      </c>
      <c r="G162" s="2">
        <v>4</v>
      </c>
      <c r="H162">
        <v>3</v>
      </c>
      <c r="I162">
        <v>1</v>
      </c>
      <c r="J162">
        <f t="shared" si="21"/>
        <v>4</v>
      </c>
      <c r="K162">
        <v>4</v>
      </c>
      <c r="L162">
        <v>1</v>
      </c>
      <c r="M162">
        <f t="shared" si="22"/>
        <v>4</v>
      </c>
      <c r="N162">
        <v>1</v>
      </c>
      <c r="O162">
        <v>4</v>
      </c>
      <c r="P162">
        <v>4</v>
      </c>
      <c r="Q162">
        <v>3</v>
      </c>
      <c r="R162">
        <v>1</v>
      </c>
      <c r="S162" s="33">
        <v>2</v>
      </c>
      <c r="T162" s="4">
        <v>4</v>
      </c>
      <c r="U162" s="34">
        <v>36</v>
      </c>
      <c r="V162" s="32">
        <f t="shared" si="23"/>
        <v>0</v>
      </c>
    </row>
    <row r="163" spans="1:22" x14ac:dyDescent="0.25">
      <c r="A163">
        <v>1800</v>
      </c>
      <c r="B163">
        <v>0</v>
      </c>
      <c r="C163">
        <v>1990</v>
      </c>
      <c r="D163" s="30">
        <f t="shared" si="20"/>
        <v>26</v>
      </c>
      <c r="E163" s="31" t="s">
        <v>6</v>
      </c>
      <c r="F163" s="32">
        <v>2</v>
      </c>
      <c r="G163" s="2">
        <v>1</v>
      </c>
      <c r="H163">
        <v>4</v>
      </c>
      <c r="I163">
        <v>3</v>
      </c>
      <c r="J163">
        <f t="shared" si="21"/>
        <v>2</v>
      </c>
      <c r="K163">
        <v>1</v>
      </c>
      <c r="L163">
        <v>1</v>
      </c>
      <c r="M163">
        <f t="shared" si="22"/>
        <v>4</v>
      </c>
      <c r="N163">
        <v>1</v>
      </c>
      <c r="O163">
        <v>4</v>
      </c>
      <c r="P163">
        <v>4</v>
      </c>
      <c r="Q163">
        <v>4</v>
      </c>
      <c r="R163">
        <v>4</v>
      </c>
      <c r="S163" s="33">
        <v>1</v>
      </c>
      <c r="T163" s="4">
        <v>4</v>
      </c>
      <c r="U163" s="34">
        <v>33</v>
      </c>
      <c r="V163" s="32">
        <f t="shared" si="23"/>
        <v>0</v>
      </c>
    </row>
    <row r="164" spans="1:22" x14ac:dyDescent="0.25">
      <c r="A164">
        <v>255</v>
      </c>
      <c r="B164">
        <v>0</v>
      </c>
      <c r="C164">
        <v>1977</v>
      </c>
      <c r="D164" s="30">
        <f t="shared" si="20"/>
        <v>39</v>
      </c>
      <c r="E164" s="31" t="s">
        <v>5</v>
      </c>
      <c r="F164" s="32">
        <v>2</v>
      </c>
      <c r="G164" s="2">
        <v>2</v>
      </c>
      <c r="H164">
        <v>4</v>
      </c>
      <c r="I164">
        <v>2</v>
      </c>
      <c r="J164">
        <f t="shared" si="21"/>
        <v>3</v>
      </c>
      <c r="K164">
        <v>4</v>
      </c>
      <c r="L164">
        <v>4</v>
      </c>
      <c r="M164">
        <f t="shared" si="22"/>
        <v>1</v>
      </c>
      <c r="N164">
        <v>3</v>
      </c>
      <c r="O164">
        <v>4</v>
      </c>
      <c r="P164">
        <v>4</v>
      </c>
      <c r="Q164">
        <v>4</v>
      </c>
      <c r="R164">
        <v>4</v>
      </c>
      <c r="S164" s="33">
        <v>4</v>
      </c>
      <c r="T164" s="4">
        <v>4</v>
      </c>
      <c r="U164" s="34">
        <v>37</v>
      </c>
      <c r="V164" s="32">
        <f t="shared" si="23"/>
        <v>0</v>
      </c>
    </row>
    <row r="165" spans="1:22" x14ac:dyDescent="0.25">
      <c r="A165">
        <v>949</v>
      </c>
      <c r="B165">
        <v>0</v>
      </c>
      <c r="C165">
        <v>1984</v>
      </c>
      <c r="D165" s="30">
        <f t="shared" si="20"/>
        <v>32</v>
      </c>
      <c r="E165" s="31" t="s">
        <v>5</v>
      </c>
      <c r="F165" s="32">
        <v>2</v>
      </c>
      <c r="G165" s="2">
        <v>2</v>
      </c>
      <c r="H165">
        <v>2</v>
      </c>
      <c r="I165">
        <v>1</v>
      </c>
      <c r="J165">
        <f t="shared" si="21"/>
        <v>4</v>
      </c>
      <c r="K165">
        <v>3</v>
      </c>
      <c r="L165">
        <v>1</v>
      </c>
      <c r="M165">
        <f t="shared" si="22"/>
        <v>4</v>
      </c>
      <c r="N165">
        <v>2</v>
      </c>
      <c r="O165">
        <v>4</v>
      </c>
      <c r="P165">
        <v>4</v>
      </c>
      <c r="Q165">
        <v>4</v>
      </c>
      <c r="R165">
        <v>4</v>
      </c>
      <c r="S165" s="33">
        <v>3</v>
      </c>
      <c r="T165" s="4">
        <v>4</v>
      </c>
      <c r="U165" s="34">
        <v>37</v>
      </c>
      <c r="V165" s="32">
        <f t="shared" si="23"/>
        <v>0</v>
      </c>
    </row>
    <row r="166" spans="1:22" x14ac:dyDescent="0.25">
      <c r="A166">
        <v>1351</v>
      </c>
      <c r="B166">
        <v>0</v>
      </c>
      <c r="C166">
        <v>1982</v>
      </c>
      <c r="D166" s="30">
        <f t="shared" ref="D166:D217" si="24">2016-C166</f>
        <v>34</v>
      </c>
      <c r="E166" s="31" t="s">
        <v>5</v>
      </c>
      <c r="F166" s="32">
        <v>2</v>
      </c>
      <c r="G166" s="2">
        <v>2</v>
      </c>
      <c r="H166">
        <v>4</v>
      </c>
      <c r="I166">
        <v>1</v>
      </c>
      <c r="J166">
        <f t="shared" ref="J166:J217" si="25">1+4-I166</f>
        <v>4</v>
      </c>
      <c r="K166">
        <v>4</v>
      </c>
      <c r="L166">
        <v>1</v>
      </c>
      <c r="M166">
        <f t="shared" ref="M166:M217" si="26">1+4-L166</f>
        <v>4</v>
      </c>
      <c r="N166">
        <v>2</v>
      </c>
      <c r="O166">
        <v>2</v>
      </c>
      <c r="P166">
        <v>4</v>
      </c>
      <c r="Q166">
        <v>4</v>
      </c>
      <c r="R166">
        <v>3</v>
      </c>
      <c r="S166" s="33">
        <v>3</v>
      </c>
      <c r="T166" s="4">
        <v>4</v>
      </c>
      <c r="U166" s="34">
        <v>37</v>
      </c>
      <c r="V166" s="32">
        <f t="shared" si="23"/>
        <v>0</v>
      </c>
    </row>
    <row r="167" spans="1:22" x14ac:dyDescent="0.25">
      <c r="A167">
        <v>1781</v>
      </c>
      <c r="B167">
        <v>0</v>
      </c>
      <c r="C167">
        <v>1956</v>
      </c>
      <c r="D167" s="30">
        <f t="shared" si="24"/>
        <v>60</v>
      </c>
      <c r="E167" s="31" t="s">
        <v>5</v>
      </c>
      <c r="F167" s="32">
        <v>2</v>
      </c>
      <c r="G167" s="2">
        <v>2</v>
      </c>
      <c r="H167">
        <v>4</v>
      </c>
      <c r="I167">
        <v>1</v>
      </c>
      <c r="J167">
        <f t="shared" si="25"/>
        <v>4</v>
      </c>
      <c r="K167">
        <v>4</v>
      </c>
      <c r="L167">
        <v>1</v>
      </c>
      <c r="M167">
        <f t="shared" si="26"/>
        <v>4</v>
      </c>
      <c r="N167">
        <v>2</v>
      </c>
      <c r="O167">
        <v>4</v>
      </c>
      <c r="P167">
        <v>4</v>
      </c>
      <c r="Q167">
        <v>3</v>
      </c>
      <c r="R167">
        <v>2</v>
      </c>
      <c r="S167" s="33">
        <v>2</v>
      </c>
      <c r="T167" s="4">
        <v>4</v>
      </c>
      <c r="U167" s="34">
        <v>37</v>
      </c>
      <c r="V167" s="32">
        <f t="shared" si="23"/>
        <v>0</v>
      </c>
    </row>
    <row r="168" spans="1:22" x14ac:dyDescent="0.25">
      <c r="A168">
        <v>1853</v>
      </c>
      <c r="B168">
        <v>0</v>
      </c>
      <c r="C168">
        <v>1992</v>
      </c>
      <c r="D168" s="30">
        <f t="shared" si="24"/>
        <v>24</v>
      </c>
      <c r="E168" s="31" t="s">
        <v>4</v>
      </c>
      <c r="F168" s="32">
        <v>2</v>
      </c>
      <c r="G168" s="2">
        <v>4</v>
      </c>
      <c r="H168">
        <v>3</v>
      </c>
      <c r="I168">
        <v>1</v>
      </c>
      <c r="J168">
        <f t="shared" si="25"/>
        <v>4</v>
      </c>
      <c r="K168">
        <v>4</v>
      </c>
      <c r="L168">
        <v>1</v>
      </c>
      <c r="M168">
        <f t="shared" si="26"/>
        <v>4</v>
      </c>
      <c r="N168">
        <v>1</v>
      </c>
      <c r="O168">
        <v>4</v>
      </c>
      <c r="P168">
        <v>1</v>
      </c>
      <c r="Q168">
        <v>4</v>
      </c>
      <c r="R168">
        <v>4</v>
      </c>
      <c r="S168" s="33">
        <v>2</v>
      </c>
      <c r="T168" s="4">
        <v>4</v>
      </c>
      <c r="U168" s="34">
        <v>37</v>
      </c>
      <c r="V168" s="32">
        <f t="shared" si="23"/>
        <v>0</v>
      </c>
    </row>
    <row r="169" spans="1:22" x14ac:dyDescent="0.25">
      <c r="A169">
        <v>1869</v>
      </c>
      <c r="B169">
        <v>0</v>
      </c>
      <c r="C169">
        <v>1988</v>
      </c>
      <c r="D169" s="30">
        <f t="shared" si="24"/>
        <v>28</v>
      </c>
      <c r="E169" s="31" t="s">
        <v>4</v>
      </c>
      <c r="F169" s="32">
        <v>2</v>
      </c>
      <c r="G169" s="2">
        <v>2</v>
      </c>
      <c r="H169">
        <v>2</v>
      </c>
      <c r="I169">
        <v>1</v>
      </c>
      <c r="J169">
        <f t="shared" si="25"/>
        <v>4</v>
      </c>
      <c r="K169">
        <v>4</v>
      </c>
      <c r="L169">
        <v>2</v>
      </c>
      <c r="M169">
        <f t="shared" si="26"/>
        <v>3</v>
      </c>
      <c r="N169">
        <v>3</v>
      </c>
      <c r="O169">
        <v>4</v>
      </c>
      <c r="P169">
        <v>1</v>
      </c>
      <c r="Q169">
        <v>4</v>
      </c>
      <c r="R169">
        <v>3</v>
      </c>
      <c r="S169" s="33">
        <v>4</v>
      </c>
      <c r="T169" s="4">
        <v>4</v>
      </c>
      <c r="U169" s="34">
        <v>34</v>
      </c>
      <c r="V169" s="32">
        <f t="shared" si="23"/>
        <v>0</v>
      </c>
    </row>
    <row r="170" spans="1:22" x14ac:dyDescent="0.25">
      <c r="A170">
        <v>1883</v>
      </c>
      <c r="B170">
        <v>0</v>
      </c>
      <c r="C170">
        <v>1995</v>
      </c>
      <c r="D170" s="30">
        <f t="shared" si="24"/>
        <v>21</v>
      </c>
      <c r="E170" s="31" t="s">
        <v>11</v>
      </c>
      <c r="F170" s="32">
        <v>1</v>
      </c>
      <c r="G170" s="2">
        <v>3</v>
      </c>
      <c r="H170">
        <v>2</v>
      </c>
      <c r="I170">
        <v>1</v>
      </c>
      <c r="J170">
        <f t="shared" si="25"/>
        <v>4</v>
      </c>
      <c r="K170">
        <v>2</v>
      </c>
      <c r="L170">
        <v>3</v>
      </c>
      <c r="M170">
        <f t="shared" si="26"/>
        <v>2</v>
      </c>
      <c r="N170">
        <v>3</v>
      </c>
      <c r="O170">
        <v>4</v>
      </c>
      <c r="P170">
        <v>1</v>
      </c>
      <c r="Q170">
        <v>3</v>
      </c>
      <c r="R170">
        <v>3</v>
      </c>
      <c r="S170" s="33">
        <v>4</v>
      </c>
      <c r="T170" s="4">
        <v>1</v>
      </c>
      <c r="U170" s="34">
        <v>28</v>
      </c>
      <c r="V170" s="32">
        <f t="shared" si="23"/>
        <v>1</v>
      </c>
    </row>
    <row r="171" spans="1:22" x14ac:dyDescent="0.25">
      <c r="A171">
        <v>1923</v>
      </c>
      <c r="B171">
        <v>1</v>
      </c>
      <c r="C171">
        <v>1983</v>
      </c>
      <c r="D171" s="30">
        <f t="shared" si="24"/>
        <v>33</v>
      </c>
      <c r="E171" s="31" t="s">
        <v>11</v>
      </c>
      <c r="F171" s="32">
        <v>1</v>
      </c>
      <c r="G171" s="2">
        <v>2</v>
      </c>
      <c r="H171">
        <v>2</v>
      </c>
      <c r="I171">
        <v>1</v>
      </c>
      <c r="J171">
        <f t="shared" si="25"/>
        <v>4</v>
      </c>
      <c r="K171">
        <v>3</v>
      </c>
      <c r="L171">
        <v>2</v>
      </c>
      <c r="M171">
        <f t="shared" si="26"/>
        <v>3</v>
      </c>
      <c r="N171">
        <v>1</v>
      </c>
      <c r="O171">
        <v>4</v>
      </c>
      <c r="P171">
        <v>4</v>
      </c>
      <c r="Q171">
        <v>4</v>
      </c>
      <c r="R171">
        <v>3</v>
      </c>
      <c r="S171" s="33">
        <v>4</v>
      </c>
      <c r="T171" s="4">
        <v>4</v>
      </c>
      <c r="U171" s="34">
        <v>34</v>
      </c>
      <c r="V171" s="32">
        <f t="shared" si="23"/>
        <v>1</v>
      </c>
    </row>
    <row r="172" spans="1:22" x14ac:dyDescent="0.25">
      <c r="A172">
        <v>1938</v>
      </c>
      <c r="B172">
        <v>1</v>
      </c>
      <c r="C172">
        <v>1976</v>
      </c>
      <c r="D172" s="30">
        <f t="shared" si="24"/>
        <v>40</v>
      </c>
      <c r="E172" s="31" t="s">
        <v>6</v>
      </c>
      <c r="F172" s="32">
        <v>2</v>
      </c>
      <c r="G172" s="2">
        <v>4</v>
      </c>
      <c r="H172">
        <v>3</v>
      </c>
      <c r="I172">
        <v>2</v>
      </c>
      <c r="J172">
        <f t="shared" si="25"/>
        <v>3</v>
      </c>
      <c r="K172">
        <v>4</v>
      </c>
      <c r="L172">
        <v>1</v>
      </c>
      <c r="M172">
        <f t="shared" si="26"/>
        <v>4</v>
      </c>
      <c r="N172">
        <v>4</v>
      </c>
      <c r="O172">
        <v>4</v>
      </c>
      <c r="P172">
        <v>4</v>
      </c>
      <c r="Q172">
        <v>4</v>
      </c>
      <c r="R172">
        <v>3</v>
      </c>
      <c r="S172" s="33">
        <v>4</v>
      </c>
      <c r="T172" s="4">
        <v>4</v>
      </c>
      <c r="U172" s="34">
        <v>41</v>
      </c>
      <c r="V172" s="32">
        <f t="shared" si="23"/>
        <v>0</v>
      </c>
    </row>
    <row r="173" spans="1:22" x14ac:dyDescent="0.25">
      <c r="A173">
        <v>1949</v>
      </c>
      <c r="B173">
        <v>1</v>
      </c>
      <c r="C173">
        <v>1993</v>
      </c>
      <c r="D173" s="30">
        <f t="shared" si="24"/>
        <v>23</v>
      </c>
      <c r="E173" s="31" t="s">
        <v>6</v>
      </c>
      <c r="F173" s="32">
        <v>2</v>
      </c>
      <c r="G173" s="2">
        <v>4</v>
      </c>
      <c r="H173">
        <v>4</v>
      </c>
      <c r="I173">
        <v>1</v>
      </c>
      <c r="J173">
        <f t="shared" si="25"/>
        <v>4</v>
      </c>
      <c r="K173">
        <v>2</v>
      </c>
      <c r="L173">
        <v>2</v>
      </c>
      <c r="M173">
        <f t="shared" si="26"/>
        <v>3</v>
      </c>
      <c r="N173">
        <v>2</v>
      </c>
      <c r="O173">
        <v>2</v>
      </c>
      <c r="P173">
        <v>1</v>
      </c>
      <c r="Q173">
        <v>3</v>
      </c>
      <c r="R173">
        <v>4</v>
      </c>
      <c r="S173" s="33">
        <v>1</v>
      </c>
      <c r="T173" s="4">
        <v>1</v>
      </c>
      <c r="U173" s="34">
        <v>30</v>
      </c>
      <c r="V173" s="32">
        <f t="shared" si="23"/>
        <v>0</v>
      </c>
    </row>
    <row r="174" spans="1:22" x14ac:dyDescent="0.25">
      <c r="A174">
        <v>1959</v>
      </c>
      <c r="B174">
        <v>0</v>
      </c>
      <c r="C174">
        <v>1994</v>
      </c>
      <c r="D174" s="30">
        <f t="shared" si="24"/>
        <v>22</v>
      </c>
      <c r="E174" s="31" t="s">
        <v>6</v>
      </c>
      <c r="F174" s="32">
        <v>2</v>
      </c>
      <c r="G174" s="2">
        <v>4</v>
      </c>
      <c r="H174">
        <v>4</v>
      </c>
      <c r="I174">
        <v>1</v>
      </c>
      <c r="J174">
        <f t="shared" si="25"/>
        <v>4</v>
      </c>
      <c r="K174">
        <v>4</v>
      </c>
      <c r="L174">
        <v>1</v>
      </c>
      <c r="M174">
        <f t="shared" si="26"/>
        <v>4</v>
      </c>
      <c r="N174">
        <v>4</v>
      </c>
      <c r="O174">
        <v>4</v>
      </c>
      <c r="P174">
        <v>4</v>
      </c>
      <c r="Q174">
        <v>4</v>
      </c>
      <c r="R174">
        <v>4</v>
      </c>
      <c r="S174" s="33">
        <v>3</v>
      </c>
      <c r="T174" s="4">
        <v>4</v>
      </c>
      <c r="U174" s="34">
        <v>44</v>
      </c>
      <c r="V174" s="32">
        <f t="shared" si="23"/>
        <v>0</v>
      </c>
    </row>
    <row r="175" spans="1:22" x14ac:dyDescent="0.25">
      <c r="A175">
        <v>2000</v>
      </c>
      <c r="B175">
        <v>0</v>
      </c>
      <c r="C175">
        <v>2002</v>
      </c>
      <c r="D175" s="30">
        <f t="shared" si="24"/>
        <v>14</v>
      </c>
      <c r="E175" s="31" t="s">
        <v>4</v>
      </c>
      <c r="F175" s="32">
        <v>2</v>
      </c>
      <c r="G175" s="2">
        <v>2</v>
      </c>
      <c r="H175">
        <v>2</v>
      </c>
      <c r="I175">
        <v>1</v>
      </c>
      <c r="J175">
        <f t="shared" si="25"/>
        <v>4</v>
      </c>
      <c r="K175">
        <v>3</v>
      </c>
      <c r="L175">
        <v>2</v>
      </c>
      <c r="M175">
        <f t="shared" si="26"/>
        <v>3</v>
      </c>
      <c r="N175">
        <v>1</v>
      </c>
      <c r="O175">
        <v>4</v>
      </c>
      <c r="P175">
        <v>4</v>
      </c>
      <c r="Q175">
        <v>4</v>
      </c>
      <c r="R175">
        <v>3</v>
      </c>
      <c r="S175" s="33">
        <v>3</v>
      </c>
      <c r="T175" s="4">
        <v>4</v>
      </c>
      <c r="U175" s="34">
        <v>34</v>
      </c>
      <c r="V175" s="32">
        <f t="shared" si="23"/>
        <v>0</v>
      </c>
    </row>
    <row r="176" spans="1:22" x14ac:dyDescent="0.25">
      <c r="A176">
        <v>2026</v>
      </c>
      <c r="B176">
        <v>1</v>
      </c>
      <c r="C176">
        <v>1978</v>
      </c>
      <c r="D176" s="30">
        <f t="shared" si="24"/>
        <v>38</v>
      </c>
      <c r="E176" s="31" t="s">
        <v>85</v>
      </c>
      <c r="F176" s="32">
        <v>1</v>
      </c>
      <c r="G176" s="2">
        <v>2</v>
      </c>
      <c r="H176">
        <v>3</v>
      </c>
      <c r="I176">
        <v>4</v>
      </c>
      <c r="J176">
        <f t="shared" si="25"/>
        <v>1</v>
      </c>
      <c r="K176">
        <v>4</v>
      </c>
      <c r="L176">
        <v>4</v>
      </c>
      <c r="M176">
        <f t="shared" si="26"/>
        <v>1</v>
      </c>
      <c r="N176">
        <v>3</v>
      </c>
      <c r="O176">
        <v>3</v>
      </c>
      <c r="P176">
        <v>4</v>
      </c>
      <c r="Q176">
        <v>2</v>
      </c>
      <c r="R176">
        <v>3</v>
      </c>
      <c r="S176" s="33">
        <v>2</v>
      </c>
      <c r="T176" s="4">
        <v>4</v>
      </c>
      <c r="U176" s="34">
        <v>30</v>
      </c>
      <c r="V176" s="32">
        <f t="shared" si="23"/>
        <v>1</v>
      </c>
    </row>
    <row r="177" spans="1:22" x14ac:dyDescent="0.25">
      <c r="A177">
        <v>764</v>
      </c>
      <c r="B177">
        <v>0</v>
      </c>
      <c r="C177">
        <v>1978</v>
      </c>
      <c r="D177" s="30">
        <f t="shared" si="24"/>
        <v>38</v>
      </c>
      <c r="E177" s="31" t="s">
        <v>94</v>
      </c>
      <c r="F177" s="32">
        <v>2</v>
      </c>
      <c r="G177" s="2">
        <v>3</v>
      </c>
      <c r="H177">
        <v>4</v>
      </c>
      <c r="I177">
        <v>1</v>
      </c>
      <c r="J177">
        <f t="shared" si="25"/>
        <v>4</v>
      </c>
      <c r="K177">
        <v>4</v>
      </c>
      <c r="L177">
        <v>4</v>
      </c>
      <c r="M177">
        <f t="shared" si="26"/>
        <v>1</v>
      </c>
      <c r="N177">
        <v>2</v>
      </c>
      <c r="O177">
        <v>4</v>
      </c>
      <c r="P177">
        <v>4</v>
      </c>
      <c r="Q177">
        <v>4</v>
      </c>
      <c r="R177">
        <v>4</v>
      </c>
      <c r="S177" s="33">
        <v>3</v>
      </c>
      <c r="T177" s="4">
        <v>4</v>
      </c>
      <c r="U177" s="34">
        <v>38</v>
      </c>
      <c r="V177" s="32">
        <f t="shared" si="23"/>
        <v>0</v>
      </c>
    </row>
    <row r="178" spans="1:22" x14ac:dyDescent="0.25">
      <c r="A178">
        <v>2046</v>
      </c>
      <c r="B178">
        <v>1</v>
      </c>
      <c r="C178">
        <v>1972</v>
      </c>
      <c r="D178" s="30">
        <f t="shared" si="24"/>
        <v>44</v>
      </c>
      <c r="E178" s="31" t="s">
        <v>6</v>
      </c>
      <c r="F178" s="32">
        <v>2</v>
      </c>
      <c r="G178" s="2">
        <v>3</v>
      </c>
      <c r="H178">
        <v>4</v>
      </c>
      <c r="I178">
        <v>1</v>
      </c>
      <c r="J178">
        <f t="shared" si="25"/>
        <v>4</v>
      </c>
      <c r="K178">
        <v>3</v>
      </c>
      <c r="L178">
        <v>3</v>
      </c>
      <c r="M178">
        <f t="shared" si="26"/>
        <v>2</v>
      </c>
      <c r="N178">
        <v>1</v>
      </c>
      <c r="O178">
        <v>1</v>
      </c>
      <c r="P178">
        <v>2</v>
      </c>
      <c r="Q178">
        <v>2</v>
      </c>
      <c r="R178">
        <v>4</v>
      </c>
      <c r="S178" s="33">
        <v>3</v>
      </c>
      <c r="T178" s="4">
        <v>2</v>
      </c>
      <c r="U178" s="34">
        <v>28</v>
      </c>
      <c r="V178" s="32">
        <f t="shared" si="23"/>
        <v>0</v>
      </c>
    </row>
    <row r="179" spans="1:22" x14ac:dyDescent="0.25">
      <c r="A179">
        <v>2060</v>
      </c>
      <c r="B179">
        <v>0</v>
      </c>
      <c r="C179">
        <v>1994</v>
      </c>
      <c r="D179" s="30">
        <f t="shared" si="24"/>
        <v>22</v>
      </c>
      <c r="E179" s="31" t="s">
        <v>11</v>
      </c>
      <c r="F179" s="32">
        <v>1</v>
      </c>
      <c r="G179" s="2">
        <v>3</v>
      </c>
      <c r="H179">
        <v>2</v>
      </c>
      <c r="I179">
        <v>2</v>
      </c>
      <c r="J179">
        <f t="shared" si="25"/>
        <v>3</v>
      </c>
      <c r="K179">
        <v>2</v>
      </c>
      <c r="L179">
        <v>3</v>
      </c>
      <c r="M179">
        <f t="shared" si="26"/>
        <v>2</v>
      </c>
      <c r="N179">
        <v>2</v>
      </c>
      <c r="O179">
        <v>3</v>
      </c>
      <c r="P179">
        <v>1</v>
      </c>
      <c r="Q179">
        <v>2</v>
      </c>
      <c r="R179">
        <v>2</v>
      </c>
      <c r="S179" s="33">
        <v>4</v>
      </c>
      <c r="T179" s="4">
        <v>2</v>
      </c>
      <c r="U179" s="34">
        <v>24</v>
      </c>
      <c r="V179" s="32">
        <f t="shared" si="23"/>
        <v>1</v>
      </c>
    </row>
    <row r="180" spans="1:22" x14ac:dyDescent="0.25">
      <c r="A180">
        <v>1723</v>
      </c>
      <c r="B180">
        <v>0</v>
      </c>
      <c r="C180">
        <v>1993</v>
      </c>
      <c r="D180" s="30">
        <f t="shared" si="24"/>
        <v>23</v>
      </c>
      <c r="E180" s="31" t="s">
        <v>4</v>
      </c>
      <c r="F180" s="32">
        <v>2</v>
      </c>
      <c r="G180" s="2">
        <v>3</v>
      </c>
      <c r="H180">
        <v>3</v>
      </c>
      <c r="I180">
        <v>2</v>
      </c>
      <c r="J180">
        <f t="shared" si="25"/>
        <v>3</v>
      </c>
      <c r="K180">
        <v>3</v>
      </c>
      <c r="L180">
        <v>2</v>
      </c>
      <c r="M180">
        <f t="shared" si="26"/>
        <v>3</v>
      </c>
      <c r="N180">
        <v>3</v>
      </c>
      <c r="O180">
        <v>2</v>
      </c>
      <c r="P180">
        <v>1</v>
      </c>
      <c r="Q180">
        <v>4</v>
      </c>
      <c r="R180">
        <v>3</v>
      </c>
      <c r="S180" s="33">
        <v>4</v>
      </c>
      <c r="T180" s="4">
        <v>3</v>
      </c>
      <c r="U180" s="34">
        <v>31</v>
      </c>
      <c r="V180" s="32">
        <f t="shared" si="23"/>
        <v>0</v>
      </c>
    </row>
    <row r="181" spans="1:22" x14ac:dyDescent="0.25">
      <c r="A181">
        <v>2094</v>
      </c>
      <c r="B181">
        <v>1</v>
      </c>
      <c r="C181">
        <v>1992</v>
      </c>
      <c r="D181" s="30">
        <f t="shared" si="24"/>
        <v>24</v>
      </c>
      <c r="E181" s="31" t="s">
        <v>85</v>
      </c>
      <c r="F181" s="32">
        <v>1</v>
      </c>
      <c r="G181" s="2">
        <v>4</v>
      </c>
      <c r="H181">
        <v>3</v>
      </c>
      <c r="I181">
        <v>1</v>
      </c>
      <c r="J181">
        <f t="shared" si="25"/>
        <v>4</v>
      </c>
      <c r="K181">
        <v>2</v>
      </c>
      <c r="L181">
        <v>4</v>
      </c>
      <c r="M181">
        <f t="shared" si="26"/>
        <v>1</v>
      </c>
      <c r="N181">
        <v>2</v>
      </c>
      <c r="O181">
        <v>4</v>
      </c>
      <c r="P181">
        <v>2</v>
      </c>
      <c r="Q181">
        <v>2</v>
      </c>
      <c r="R181">
        <v>4</v>
      </c>
      <c r="S181" s="33">
        <v>4</v>
      </c>
      <c r="T181" s="4">
        <v>4</v>
      </c>
      <c r="U181" s="34">
        <v>32</v>
      </c>
      <c r="V181" s="32">
        <f t="shared" si="23"/>
        <v>1</v>
      </c>
    </row>
    <row r="182" spans="1:22" x14ac:dyDescent="0.25">
      <c r="A182">
        <v>987</v>
      </c>
      <c r="B182">
        <v>0</v>
      </c>
      <c r="C182">
        <v>1978</v>
      </c>
      <c r="D182" s="30">
        <f t="shared" si="24"/>
        <v>38</v>
      </c>
      <c r="E182" s="31" t="s">
        <v>7</v>
      </c>
      <c r="F182" s="32">
        <v>2</v>
      </c>
      <c r="G182" s="2">
        <v>3</v>
      </c>
      <c r="H182">
        <v>3</v>
      </c>
      <c r="I182">
        <v>1</v>
      </c>
      <c r="J182">
        <f t="shared" si="25"/>
        <v>4</v>
      </c>
      <c r="K182">
        <v>3</v>
      </c>
      <c r="L182">
        <v>1</v>
      </c>
      <c r="M182">
        <f t="shared" si="26"/>
        <v>4</v>
      </c>
      <c r="N182">
        <v>4</v>
      </c>
      <c r="O182">
        <v>4</v>
      </c>
      <c r="P182">
        <v>2</v>
      </c>
      <c r="Q182">
        <v>3</v>
      </c>
      <c r="R182">
        <v>4</v>
      </c>
      <c r="S182" s="33">
        <v>2</v>
      </c>
      <c r="T182" s="4">
        <v>4</v>
      </c>
      <c r="U182" s="34">
        <v>38</v>
      </c>
      <c r="V182" s="32">
        <f t="shared" si="23"/>
        <v>0</v>
      </c>
    </row>
    <row r="183" spans="1:22" x14ac:dyDescent="0.25">
      <c r="A183">
        <v>2144</v>
      </c>
      <c r="B183">
        <v>0</v>
      </c>
      <c r="C183">
        <v>1989</v>
      </c>
      <c r="D183" s="30">
        <f t="shared" si="24"/>
        <v>27</v>
      </c>
      <c r="E183" s="31" t="s">
        <v>84</v>
      </c>
      <c r="F183" s="32">
        <v>2</v>
      </c>
      <c r="G183" s="2">
        <v>4</v>
      </c>
      <c r="H183">
        <v>4</v>
      </c>
      <c r="I183">
        <v>1</v>
      </c>
      <c r="J183">
        <f t="shared" si="25"/>
        <v>4</v>
      </c>
      <c r="K183">
        <v>3</v>
      </c>
      <c r="L183">
        <v>2</v>
      </c>
      <c r="M183">
        <f t="shared" si="26"/>
        <v>3</v>
      </c>
      <c r="N183">
        <v>4</v>
      </c>
      <c r="O183">
        <v>4</v>
      </c>
      <c r="P183">
        <v>4</v>
      </c>
      <c r="Q183">
        <v>4</v>
      </c>
      <c r="R183">
        <v>4</v>
      </c>
      <c r="S183" s="33">
        <v>4</v>
      </c>
      <c r="T183" s="4">
        <v>4</v>
      </c>
      <c r="U183" s="34">
        <v>42</v>
      </c>
      <c r="V183" s="32">
        <f t="shared" si="23"/>
        <v>0</v>
      </c>
    </row>
    <row r="184" spans="1:22" x14ac:dyDescent="0.25">
      <c r="A184">
        <v>2152</v>
      </c>
      <c r="B184">
        <v>0</v>
      </c>
      <c r="C184">
        <v>1986</v>
      </c>
      <c r="D184" s="30">
        <f t="shared" si="24"/>
        <v>30</v>
      </c>
      <c r="E184" s="31" t="s">
        <v>6</v>
      </c>
      <c r="F184" s="32">
        <v>2</v>
      </c>
      <c r="G184" s="2">
        <v>3</v>
      </c>
      <c r="H184">
        <v>3</v>
      </c>
      <c r="I184">
        <v>3</v>
      </c>
      <c r="J184">
        <f t="shared" si="25"/>
        <v>2</v>
      </c>
      <c r="K184">
        <v>2</v>
      </c>
      <c r="L184">
        <v>3</v>
      </c>
      <c r="M184">
        <f t="shared" si="26"/>
        <v>2</v>
      </c>
      <c r="N184">
        <v>2</v>
      </c>
      <c r="O184">
        <v>4</v>
      </c>
      <c r="P184">
        <v>2</v>
      </c>
      <c r="Q184">
        <v>3</v>
      </c>
      <c r="R184">
        <v>4</v>
      </c>
      <c r="S184" s="33">
        <v>4</v>
      </c>
      <c r="T184" s="4">
        <v>4</v>
      </c>
      <c r="U184" s="34">
        <v>31</v>
      </c>
      <c r="V184" s="32">
        <f t="shared" si="23"/>
        <v>0</v>
      </c>
    </row>
    <row r="185" spans="1:22" x14ac:dyDescent="0.25">
      <c r="A185">
        <v>2178</v>
      </c>
      <c r="B185">
        <v>0</v>
      </c>
      <c r="C185">
        <v>1987</v>
      </c>
      <c r="D185" s="30">
        <f t="shared" si="24"/>
        <v>29</v>
      </c>
      <c r="E185" s="31" t="s">
        <v>6</v>
      </c>
      <c r="F185" s="32">
        <v>2</v>
      </c>
      <c r="G185" s="2">
        <v>4</v>
      </c>
      <c r="H185">
        <v>3</v>
      </c>
      <c r="I185">
        <v>2</v>
      </c>
      <c r="J185">
        <f t="shared" si="25"/>
        <v>3</v>
      </c>
      <c r="K185">
        <v>4</v>
      </c>
      <c r="L185">
        <v>4</v>
      </c>
      <c r="M185">
        <f t="shared" si="26"/>
        <v>1</v>
      </c>
      <c r="N185">
        <v>2</v>
      </c>
      <c r="O185">
        <v>4</v>
      </c>
      <c r="P185">
        <v>4</v>
      </c>
      <c r="Q185">
        <v>3</v>
      </c>
      <c r="R185">
        <v>3</v>
      </c>
      <c r="S185" s="33">
        <v>3</v>
      </c>
      <c r="T185" s="4">
        <v>4</v>
      </c>
      <c r="U185" s="34">
        <v>35</v>
      </c>
      <c r="V185" s="32">
        <f t="shared" si="23"/>
        <v>0</v>
      </c>
    </row>
    <row r="186" spans="1:22" x14ac:dyDescent="0.25">
      <c r="A186">
        <v>2245</v>
      </c>
      <c r="B186">
        <v>0</v>
      </c>
      <c r="C186">
        <v>1989</v>
      </c>
      <c r="D186" s="30">
        <f t="shared" si="24"/>
        <v>27</v>
      </c>
      <c r="E186" s="31" t="s">
        <v>4</v>
      </c>
      <c r="F186" s="32">
        <v>2</v>
      </c>
      <c r="G186" s="2">
        <v>2</v>
      </c>
      <c r="H186">
        <v>3</v>
      </c>
      <c r="I186">
        <v>1</v>
      </c>
      <c r="J186">
        <f t="shared" si="25"/>
        <v>4</v>
      </c>
      <c r="K186">
        <v>2</v>
      </c>
      <c r="L186">
        <v>2</v>
      </c>
      <c r="M186">
        <f t="shared" si="26"/>
        <v>3</v>
      </c>
      <c r="N186">
        <v>1</v>
      </c>
      <c r="O186">
        <v>3</v>
      </c>
      <c r="P186">
        <v>3</v>
      </c>
      <c r="Q186">
        <v>3</v>
      </c>
      <c r="R186">
        <v>2</v>
      </c>
      <c r="S186" s="33">
        <v>4</v>
      </c>
      <c r="T186" s="4">
        <v>2</v>
      </c>
      <c r="U186" s="34">
        <v>28</v>
      </c>
      <c r="V186" s="32">
        <f t="shared" si="23"/>
        <v>0</v>
      </c>
    </row>
    <row r="187" spans="1:22" x14ac:dyDescent="0.25">
      <c r="A187">
        <v>1542</v>
      </c>
      <c r="B187">
        <v>0</v>
      </c>
      <c r="C187">
        <v>1981</v>
      </c>
      <c r="D187" s="30">
        <f t="shared" si="24"/>
        <v>35</v>
      </c>
      <c r="E187" s="31" t="s">
        <v>11</v>
      </c>
      <c r="F187" s="32">
        <v>1</v>
      </c>
      <c r="G187" s="2">
        <v>3</v>
      </c>
      <c r="H187">
        <v>3</v>
      </c>
      <c r="I187">
        <v>2</v>
      </c>
      <c r="J187">
        <f t="shared" si="25"/>
        <v>3</v>
      </c>
      <c r="K187">
        <v>3</v>
      </c>
      <c r="L187">
        <v>2</v>
      </c>
      <c r="M187">
        <f t="shared" si="26"/>
        <v>3</v>
      </c>
      <c r="N187">
        <v>4</v>
      </c>
      <c r="O187">
        <v>4</v>
      </c>
      <c r="P187">
        <v>4</v>
      </c>
      <c r="Q187">
        <v>3</v>
      </c>
      <c r="R187">
        <v>4</v>
      </c>
      <c r="S187" s="33">
        <v>3</v>
      </c>
      <c r="T187" s="4">
        <v>4</v>
      </c>
      <c r="U187" s="34">
        <v>38</v>
      </c>
      <c r="V187" s="32">
        <f t="shared" si="23"/>
        <v>1</v>
      </c>
    </row>
    <row r="188" spans="1:22" x14ac:dyDescent="0.25">
      <c r="A188">
        <v>2308</v>
      </c>
      <c r="B188">
        <v>1</v>
      </c>
      <c r="C188">
        <v>1995</v>
      </c>
      <c r="D188" s="30">
        <f t="shared" si="24"/>
        <v>21</v>
      </c>
      <c r="E188" s="31" t="s">
        <v>6</v>
      </c>
      <c r="F188" s="32">
        <v>2</v>
      </c>
      <c r="G188" s="2">
        <v>2</v>
      </c>
      <c r="H188">
        <v>4</v>
      </c>
      <c r="I188">
        <v>1</v>
      </c>
      <c r="J188">
        <f t="shared" si="25"/>
        <v>4</v>
      </c>
      <c r="K188">
        <v>4</v>
      </c>
      <c r="L188">
        <v>3</v>
      </c>
      <c r="M188">
        <f t="shared" si="26"/>
        <v>2</v>
      </c>
      <c r="N188">
        <v>1</v>
      </c>
      <c r="O188">
        <v>4</v>
      </c>
      <c r="P188">
        <v>3</v>
      </c>
      <c r="Q188">
        <v>4</v>
      </c>
      <c r="R188">
        <v>4</v>
      </c>
      <c r="S188" s="33">
        <v>3</v>
      </c>
      <c r="T188" s="4">
        <v>4</v>
      </c>
      <c r="U188" s="34">
        <v>36</v>
      </c>
      <c r="V188" s="32">
        <f t="shared" si="23"/>
        <v>0</v>
      </c>
    </row>
    <row r="189" spans="1:22" x14ac:dyDescent="0.25">
      <c r="A189">
        <v>2309</v>
      </c>
      <c r="B189">
        <v>0</v>
      </c>
      <c r="C189">
        <v>1992</v>
      </c>
      <c r="D189" s="30">
        <f t="shared" si="24"/>
        <v>24</v>
      </c>
      <c r="E189" s="31" t="s">
        <v>6</v>
      </c>
      <c r="F189" s="32">
        <v>2</v>
      </c>
      <c r="G189" s="2">
        <v>3</v>
      </c>
      <c r="H189">
        <v>2</v>
      </c>
      <c r="I189">
        <v>2</v>
      </c>
      <c r="J189">
        <f t="shared" si="25"/>
        <v>3</v>
      </c>
      <c r="K189">
        <v>4</v>
      </c>
      <c r="L189">
        <v>2</v>
      </c>
      <c r="M189">
        <f t="shared" si="26"/>
        <v>3</v>
      </c>
      <c r="N189">
        <v>4</v>
      </c>
      <c r="O189">
        <v>3</v>
      </c>
      <c r="P189">
        <v>2</v>
      </c>
      <c r="Q189">
        <v>2</v>
      </c>
      <c r="R189">
        <v>2</v>
      </c>
      <c r="S189" s="33">
        <v>3</v>
      </c>
      <c r="T189" s="4">
        <v>3</v>
      </c>
      <c r="U189" s="34">
        <v>31</v>
      </c>
      <c r="V189" s="32">
        <f t="shared" si="23"/>
        <v>0</v>
      </c>
    </row>
    <row r="190" spans="1:22" x14ac:dyDescent="0.25">
      <c r="A190">
        <v>2315</v>
      </c>
      <c r="B190">
        <v>0</v>
      </c>
      <c r="C190">
        <v>1987</v>
      </c>
      <c r="D190" s="30">
        <f t="shared" si="24"/>
        <v>29</v>
      </c>
      <c r="E190" s="31" t="s">
        <v>91</v>
      </c>
      <c r="F190" s="32">
        <v>1</v>
      </c>
      <c r="G190" s="2">
        <v>3</v>
      </c>
      <c r="H190">
        <v>3</v>
      </c>
      <c r="I190">
        <v>2</v>
      </c>
      <c r="J190">
        <f t="shared" si="25"/>
        <v>3</v>
      </c>
      <c r="K190">
        <v>2</v>
      </c>
      <c r="L190">
        <v>2</v>
      </c>
      <c r="M190">
        <f t="shared" si="26"/>
        <v>3</v>
      </c>
      <c r="N190">
        <v>1</v>
      </c>
      <c r="O190">
        <v>1</v>
      </c>
      <c r="P190">
        <v>4</v>
      </c>
      <c r="Q190">
        <v>3</v>
      </c>
      <c r="R190">
        <v>3</v>
      </c>
      <c r="S190" s="33">
        <v>2</v>
      </c>
      <c r="T190" s="4">
        <v>3</v>
      </c>
      <c r="U190" s="34">
        <v>29</v>
      </c>
      <c r="V190" s="32">
        <f t="shared" si="23"/>
        <v>1</v>
      </c>
    </row>
    <row r="191" spans="1:22" x14ac:dyDescent="0.25">
      <c r="A191">
        <v>855</v>
      </c>
      <c r="B191">
        <v>0</v>
      </c>
      <c r="C191">
        <v>1952</v>
      </c>
      <c r="D191" s="30">
        <f t="shared" si="24"/>
        <v>64</v>
      </c>
      <c r="E191" s="31" t="s">
        <v>6</v>
      </c>
      <c r="F191" s="32">
        <v>2</v>
      </c>
      <c r="G191" s="2">
        <v>1</v>
      </c>
      <c r="H191">
        <v>4</v>
      </c>
      <c r="I191">
        <v>1</v>
      </c>
      <c r="J191">
        <f t="shared" si="25"/>
        <v>4</v>
      </c>
      <c r="K191">
        <v>4</v>
      </c>
      <c r="L191">
        <v>1</v>
      </c>
      <c r="M191">
        <f t="shared" si="26"/>
        <v>4</v>
      </c>
      <c r="N191">
        <v>2</v>
      </c>
      <c r="O191">
        <v>4</v>
      </c>
      <c r="P191">
        <v>4</v>
      </c>
      <c r="Q191">
        <v>4</v>
      </c>
      <c r="R191">
        <v>4</v>
      </c>
      <c r="S191" s="33">
        <v>2</v>
      </c>
      <c r="T191" s="4">
        <v>4</v>
      </c>
      <c r="U191" s="34">
        <v>39</v>
      </c>
      <c r="V191" s="32">
        <f t="shared" si="23"/>
        <v>0</v>
      </c>
    </row>
    <row r="192" spans="1:22" x14ac:dyDescent="0.25">
      <c r="A192">
        <v>868</v>
      </c>
      <c r="B192">
        <v>0</v>
      </c>
      <c r="C192">
        <v>1984</v>
      </c>
      <c r="D192" s="30">
        <f t="shared" si="24"/>
        <v>32</v>
      </c>
      <c r="E192" s="31" t="s">
        <v>4</v>
      </c>
      <c r="F192" s="32">
        <v>2</v>
      </c>
      <c r="G192" s="2">
        <v>3</v>
      </c>
      <c r="H192">
        <v>4</v>
      </c>
      <c r="I192">
        <v>1</v>
      </c>
      <c r="J192">
        <f t="shared" si="25"/>
        <v>4</v>
      </c>
      <c r="K192">
        <v>4</v>
      </c>
      <c r="L192">
        <v>1</v>
      </c>
      <c r="M192">
        <f t="shared" si="26"/>
        <v>4</v>
      </c>
      <c r="N192">
        <v>2</v>
      </c>
      <c r="O192">
        <v>4</v>
      </c>
      <c r="P192">
        <v>2</v>
      </c>
      <c r="Q192">
        <v>4</v>
      </c>
      <c r="R192">
        <v>4</v>
      </c>
      <c r="S192" s="33">
        <v>3</v>
      </c>
      <c r="T192" s="4">
        <v>4</v>
      </c>
      <c r="U192" s="34">
        <v>39</v>
      </c>
      <c r="V192" s="32">
        <f t="shared" si="23"/>
        <v>0</v>
      </c>
    </row>
    <row r="193" spans="1:22" x14ac:dyDescent="0.25">
      <c r="A193">
        <v>2340</v>
      </c>
      <c r="B193">
        <v>0</v>
      </c>
      <c r="C193">
        <v>1990</v>
      </c>
      <c r="D193" s="30">
        <f t="shared" si="24"/>
        <v>26</v>
      </c>
      <c r="E193" s="31" t="s">
        <v>95</v>
      </c>
      <c r="F193" s="32">
        <v>1</v>
      </c>
      <c r="G193" s="2">
        <v>3</v>
      </c>
      <c r="H193">
        <v>3</v>
      </c>
      <c r="I193">
        <v>2</v>
      </c>
      <c r="J193">
        <f t="shared" si="25"/>
        <v>3</v>
      </c>
      <c r="K193">
        <v>4</v>
      </c>
      <c r="L193">
        <v>2</v>
      </c>
      <c r="M193">
        <f t="shared" si="26"/>
        <v>3</v>
      </c>
      <c r="N193">
        <v>1</v>
      </c>
      <c r="O193">
        <v>4</v>
      </c>
      <c r="P193">
        <v>4</v>
      </c>
      <c r="Q193">
        <v>3</v>
      </c>
      <c r="R193">
        <v>1</v>
      </c>
      <c r="S193" s="33">
        <v>2</v>
      </c>
      <c r="T193" s="4">
        <v>4</v>
      </c>
      <c r="U193" s="34">
        <v>33</v>
      </c>
      <c r="V193" s="32">
        <f t="shared" si="23"/>
        <v>1</v>
      </c>
    </row>
    <row r="194" spans="1:22" x14ac:dyDescent="0.25">
      <c r="A194">
        <v>1823</v>
      </c>
      <c r="B194">
        <v>0</v>
      </c>
      <c r="C194">
        <v>1966</v>
      </c>
      <c r="D194" s="30">
        <f t="shared" si="24"/>
        <v>50</v>
      </c>
      <c r="E194" s="31" t="s">
        <v>6</v>
      </c>
      <c r="F194" s="32">
        <v>2</v>
      </c>
      <c r="G194" s="2">
        <v>3</v>
      </c>
      <c r="H194">
        <v>3</v>
      </c>
      <c r="I194">
        <v>1</v>
      </c>
      <c r="J194">
        <f t="shared" si="25"/>
        <v>4</v>
      </c>
      <c r="K194">
        <v>4</v>
      </c>
      <c r="L194">
        <v>4</v>
      </c>
      <c r="M194">
        <f t="shared" si="26"/>
        <v>1</v>
      </c>
      <c r="N194">
        <v>4</v>
      </c>
      <c r="O194">
        <v>4</v>
      </c>
      <c r="P194">
        <v>4</v>
      </c>
      <c r="Q194">
        <v>4</v>
      </c>
      <c r="R194">
        <v>4</v>
      </c>
      <c r="S194" s="33">
        <v>4</v>
      </c>
      <c r="T194" s="4">
        <v>4</v>
      </c>
      <c r="U194" s="34">
        <v>39</v>
      </c>
      <c r="V194" s="32">
        <f t="shared" si="23"/>
        <v>0</v>
      </c>
    </row>
    <row r="195" spans="1:22" x14ac:dyDescent="0.25">
      <c r="A195">
        <v>1803</v>
      </c>
      <c r="B195">
        <v>0</v>
      </c>
      <c r="C195">
        <v>1959</v>
      </c>
      <c r="D195" s="30">
        <f t="shared" si="24"/>
        <v>57</v>
      </c>
      <c r="E195" s="31" t="s">
        <v>6</v>
      </c>
      <c r="F195" s="32">
        <v>2</v>
      </c>
      <c r="G195" s="2">
        <v>2</v>
      </c>
      <c r="H195">
        <v>4</v>
      </c>
      <c r="I195">
        <v>3</v>
      </c>
      <c r="J195">
        <f t="shared" si="25"/>
        <v>2</v>
      </c>
      <c r="K195">
        <v>4</v>
      </c>
      <c r="L195">
        <v>1</v>
      </c>
      <c r="M195">
        <f t="shared" si="26"/>
        <v>4</v>
      </c>
      <c r="N195">
        <v>4</v>
      </c>
      <c r="O195">
        <v>4</v>
      </c>
      <c r="P195">
        <v>4</v>
      </c>
      <c r="Q195">
        <v>4</v>
      </c>
      <c r="R195">
        <v>4</v>
      </c>
      <c r="S195" s="33">
        <v>4</v>
      </c>
      <c r="T195" s="4">
        <v>4</v>
      </c>
      <c r="U195" s="34">
        <v>40</v>
      </c>
      <c r="V195" s="32">
        <f t="shared" ref="V195:V239" si="27">IF(F195=2, 0,1)</f>
        <v>0</v>
      </c>
    </row>
    <row r="196" spans="1:22" x14ac:dyDescent="0.25">
      <c r="A196">
        <v>2373</v>
      </c>
      <c r="B196">
        <v>1</v>
      </c>
      <c r="C196">
        <v>1975</v>
      </c>
      <c r="D196" s="30">
        <f t="shared" si="24"/>
        <v>41</v>
      </c>
      <c r="E196" s="31" t="s">
        <v>9</v>
      </c>
      <c r="F196" s="32">
        <v>1</v>
      </c>
      <c r="G196" s="2">
        <v>1</v>
      </c>
      <c r="H196">
        <v>4</v>
      </c>
      <c r="I196">
        <v>1</v>
      </c>
      <c r="J196">
        <f t="shared" si="25"/>
        <v>4</v>
      </c>
      <c r="K196">
        <v>2</v>
      </c>
      <c r="L196">
        <v>1</v>
      </c>
      <c r="M196">
        <f t="shared" si="26"/>
        <v>4</v>
      </c>
      <c r="N196">
        <v>2</v>
      </c>
      <c r="O196">
        <v>2</v>
      </c>
      <c r="P196">
        <v>2</v>
      </c>
      <c r="Q196">
        <v>3</v>
      </c>
      <c r="R196">
        <v>4</v>
      </c>
      <c r="S196" s="33">
        <v>1</v>
      </c>
      <c r="T196" s="4">
        <v>4</v>
      </c>
      <c r="U196" s="34">
        <v>32</v>
      </c>
      <c r="V196" s="32">
        <f t="shared" si="27"/>
        <v>1</v>
      </c>
    </row>
    <row r="197" spans="1:22" x14ac:dyDescent="0.25">
      <c r="A197">
        <v>2376</v>
      </c>
      <c r="B197">
        <v>0</v>
      </c>
      <c r="C197">
        <v>1991</v>
      </c>
      <c r="D197" s="30">
        <f t="shared" si="24"/>
        <v>25</v>
      </c>
      <c r="E197" s="31" t="s">
        <v>11</v>
      </c>
      <c r="F197" s="32">
        <v>1</v>
      </c>
      <c r="G197" s="2">
        <v>3</v>
      </c>
      <c r="H197">
        <v>4</v>
      </c>
      <c r="I197">
        <v>3</v>
      </c>
      <c r="J197">
        <f t="shared" si="25"/>
        <v>2</v>
      </c>
      <c r="K197">
        <v>2</v>
      </c>
      <c r="L197">
        <v>3</v>
      </c>
      <c r="M197">
        <f t="shared" si="26"/>
        <v>2</v>
      </c>
      <c r="N197">
        <v>2</v>
      </c>
      <c r="O197">
        <v>2</v>
      </c>
      <c r="P197">
        <v>1</v>
      </c>
      <c r="Q197">
        <v>1</v>
      </c>
      <c r="R197">
        <v>3</v>
      </c>
      <c r="S197" s="33">
        <v>2</v>
      </c>
      <c r="T197" s="4">
        <v>3</v>
      </c>
      <c r="U197" s="34">
        <v>25</v>
      </c>
      <c r="V197" s="32">
        <f t="shared" si="27"/>
        <v>1</v>
      </c>
    </row>
    <row r="198" spans="1:22" x14ac:dyDescent="0.25">
      <c r="A198">
        <v>2377</v>
      </c>
      <c r="B198">
        <v>0</v>
      </c>
      <c r="C198">
        <v>1991</v>
      </c>
      <c r="D198" s="30">
        <f t="shared" si="24"/>
        <v>25</v>
      </c>
      <c r="E198" s="31" t="s">
        <v>85</v>
      </c>
      <c r="F198" s="32">
        <v>1</v>
      </c>
      <c r="G198" s="2">
        <v>3</v>
      </c>
      <c r="H198">
        <v>4</v>
      </c>
      <c r="I198">
        <v>3</v>
      </c>
      <c r="J198">
        <f t="shared" si="25"/>
        <v>2</v>
      </c>
      <c r="K198">
        <v>2</v>
      </c>
      <c r="L198">
        <v>3</v>
      </c>
      <c r="M198">
        <f t="shared" si="26"/>
        <v>2</v>
      </c>
      <c r="N198">
        <v>2</v>
      </c>
      <c r="O198">
        <v>2</v>
      </c>
      <c r="P198">
        <v>1</v>
      </c>
      <c r="Q198">
        <v>1</v>
      </c>
      <c r="R198">
        <v>3</v>
      </c>
      <c r="S198" s="33">
        <v>2</v>
      </c>
      <c r="T198" s="4">
        <v>2</v>
      </c>
      <c r="U198" s="34">
        <v>24</v>
      </c>
      <c r="V198" s="32">
        <f t="shared" si="27"/>
        <v>1</v>
      </c>
    </row>
    <row r="199" spans="1:22" x14ac:dyDescent="0.25">
      <c r="A199">
        <v>2378</v>
      </c>
      <c r="B199">
        <v>1</v>
      </c>
      <c r="C199">
        <v>1949</v>
      </c>
      <c r="D199" s="30">
        <f t="shared" si="24"/>
        <v>67</v>
      </c>
      <c r="E199" s="31" t="s">
        <v>11</v>
      </c>
      <c r="F199" s="32">
        <v>1</v>
      </c>
      <c r="G199" s="2">
        <v>1</v>
      </c>
      <c r="H199">
        <v>4</v>
      </c>
      <c r="I199">
        <v>2</v>
      </c>
      <c r="J199">
        <f t="shared" si="25"/>
        <v>3</v>
      </c>
      <c r="K199">
        <v>2</v>
      </c>
      <c r="L199">
        <v>2</v>
      </c>
      <c r="M199">
        <f t="shared" si="26"/>
        <v>3</v>
      </c>
      <c r="N199">
        <v>2</v>
      </c>
      <c r="O199">
        <v>2</v>
      </c>
      <c r="P199">
        <v>2</v>
      </c>
      <c r="Q199">
        <v>2</v>
      </c>
      <c r="R199">
        <v>2</v>
      </c>
      <c r="S199" s="33">
        <v>2</v>
      </c>
      <c r="T199" s="4">
        <v>4</v>
      </c>
      <c r="U199" s="34">
        <v>27</v>
      </c>
      <c r="V199" s="32">
        <f t="shared" si="27"/>
        <v>1</v>
      </c>
    </row>
    <row r="200" spans="1:22" x14ac:dyDescent="0.25">
      <c r="A200">
        <v>2382</v>
      </c>
      <c r="B200">
        <v>1</v>
      </c>
      <c r="C200">
        <v>1978</v>
      </c>
      <c r="D200" s="30">
        <f t="shared" si="24"/>
        <v>38</v>
      </c>
      <c r="E200" s="31" t="s">
        <v>12</v>
      </c>
      <c r="F200" s="32">
        <v>1</v>
      </c>
      <c r="G200" s="2">
        <v>2</v>
      </c>
      <c r="H200">
        <v>4</v>
      </c>
      <c r="I200">
        <v>2</v>
      </c>
      <c r="J200">
        <f t="shared" si="25"/>
        <v>3</v>
      </c>
      <c r="K200">
        <v>2</v>
      </c>
      <c r="L200">
        <v>2</v>
      </c>
      <c r="M200">
        <f t="shared" si="26"/>
        <v>3</v>
      </c>
      <c r="N200">
        <v>2</v>
      </c>
      <c r="O200">
        <v>2</v>
      </c>
      <c r="P200">
        <v>2</v>
      </c>
      <c r="Q200">
        <v>2</v>
      </c>
      <c r="R200">
        <v>3</v>
      </c>
      <c r="S200" s="33">
        <v>2</v>
      </c>
      <c r="T200" s="4">
        <v>3</v>
      </c>
      <c r="U200" s="34">
        <v>28</v>
      </c>
      <c r="V200" s="32">
        <f t="shared" si="27"/>
        <v>1</v>
      </c>
    </row>
    <row r="201" spans="1:22" x14ac:dyDescent="0.25">
      <c r="A201">
        <v>2347</v>
      </c>
      <c r="B201">
        <v>0</v>
      </c>
      <c r="C201">
        <v>1977</v>
      </c>
      <c r="D201" s="30">
        <f t="shared" si="24"/>
        <v>39</v>
      </c>
      <c r="E201" s="31" t="s">
        <v>5</v>
      </c>
      <c r="F201" s="32">
        <v>2</v>
      </c>
      <c r="G201" s="2">
        <v>4</v>
      </c>
      <c r="H201">
        <v>3</v>
      </c>
      <c r="I201">
        <v>1</v>
      </c>
      <c r="J201">
        <f t="shared" si="25"/>
        <v>4</v>
      </c>
      <c r="K201">
        <v>4</v>
      </c>
      <c r="L201">
        <v>2</v>
      </c>
      <c r="M201">
        <f t="shared" si="26"/>
        <v>3</v>
      </c>
      <c r="N201">
        <v>4</v>
      </c>
      <c r="O201">
        <v>4</v>
      </c>
      <c r="P201">
        <v>4</v>
      </c>
      <c r="Q201">
        <v>2</v>
      </c>
      <c r="R201">
        <v>4</v>
      </c>
      <c r="S201" s="33">
        <v>3</v>
      </c>
      <c r="T201" s="4">
        <v>4</v>
      </c>
      <c r="U201" s="34">
        <v>40</v>
      </c>
      <c r="V201" s="32">
        <f t="shared" si="27"/>
        <v>0</v>
      </c>
    </row>
    <row r="202" spans="1:22" x14ac:dyDescent="0.25">
      <c r="A202">
        <v>2388</v>
      </c>
      <c r="B202">
        <v>1</v>
      </c>
      <c r="C202">
        <v>1970</v>
      </c>
      <c r="D202" s="30">
        <f t="shared" si="24"/>
        <v>46</v>
      </c>
      <c r="E202" s="31" t="s">
        <v>11</v>
      </c>
      <c r="F202" s="32">
        <v>1</v>
      </c>
      <c r="G202" s="2">
        <v>2</v>
      </c>
      <c r="H202">
        <v>2</v>
      </c>
      <c r="I202">
        <v>1</v>
      </c>
      <c r="J202">
        <f t="shared" si="25"/>
        <v>4</v>
      </c>
      <c r="K202">
        <v>2</v>
      </c>
      <c r="L202">
        <v>2</v>
      </c>
      <c r="M202">
        <f t="shared" si="26"/>
        <v>3</v>
      </c>
      <c r="N202">
        <v>2</v>
      </c>
      <c r="O202">
        <v>1</v>
      </c>
      <c r="P202">
        <v>2</v>
      </c>
      <c r="Q202">
        <v>2</v>
      </c>
      <c r="R202">
        <v>3</v>
      </c>
      <c r="S202" s="33">
        <v>2</v>
      </c>
      <c r="T202" s="4">
        <v>3</v>
      </c>
      <c r="U202" s="34">
        <v>26</v>
      </c>
      <c r="V202" s="32">
        <f t="shared" si="27"/>
        <v>1</v>
      </c>
    </row>
    <row r="203" spans="1:22" x14ac:dyDescent="0.25">
      <c r="A203">
        <v>2386</v>
      </c>
      <c r="B203">
        <v>0</v>
      </c>
      <c r="C203">
        <v>1987</v>
      </c>
      <c r="D203" s="30">
        <f t="shared" si="24"/>
        <v>29</v>
      </c>
      <c r="E203" s="31" t="s">
        <v>4</v>
      </c>
      <c r="F203" s="32">
        <v>2</v>
      </c>
      <c r="G203" s="2">
        <v>1</v>
      </c>
      <c r="H203">
        <v>3</v>
      </c>
      <c r="I203">
        <v>4</v>
      </c>
      <c r="J203">
        <f t="shared" si="25"/>
        <v>1</v>
      </c>
      <c r="K203">
        <v>2</v>
      </c>
      <c r="L203">
        <v>2</v>
      </c>
      <c r="M203">
        <f t="shared" si="26"/>
        <v>3</v>
      </c>
      <c r="N203">
        <v>1</v>
      </c>
      <c r="O203">
        <v>1</v>
      </c>
      <c r="P203">
        <v>1</v>
      </c>
      <c r="Q203">
        <v>2</v>
      </c>
      <c r="R203">
        <v>4</v>
      </c>
      <c r="S203" s="33">
        <v>4</v>
      </c>
      <c r="T203" s="4">
        <v>2</v>
      </c>
      <c r="U203" s="34">
        <v>21</v>
      </c>
      <c r="V203" s="32">
        <f t="shared" si="27"/>
        <v>0</v>
      </c>
    </row>
    <row r="204" spans="1:22" x14ac:dyDescent="0.25">
      <c r="A204">
        <v>209</v>
      </c>
      <c r="B204">
        <v>0</v>
      </c>
      <c r="C204">
        <v>1975</v>
      </c>
      <c r="D204" s="30">
        <f t="shared" si="24"/>
        <v>41</v>
      </c>
      <c r="E204" s="31" t="s">
        <v>6</v>
      </c>
      <c r="F204" s="32">
        <v>2</v>
      </c>
      <c r="G204" s="2">
        <v>4</v>
      </c>
      <c r="H204">
        <v>4</v>
      </c>
      <c r="I204">
        <v>1</v>
      </c>
      <c r="J204">
        <f t="shared" si="25"/>
        <v>4</v>
      </c>
      <c r="K204">
        <v>3</v>
      </c>
      <c r="L204">
        <v>1</v>
      </c>
      <c r="M204">
        <f t="shared" si="26"/>
        <v>4</v>
      </c>
      <c r="N204">
        <v>3</v>
      </c>
      <c r="O204">
        <v>4</v>
      </c>
      <c r="P204">
        <v>4</v>
      </c>
      <c r="Q204">
        <v>4</v>
      </c>
      <c r="R204">
        <v>3</v>
      </c>
      <c r="S204" s="33">
        <v>2</v>
      </c>
      <c r="T204" s="4">
        <v>4</v>
      </c>
      <c r="U204" s="34">
        <v>41</v>
      </c>
      <c r="V204" s="32">
        <f t="shared" si="27"/>
        <v>0</v>
      </c>
    </row>
    <row r="205" spans="1:22" x14ac:dyDescent="0.25">
      <c r="A205">
        <v>728</v>
      </c>
      <c r="B205">
        <v>0</v>
      </c>
      <c r="C205">
        <v>1976</v>
      </c>
      <c r="D205" s="30">
        <f t="shared" si="24"/>
        <v>40</v>
      </c>
      <c r="E205" s="31" t="s">
        <v>4</v>
      </c>
      <c r="F205" s="32">
        <v>2</v>
      </c>
      <c r="G205" s="2">
        <v>4</v>
      </c>
      <c r="H205">
        <v>4</v>
      </c>
      <c r="I205">
        <v>1</v>
      </c>
      <c r="J205">
        <f t="shared" si="25"/>
        <v>4</v>
      </c>
      <c r="K205">
        <v>3</v>
      </c>
      <c r="L205">
        <v>2</v>
      </c>
      <c r="M205">
        <f t="shared" si="26"/>
        <v>3</v>
      </c>
      <c r="N205">
        <v>4</v>
      </c>
      <c r="O205">
        <v>4</v>
      </c>
      <c r="P205">
        <v>4</v>
      </c>
      <c r="Q205">
        <v>3</v>
      </c>
      <c r="R205">
        <v>4</v>
      </c>
      <c r="S205" s="33">
        <v>2</v>
      </c>
      <c r="T205" s="4">
        <v>4</v>
      </c>
      <c r="U205" s="34">
        <v>41</v>
      </c>
      <c r="V205" s="32">
        <f t="shared" si="27"/>
        <v>0</v>
      </c>
    </row>
    <row r="206" spans="1:22" x14ac:dyDescent="0.25">
      <c r="A206">
        <v>2546</v>
      </c>
      <c r="B206">
        <v>0</v>
      </c>
      <c r="C206">
        <v>1989</v>
      </c>
      <c r="D206" s="30">
        <f t="shared" si="24"/>
        <v>27</v>
      </c>
      <c r="E206" s="31" t="s">
        <v>96</v>
      </c>
      <c r="F206" s="32">
        <v>1</v>
      </c>
      <c r="G206" s="2">
        <v>2</v>
      </c>
      <c r="H206">
        <v>2</v>
      </c>
      <c r="I206">
        <v>1</v>
      </c>
      <c r="J206">
        <f t="shared" si="25"/>
        <v>4</v>
      </c>
      <c r="K206">
        <v>2</v>
      </c>
      <c r="L206">
        <v>2</v>
      </c>
      <c r="M206">
        <f t="shared" si="26"/>
        <v>3</v>
      </c>
      <c r="N206">
        <v>2</v>
      </c>
      <c r="O206">
        <v>3</v>
      </c>
      <c r="P206">
        <v>2</v>
      </c>
      <c r="Q206">
        <v>2</v>
      </c>
      <c r="R206">
        <v>4</v>
      </c>
      <c r="S206" s="33">
        <v>4</v>
      </c>
      <c r="T206" s="4">
        <v>3</v>
      </c>
      <c r="U206" s="34">
        <v>29</v>
      </c>
      <c r="V206" s="32">
        <f t="shared" si="27"/>
        <v>1</v>
      </c>
    </row>
    <row r="207" spans="1:22" x14ac:dyDescent="0.25">
      <c r="A207">
        <v>2550</v>
      </c>
      <c r="B207">
        <v>1</v>
      </c>
      <c r="C207">
        <v>1987</v>
      </c>
      <c r="D207" s="30">
        <f t="shared" si="24"/>
        <v>29</v>
      </c>
      <c r="E207" s="31" t="s">
        <v>6</v>
      </c>
      <c r="F207" s="32">
        <v>2</v>
      </c>
      <c r="G207" s="2">
        <v>3</v>
      </c>
      <c r="H207">
        <v>3</v>
      </c>
      <c r="I207">
        <v>1</v>
      </c>
      <c r="J207">
        <f t="shared" si="25"/>
        <v>4</v>
      </c>
      <c r="K207">
        <v>3</v>
      </c>
      <c r="L207">
        <v>1</v>
      </c>
      <c r="M207">
        <f t="shared" si="26"/>
        <v>4</v>
      </c>
      <c r="N207">
        <v>2</v>
      </c>
      <c r="O207">
        <v>4</v>
      </c>
      <c r="P207">
        <v>4</v>
      </c>
      <c r="Q207">
        <v>4</v>
      </c>
      <c r="R207">
        <v>2</v>
      </c>
      <c r="S207" s="33">
        <v>2</v>
      </c>
      <c r="T207" s="4">
        <v>4</v>
      </c>
      <c r="U207" s="34">
        <v>37</v>
      </c>
      <c r="V207" s="32">
        <f t="shared" si="27"/>
        <v>0</v>
      </c>
    </row>
    <row r="208" spans="1:22" x14ac:dyDescent="0.25">
      <c r="A208">
        <v>356</v>
      </c>
      <c r="B208">
        <v>1</v>
      </c>
      <c r="C208">
        <v>1994</v>
      </c>
      <c r="D208" s="30">
        <f t="shared" si="24"/>
        <v>22</v>
      </c>
      <c r="E208" s="31" t="s">
        <v>11</v>
      </c>
      <c r="F208" s="32">
        <v>1</v>
      </c>
      <c r="G208" s="2">
        <v>1</v>
      </c>
      <c r="H208">
        <v>3</v>
      </c>
      <c r="I208">
        <v>2</v>
      </c>
      <c r="J208">
        <f t="shared" si="25"/>
        <v>3</v>
      </c>
      <c r="K208">
        <v>2</v>
      </c>
      <c r="L208">
        <v>4</v>
      </c>
      <c r="M208">
        <f t="shared" si="26"/>
        <v>1</v>
      </c>
      <c r="N208">
        <v>3</v>
      </c>
      <c r="O208">
        <v>2</v>
      </c>
      <c r="P208">
        <v>1</v>
      </c>
      <c r="Q208">
        <v>1</v>
      </c>
      <c r="R208">
        <v>3</v>
      </c>
      <c r="S208" s="33">
        <v>1</v>
      </c>
      <c r="T208" s="4">
        <v>2</v>
      </c>
      <c r="U208" s="34">
        <v>22</v>
      </c>
      <c r="V208" s="32">
        <f t="shared" si="27"/>
        <v>1</v>
      </c>
    </row>
    <row r="209" spans="1:22" x14ac:dyDescent="0.25">
      <c r="A209">
        <v>2580</v>
      </c>
      <c r="B209">
        <v>0</v>
      </c>
      <c r="C209">
        <v>1994</v>
      </c>
      <c r="D209" s="30">
        <f t="shared" si="24"/>
        <v>22</v>
      </c>
      <c r="E209" s="31" t="s">
        <v>4</v>
      </c>
      <c r="F209" s="32">
        <v>2</v>
      </c>
      <c r="G209" s="2">
        <v>2</v>
      </c>
      <c r="H209">
        <v>3</v>
      </c>
      <c r="I209">
        <v>2</v>
      </c>
      <c r="J209">
        <f t="shared" si="25"/>
        <v>3</v>
      </c>
      <c r="K209">
        <v>2</v>
      </c>
      <c r="L209">
        <v>1</v>
      </c>
      <c r="M209">
        <f t="shared" si="26"/>
        <v>4</v>
      </c>
      <c r="N209">
        <v>1</v>
      </c>
      <c r="O209">
        <v>1</v>
      </c>
      <c r="P209">
        <v>1</v>
      </c>
      <c r="Q209">
        <v>3</v>
      </c>
      <c r="R209">
        <v>2</v>
      </c>
      <c r="S209" s="33">
        <v>2</v>
      </c>
      <c r="T209" s="4">
        <v>4</v>
      </c>
      <c r="U209" s="34">
        <v>26</v>
      </c>
      <c r="V209" s="32">
        <f t="shared" si="27"/>
        <v>0</v>
      </c>
    </row>
    <row r="210" spans="1:22" x14ac:dyDescent="0.25">
      <c r="A210">
        <v>2598</v>
      </c>
      <c r="B210">
        <v>1</v>
      </c>
      <c r="C210">
        <v>1982</v>
      </c>
      <c r="D210" s="30">
        <f t="shared" si="24"/>
        <v>34</v>
      </c>
      <c r="E210" s="31" t="s">
        <v>4</v>
      </c>
      <c r="F210" s="32">
        <v>2</v>
      </c>
      <c r="G210" s="2">
        <v>3</v>
      </c>
      <c r="H210">
        <v>2</v>
      </c>
      <c r="I210">
        <v>1</v>
      </c>
      <c r="J210">
        <f t="shared" si="25"/>
        <v>4</v>
      </c>
      <c r="K210">
        <v>3</v>
      </c>
      <c r="L210">
        <v>2</v>
      </c>
      <c r="M210">
        <f t="shared" si="26"/>
        <v>3</v>
      </c>
      <c r="N210">
        <v>3</v>
      </c>
      <c r="O210">
        <v>2</v>
      </c>
      <c r="P210">
        <v>2</v>
      </c>
      <c r="Q210">
        <v>2</v>
      </c>
      <c r="R210">
        <v>4</v>
      </c>
      <c r="S210" s="33">
        <v>1</v>
      </c>
      <c r="T210" s="4">
        <v>2</v>
      </c>
      <c r="U210" s="34">
        <v>30</v>
      </c>
      <c r="V210" s="32">
        <f t="shared" si="27"/>
        <v>0</v>
      </c>
    </row>
    <row r="211" spans="1:22" x14ac:dyDescent="0.25">
      <c r="A211">
        <v>2681</v>
      </c>
      <c r="B211">
        <v>0</v>
      </c>
      <c r="C211">
        <v>1987</v>
      </c>
      <c r="D211" s="30">
        <f t="shared" si="24"/>
        <v>29</v>
      </c>
      <c r="E211" s="31" t="s">
        <v>5</v>
      </c>
      <c r="F211" s="32">
        <v>2</v>
      </c>
      <c r="G211" s="2">
        <v>4</v>
      </c>
      <c r="H211">
        <v>3</v>
      </c>
      <c r="I211">
        <v>1</v>
      </c>
      <c r="J211">
        <f t="shared" si="25"/>
        <v>4</v>
      </c>
      <c r="K211">
        <v>3</v>
      </c>
      <c r="L211">
        <v>3</v>
      </c>
      <c r="M211">
        <f t="shared" si="26"/>
        <v>2</v>
      </c>
      <c r="N211">
        <v>4</v>
      </c>
      <c r="O211">
        <v>4</v>
      </c>
      <c r="P211">
        <v>4</v>
      </c>
      <c r="Q211">
        <v>4</v>
      </c>
      <c r="R211">
        <v>2</v>
      </c>
      <c r="S211" s="33">
        <v>4</v>
      </c>
      <c r="T211" s="4">
        <v>4</v>
      </c>
      <c r="U211" s="34">
        <v>38</v>
      </c>
      <c r="V211" s="32">
        <f t="shared" si="27"/>
        <v>0</v>
      </c>
    </row>
    <row r="212" spans="1:22" x14ac:dyDescent="0.25">
      <c r="A212">
        <v>2318</v>
      </c>
      <c r="B212">
        <v>0</v>
      </c>
      <c r="C212">
        <v>1978</v>
      </c>
      <c r="D212" s="30">
        <f t="shared" si="24"/>
        <v>38</v>
      </c>
      <c r="E212" s="31" t="s">
        <v>5</v>
      </c>
      <c r="F212" s="32">
        <v>2</v>
      </c>
      <c r="G212" s="2">
        <v>4</v>
      </c>
      <c r="H212">
        <v>4</v>
      </c>
      <c r="I212">
        <v>1</v>
      </c>
      <c r="J212">
        <f t="shared" si="25"/>
        <v>4</v>
      </c>
      <c r="K212">
        <v>4</v>
      </c>
      <c r="L212">
        <v>1</v>
      </c>
      <c r="M212">
        <f t="shared" si="26"/>
        <v>4</v>
      </c>
      <c r="N212">
        <v>1</v>
      </c>
      <c r="O212">
        <v>4</v>
      </c>
      <c r="P212">
        <v>4</v>
      </c>
      <c r="Q212">
        <v>4</v>
      </c>
      <c r="R212">
        <v>4</v>
      </c>
      <c r="S212" s="33">
        <v>4</v>
      </c>
      <c r="T212" s="4">
        <v>4</v>
      </c>
      <c r="U212" s="34">
        <v>41</v>
      </c>
      <c r="V212" s="32">
        <f t="shared" si="27"/>
        <v>0</v>
      </c>
    </row>
    <row r="213" spans="1:22" x14ac:dyDescent="0.25">
      <c r="A213">
        <v>2788</v>
      </c>
      <c r="B213">
        <v>0</v>
      </c>
      <c r="C213">
        <v>1993</v>
      </c>
      <c r="D213" s="30">
        <f t="shared" si="24"/>
        <v>23</v>
      </c>
      <c r="E213" s="31" t="s">
        <v>6</v>
      </c>
      <c r="F213" s="32">
        <v>2</v>
      </c>
      <c r="G213" s="2">
        <v>3</v>
      </c>
      <c r="H213">
        <v>4</v>
      </c>
      <c r="I213">
        <v>2</v>
      </c>
      <c r="J213">
        <f t="shared" si="25"/>
        <v>3</v>
      </c>
      <c r="K213">
        <v>3</v>
      </c>
      <c r="L213">
        <v>3</v>
      </c>
      <c r="M213">
        <f t="shared" si="26"/>
        <v>2</v>
      </c>
      <c r="N213">
        <v>1</v>
      </c>
      <c r="O213">
        <v>4</v>
      </c>
      <c r="P213">
        <v>2</v>
      </c>
      <c r="Q213">
        <v>1</v>
      </c>
      <c r="R213">
        <v>2</v>
      </c>
      <c r="S213" s="33">
        <v>2</v>
      </c>
      <c r="T213" s="4">
        <v>3</v>
      </c>
      <c r="U213" s="34">
        <v>28</v>
      </c>
      <c r="V213" s="32">
        <f t="shared" si="27"/>
        <v>0</v>
      </c>
    </row>
    <row r="214" spans="1:22" x14ac:dyDescent="0.25">
      <c r="A214">
        <v>2801</v>
      </c>
      <c r="B214">
        <v>0</v>
      </c>
      <c r="C214">
        <v>1989</v>
      </c>
      <c r="D214" s="30">
        <f t="shared" si="24"/>
        <v>27</v>
      </c>
      <c r="E214" s="31" t="s">
        <v>85</v>
      </c>
      <c r="F214" s="32">
        <v>1</v>
      </c>
      <c r="G214" s="2">
        <v>2</v>
      </c>
      <c r="H214">
        <v>2</v>
      </c>
      <c r="I214">
        <v>2</v>
      </c>
      <c r="J214">
        <f t="shared" si="25"/>
        <v>3</v>
      </c>
      <c r="K214">
        <v>3</v>
      </c>
      <c r="L214">
        <v>3</v>
      </c>
      <c r="M214">
        <f t="shared" si="26"/>
        <v>2</v>
      </c>
      <c r="N214">
        <v>3</v>
      </c>
      <c r="O214">
        <v>3</v>
      </c>
      <c r="P214">
        <v>2</v>
      </c>
      <c r="Q214">
        <v>2</v>
      </c>
      <c r="R214">
        <v>3</v>
      </c>
      <c r="S214" s="33">
        <v>4</v>
      </c>
      <c r="T214" s="4">
        <v>4</v>
      </c>
      <c r="U214" s="34">
        <v>29</v>
      </c>
      <c r="V214" s="32">
        <f t="shared" si="27"/>
        <v>1</v>
      </c>
    </row>
    <row r="215" spans="1:22" x14ac:dyDescent="0.25">
      <c r="A215">
        <v>3065</v>
      </c>
      <c r="B215">
        <v>0</v>
      </c>
      <c r="C215">
        <v>1984</v>
      </c>
      <c r="D215" s="30">
        <f t="shared" si="24"/>
        <v>32</v>
      </c>
      <c r="E215" s="31" t="s">
        <v>6</v>
      </c>
      <c r="F215" s="32">
        <v>2</v>
      </c>
      <c r="G215" s="2">
        <v>4</v>
      </c>
      <c r="H215">
        <v>3</v>
      </c>
      <c r="I215">
        <v>1</v>
      </c>
      <c r="J215">
        <f t="shared" si="25"/>
        <v>4</v>
      </c>
      <c r="K215">
        <v>4</v>
      </c>
      <c r="L215">
        <v>1</v>
      </c>
      <c r="M215">
        <f t="shared" si="26"/>
        <v>4</v>
      </c>
      <c r="N215">
        <v>4</v>
      </c>
      <c r="O215">
        <v>4</v>
      </c>
      <c r="P215">
        <v>4</v>
      </c>
      <c r="Q215">
        <v>2</v>
      </c>
      <c r="R215">
        <v>4</v>
      </c>
      <c r="S215" s="33">
        <v>4</v>
      </c>
      <c r="T215" s="4">
        <v>4</v>
      </c>
      <c r="U215" s="34">
        <v>41</v>
      </c>
      <c r="V215" s="32">
        <f t="shared" si="27"/>
        <v>0</v>
      </c>
    </row>
    <row r="216" spans="1:22" x14ac:dyDescent="0.25">
      <c r="A216">
        <v>2818</v>
      </c>
      <c r="B216">
        <v>0</v>
      </c>
      <c r="C216">
        <v>1991</v>
      </c>
      <c r="D216" s="30">
        <f t="shared" si="24"/>
        <v>25</v>
      </c>
      <c r="E216" s="31" t="s">
        <v>6</v>
      </c>
      <c r="F216" s="32">
        <v>2</v>
      </c>
      <c r="G216" s="2">
        <v>2</v>
      </c>
      <c r="H216">
        <v>3</v>
      </c>
      <c r="I216">
        <v>1</v>
      </c>
      <c r="J216">
        <f t="shared" si="25"/>
        <v>4</v>
      </c>
      <c r="K216">
        <v>3</v>
      </c>
      <c r="L216">
        <v>1</v>
      </c>
      <c r="M216">
        <f t="shared" si="26"/>
        <v>4</v>
      </c>
      <c r="N216">
        <v>2</v>
      </c>
      <c r="O216">
        <v>4</v>
      </c>
      <c r="P216">
        <v>2</v>
      </c>
      <c r="Q216">
        <v>2</v>
      </c>
      <c r="R216">
        <v>4</v>
      </c>
      <c r="S216" s="33">
        <v>3</v>
      </c>
      <c r="T216" s="4">
        <v>4</v>
      </c>
      <c r="U216" s="34">
        <v>34</v>
      </c>
      <c r="V216" s="32">
        <f t="shared" si="27"/>
        <v>0</v>
      </c>
    </row>
    <row r="217" spans="1:22" x14ac:dyDescent="0.25">
      <c r="A217">
        <v>2828</v>
      </c>
      <c r="B217">
        <v>0</v>
      </c>
      <c r="C217">
        <v>1991</v>
      </c>
      <c r="D217" s="30">
        <f t="shared" si="24"/>
        <v>25</v>
      </c>
      <c r="E217" s="31" t="s">
        <v>97</v>
      </c>
      <c r="F217" s="32">
        <v>1</v>
      </c>
      <c r="G217" s="2">
        <v>1</v>
      </c>
      <c r="H217">
        <v>3</v>
      </c>
      <c r="I217">
        <v>4</v>
      </c>
      <c r="J217">
        <f t="shared" si="25"/>
        <v>1</v>
      </c>
      <c r="K217">
        <v>4</v>
      </c>
      <c r="L217">
        <v>2</v>
      </c>
      <c r="M217">
        <f t="shared" si="26"/>
        <v>3</v>
      </c>
      <c r="N217">
        <v>1</v>
      </c>
      <c r="O217">
        <v>3</v>
      </c>
      <c r="P217">
        <v>4</v>
      </c>
      <c r="Q217">
        <v>3</v>
      </c>
      <c r="R217">
        <v>3</v>
      </c>
      <c r="S217" s="33">
        <v>4</v>
      </c>
      <c r="T217" s="4">
        <v>4</v>
      </c>
      <c r="U217" s="34">
        <v>30</v>
      </c>
      <c r="V217" s="32">
        <f t="shared" si="27"/>
        <v>1</v>
      </c>
    </row>
    <row r="218" spans="1:22" x14ac:dyDescent="0.25">
      <c r="A218">
        <v>2847</v>
      </c>
      <c r="B218">
        <v>0</v>
      </c>
      <c r="C218">
        <v>1987</v>
      </c>
      <c r="D218" s="30">
        <f t="shared" ref="D218:D239" si="28">2016-C218</f>
        <v>29</v>
      </c>
      <c r="E218" s="31" t="s">
        <v>4</v>
      </c>
      <c r="F218" s="32">
        <v>2</v>
      </c>
      <c r="G218" s="2">
        <v>3</v>
      </c>
      <c r="H218">
        <v>3</v>
      </c>
      <c r="I218">
        <v>2</v>
      </c>
      <c r="J218">
        <f t="shared" ref="J218:J239" si="29">1+4-I218</f>
        <v>3</v>
      </c>
      <c r="K218">
        <v>2</v>
      </c>
      <c r="L218">
        <v>1</v>
      </c>
      <c r="M218">
        <f t="shared" ref="M218:M239" si="30">1+4-L218</f>
        <v>4</v>
      </c>
      <c r="N218">
        <v>3</v>
      </c>
      <c r="O218">
        <v>3</v>
      </c>
      <c r="P218">
        <v>4</v>
      </c>
      <c r="Q218">
        <v>2</v>
      </c>
      <c r="R218">
        <v>3</v>
      </c>
      <c r="S218" s="33">
        <v>1</v>
      </c>
      <c r="T218" s="4">
        <v>4</v>
      </c>
      <c r="U218" s="34">
        <v>34</v>
      </c>
      <c r="V218" s="32">
        <f t="shared" si="27"/>
        <v>0</v>
      </c>
    </row>
    <row r="219" spans="1:22" x14ac:dyDescent="0.25">
      <c r="A219">
        <v>2855</v>
      </c>
      <c r="B219">
        <v>1</v>
      </c>
      <c r="C219">
        <v>1986</v>
      </c>
      <c r="D219" s="30">
        <f t="shared" si="28"/>
        <v>30</v>
      </c>
      <c r="E219" s="31" t="s">
        <v>9</v>
      </c>
      <c r="F219" s="32">
        <v>1</v>
      </c>
      <c r="G219" s="2">
        <v>3</v>
      </c>
      <c r="H219">
        <v>1</v>
      </c>
      <c r="I219">
        <v>4</v>
      </c>
      <c r="J219">
        <f t="shared" si="29"/>
        <v>1</v>
      </c>
      <c r="K219">
        <v>1</v>
      </c>
      <c r="L219">
        <v>3</v>
      </c>
      <c r="M219">
        <f t="shared" si="30"/>
        <v>2</v>
      </c>
      <c r="N219">
        <v>3</v>
      </c>
      <c r="O219">
        <v>3</v>
      </c>
      <c r="P219">
        <v>2</v>
      </c>
      <c r="Q219">
        <v>2</v>
      </c>
      <c r="R219">
        <v>4</v>
      </c>
      <c r="S219" s="33">
        <v>3</v>
      </c>
      <c r="T219" s="4">
        <v>2</v>
      </c>
      <c r="U219" s="34">
        <v>24</v>
      </c>
      <c r="V219" s="32">
        <f t="shared" si="27"/>
        <v>1</v>
      </c>
    </row>
    <row r="220" spans="1:22" x14ac:dyDescent="0.25">
      <c r="A220">
        <v>2854</v>
      </c>
      <c r="B220">
        <v>1</v>
      </c>
      <c r="C220">
        <v>1989</v>
      </c>
      <c r="D220" s="30">
        <f t="shared" si="28"/>
        <v>27</v>
      </c>
      <c r="E220" s="31" t="s">
        <v>4</v>
      </c>
      <c r="F220" s="32">
        <v>2</v>
      </c>
      <c r="G220" s="2">
        <v>3</v>
      </c>
      <c r="H220">
        <v>3</v>
      </c>
      <c r="I220">
        <v>3</v>
      </c>
      <c r="J220">
        <f t="shared" si="29"/>
        <v>2</v>
      </c>
      <c r="K220">
        <v>4</v>
      </c>
      <c r="L220">
        <v>1</v>
      </c>
      <c r="M220">
        <f t="shared" si="30"/>
        <v>4</v>
      </c>
      <c r="N220">
        <v>2</v>
      </c>
      <c r="O220">
        <v>4</v>
      </c>
      <c r="P220">
        <v>4</v>
      </c>
      <c r="Q220">
        <v>2</v>
      </c>
      <c r="R220">
        <v>3</v>
      </c>
      <c r="S220" s="33">
        <v>4</v>
      </c>
      <c r="T220" s="4">
        <v>4</v>
      </c>
      <c r="U220" s="34">
        <v>35</v>
      </c>
      <c r="V220" s="32">
        <f t="shared" si="27"/>
        <v>0</v>
      </c>
    </row>
    <row r="221" spans="1:22" x14ac:dyDescent="0.25">
      <c r="A221">
        <v>2859</v>
      </c>
      <c r="B221">
        <v>1</v>
      </c>
      <c r="C221">
        <v>1965</v>
      </c>
      <c r="D221" s="30">
        <f t="shared" si="28"/>
        <v>51</v>
      </c>
      <c r="E221" s="31" t="s">
        <v>11</v>
      </c>
      <c r="F221" s="32">
        <v>1</v>
      </c>
      <c r="G221" s="2">
        <v>2</v>
      </c>
      <c r="H221">
        <v>1</v>
      </c>
      <c r="I221">
        <v>2</v>
      </c>
      <c r="J221">
        <f t="shared" si="29"/>
        <v>3</v>
      </c>
      <c r="K221">
        <v>3</v>
      </c>
      <c r="L221">
        <v>3</v>
      </c>
      <c r="M221">
        <f t="shared" si="30"/>
        <v>2</v>
      </c>
      <c r="N221">
        <v>1</v>
      </c>
      <c r="O221">
        <v>3</v>
      </c>
      <c r="P221">
        <v>2</v>
      </c>
      <c r="Q221">
        <v>1</v>
      </c>
      <c r="R221">
        <v>3</v>
      </c>
      <c r="S221" s="33">
        <v>2</v>
      </c>
      <c r="T221" s="4">
        <v>4</v>
      </c>
      <c r="U221" s="34">
        <v>25</v>
      </c>
      <c r="V221" s="32">
        <f t="shared" si="27"/>
        <v>1</v>
      </c>
    </row>
    <row r="222" spans="1:22" x14ac:dyDescent="0.25">
      <c r="A222">
        <v>2863</v>
      </c>
      <c r="B222">
        <v>0</v>
      </c>
      <c r="C222">
        <v>1986</v>
      </c>
      <c r="D222" s="30">
        <f t="shared" si="28"/>
        <v>30</v>
      </c>
      <c r="E222" s="31" t="s">
        <v>4</v>
      </c>
      <c r="F222" s="32">
        <v>2</v>
      </c>
      <c r="G222" s="2">
        <v>3</v>
      </c>
      <c r="H222">
        <v>3</v>
      </c>
      <c r="I222">
        <v>1</v>
      </c>
      <c r="J222">
        <f t="shared" si="29"/>
        <v>4</v>
      </c>
      <c r="K222">
        <v>3</v>
      </c>
      <c r="L222">
        <v>2</v>
      </c>
      <c r="M222">
        <f t="shared" si="30"/>
        <v>3</v>
      </c>
      <c r="N222">
        <v>3</v>
      </c>
      <c r="O222">
        <v>4</v>
      </c>
      <c r="P222">
        <v>1</v>
      </c>
      <c r="Q222">
        <v>4</v>
      </c>
      <c r="R222">
        <v>4</v>
      </c>
      <c r="S222" s="33">
        <v>4</v>
      </c>
      <c r="T222" s="4">
        <v>4</v>
      </c>
      <c r="U222" s="34">
        <v>36</v>
      </c>
      <c r="V222" s="32">
        <f t="shared" si="27"/>
        <v>0</v>
      </c>
    </row>
    <row r="223" spans="1:22" x14ac:dyDescent="0.25">
      <c r="A223">
        <v>2857</v>
      </c>
      <c r="B223">
        <v>0</v>
      </c>
      <c r="C223">
        <v>1988</v>
      </c>
      <c r="D223" s="30">
        <f t="shared" si="28"/>
        <v>28</v>
      </c>
      <c r="E223" s="31" t="s">
        <v>6</v>
      </c>
      <c r="F223" s="32">
        <v>2</v>
      </c>
      <c r="G223" s="2">
        <v>2</v>
      </c>
      <c r="H223">
        <v>3</v>
      </c>
      <c r="I223">
        <v>1</v>
      </c>
      <c r="J223">
        <f t="shared" si="29"/>
        <v>4</v>
      </c>
      <c r="K223">
        <v>4</v>
      </c>
      <c r="L223">
        <v>1</v>
      </c>
      <c r="M223">
        <f t="shared" si="30"/>
        <v>4</v>
      </c>
      <c r="N223">
        <v>2</v>
      </c>
      <c r="O223">
        <v>4</v>
      </c>
      <c r="P223">
        <v>4</v>
      </c>
      <c r="Q223">
        <v>4</v>
      </c>
      <c r="R223">
        <v>2</v>
      </c>
      <c r="S223" s="33">
        <v>4</v>
      </c>
      <c r="T223" s="4">
        <v>4</v>
      </c>
      <c r="U223" s="34">
        <v>37</v>
      </c>
      <c r="V223" s="32">
        <f t="shared" si="27"/>
        <v>0</v>
      </c>
    </row>
    <row r="224" spans="1:22" x14ac:dyDescent="0.25">
      <c r="A224">
        <v>3132</v>
      </c>
      <c r="B224">
        <v>0</v>
      </c>
      <c r="C224">
        <v>1970</v>
      </c>
      <c r="D224" s="30">
        <f t="shared" si="28"/>
        <v>46</v>
      </c>
      <c r="E224" s="31" t="s">
        <v>11</v>
      </c>
      <c r="F224" s="32">
        <v>1</v>
      </c>
      <c r="G224" s="2">
        <v>2</v>
      </c>
      <c r="H224">
        <v>4</v>
      </c>
      <c r="I224">
        <v>1</v>
      </c>
      <c r="J224">
        <f t="shared" si="29"/>
        <v>4</v>
      </c>
      <c r="K224">
        <v>3</v>
      </c>
      <c r="L224">
        <v>1</v>
      </c>
      <c r="M224">
        <f t="shared" si="30"/>
        <v>4</v>
      </c>
      <c r="N224">
        <v>4</v>
      </c>
      <c r="O224">
        <v>4</v>
      </c>
      <c r="P224">
        <v>4</v>
      </c>
      <c r="Q224">
        <v>4</v>
      </c>
      <c r="R224">
        <v>4</v>
      </c>
      <c r="S224" s="33">
        <v>3</v>
      </c>
      <c r="T224" s="4">
        <v>4</v>
      </c>
      <c r="U224" s="34">
        <v>41</v>
      </c>
      <c r="V224" s="32">
        <f t="shared" si="27"/>
        <v>1</v>
      </c>
    </row>
    <row r="225" spans="1:22" x14ac:dyDescent="0.25">
      <c r="A225">
        <v>2937</v>
      </c>
      <c r="B225">
        <v>0</v>
      </c>
      <c r="C225">
        <v>1997</v>
      </c>
      <c r="D225" s="30">
        <f t="shared" si="28"/>
        <v>19</v>
      </c>
      <c r="E225" s="31" t="s">
        <v>11</v>
      </c>
      <c r="F225" s="32">
        <v>1</v>
      </c>
      <c r="G225" s="2">
        <v>2</v>
      </c>
      <c r="H225">
        <v>3</v>
      </c>
      <c r="I225">
        <v>1</v>
      </c>
      <c r="J225">
        <f t="shared" si="29"/>
        <v>4</v>
      </c>
      <c r="K225">
        <v>3</v>
      </c>
      <c r="L225">
        <v>2</v>
      </c>
      <c r="M225">
        <f t="shared" si="30"/>
        <v>3</v>
      </c>
      <c r="N225">
        <v>2</v>
      </c>
      <c r="O225">
        <v>4</v>
      </c>
      <c r="P225">
        <v>2</v>
      </c>
      <c r="Q225">
        <v>3</v>
      </c>
      <c r="R225">
        <v>1</v>
      </c>
      <c r="S225" s="33">
        <v>1</v>
      </c>
      <c r="T225" s="4">
        <v>4</v>
      </c>
      <c r="U225" s="34">
        <v>31</v>
      </c>
      <c r="V225" s="32">
        <f t="shared" si="27"/>
        <v>1</v>
      </c>
    </row>
    <row r="226" spans="1:22" x14ac:dyDescent="0.25">
      <c r="A226">
        <v>2940</v>
      </c>
      <c r="B226">
        <v>1</v>
      </c>
      <c r="C226">
        <v>1982</v>
      </c>
      <c r="D226" s="30">
        <f t="shared" si="28"/>
        <v>34</v>
      </c>
      <c r="E226" s="31" t="s">
        <v>85</v>
      </c>
      <c r="F226" s="32">
        <v>1</v>
      </c>
      <c r="G226" s="2">
        <v>4</v>
      </c>
      <c r="H226">
        <v>1</v>
      </c>
      <c r="I226">
        <v>3</v>
      </c>
      <c r="J226">
        <f t="shared" si="29"/>
        <v>2</v>
      </c>
      <c r="K226">
        <v>3</v>
      </c>
      <c r="L226">
        <v>4</v>
      </c>
      <c r="M226">
        <f t="shared" si="30"/>
        <v>1</v>
      </c>
      <c r="N226">
        <v>1</v>
      </c>
      <c r="O226">
        <v>1</v>
      </c>
      <c r="P226">
        <v>1</v>
      </c>
      <c r="Q226">
        <v>1</v>
      </c>
      <c r="R226">
        <v>3</v>
      </c>
      <c r="S226" s="33">
        <v>4</v>
      </c>
      <c r="T226" s="4">
        <v>2</v>
      </c>
      <c r="U226" s="34">
        <v>20</v>
      </c>
      <c r="V226" s="32">
        <f t="shared" si="27"/>
        <v>1</v>
      </c>
    </row>
    <row r="227" spans="1:22" x14ac:dyDescent="0.25">
      <c r="A227">
        <v>2945</v>
      </c>
      <c r="B227">
        <v>0</v>
      </c>
      <c r="C227">
        <v>1989</v>
      </c>
      <c r="D227" s="30">
        <f t="shared" si="28"/>
        <v>27</v>
      </c>
      <c r="E227" s="31" t="s">
        <v>11</v>
      </c>
      <c r="F227" s="32">
        <v>1</v>
      </c>
      <c r="G227" s="2">
        <v>3</v>
      </c>
      <c r="H227">
        <v>2</v>
      </c>
      <c r="I227">
        <v>1</v>
      </c>
      <c r="J227">
        <f t="shared" si="29"/>
        <v>4</v>
      </c>
      <c r="K227">
        <v>3</v>
      </c>
      <c r="L227">
        <v>1</v>
      </c>
      <c r="M227">
        <f t="shared" si="30"/>
        <v>4</v>
      </c>
      <c r="N227">
        <v>1</v>
      </c>
      <c r="O227">
        <v>4</v>
      </c>
      <c r="P227">
        <v>4</v>
      </c>
      <c r="Q227">
        <v>1</v>
      </c>
      <c r="R227">
        <v>4</v>
      </c>
      <c r="S227" s="33">
        <v>3</v>
      </c>
      <c r="T227" s="4">
        <v>4</v>
      </c>
      <c r="U227" s="34">
        <v>34</v>
      </c>
      <c r="V227" s="32">
        <f t="shared" si="27"/>
        <v>1</v>
      </c>
    </row>
    <row r="228" spans="1:22" x14ac:dyDescent="0.25">
      <c r="A228">
        <v>2948</v>
      </c>
      <c r="B228">
        <v>1</v>
      </c>
      <c r="C228">
        <v>1978</v>
      </c>
      <c r="D228" s="30">
        <f t="shared" si="28"/>
        <v>38</v>
      </c>
      <c r="E228" s="31" t="s">
        <v>6</v>
      </c>
      <c r="F228" s="32">
        <v>2</v>
      </c>
      <c r="G228" s="2">
        <v>2</v>
      </c>
      <c r="H228">
        <v>2</v>
      </c>
      <c r="I228">
        <v>2</v>
      </c>
      <c r="J228">
        <f t="shared" si="29"/>
        <v>3</v>
      </c>
      <c r="K228">
        <v>3</v>
      </c>
      <c r="L228">
        <v>2</v>
      </c>
      <c r="M228">
        <f t="shared" si="30"/>
        <v>3</v>
      </c>
      <c r="N228">
        <v>2</v>
      </c>
      <c r="O228">
        <v>2</v>
      </c>
      <c r="P228">
        <v>2</v>
      </c>
      <c r="Q228">
        <v>2</v>
      </c>
      <c r="R228">
        <v>3</v>
      </c>
      <c r="S228" s="33">
        <v>3</v>
      </c>
      <c r="T228" s="4">
        <v>3</v>
      </c>
      <c r="U228" s="34">
        <v>27</v>
      </c>
      <c r="V228" s="32">
        <f t="shared" si="27"/>
        <v>0</v>
      </c>
    </row>
    <row r="229" spans="1:22" x14ac:dyDescent="0.25">
      <c r="A229">
        <v>1015</v>
      </c>
      <c r="B229">
        <v>0</v>
      </c>
      <c r="C229">
        <v>1971</v>
      </c>
      <c r="D229" s="30">
        <f t="shared" si="28"/>
        <v>45</v>
      </c>
      <c r="E229" s="31" t="s">
        <v>6</v>
      </c>
      <c r="F229" s="32">
        <v>2</v>
      </c>
      <c r="G229" s="2">
        <v>2</v>
      </c>
      <c r="H229">
        <v>4</v>
      </c>
      <c r="I229">
        <v>1</v>
      </c>
      <c r="J229">
        <f t="shared" si="29"/>
        <v>4</v>
      </c>
      <c r="K229">
        <v>4</v>
      </c>
      <c r="L229">
        <v>1</v>
      </c>
      <c r="M229">
        <f t="shared" si="30"/>
        <v>4</v>
      </c>
      <c r="N229">
        <v>4</v>
      </c>
      <c r="O229">
        <v>4</v>
      </c>
      <c r="P229">
        <v>4</v>
      </c>
      <c r="Q229">
        <v>4</v>
      </c>
      <c r="R229">
        <v>4</v>
      </c>
      <c r="S229" s="33">
        <v>3</v>
      </c>
      <c r="T229" s="4">
        <v>4</v>
      </c>
      <c r="U229" s="34">
        <v>42</v>
      </c>
      <c r="V229" s="32">
        <f t="shared" si="27"/>
        <v>0</v>
      </c>
    </row>
    <row r="230" spans="1:22" x14ac:dyDescent="0.25">
      <c r="A230">
        <v>3002</v>
      </c>
      <c r="B230">
        <v>0</v>
      </c>
      <c r="C230">
        <v>1995</v>
      </c>
      <c r="D230" s="30">
        <f t="shared" si="28"/>
        <v>21</v>
      </c>
      <c r="E230" s="31" t="s">
        <v>6</v>
      </c>
      <c r="F230" s="32">
        <v>2</v>
      </c>
      <c r="G230" s="2">
        <v>3</v>
      </c>
      <c r="H230">
        <v>2</v>
      </c>
      <c r="I230">
        <v>2</v>
      </c>
      <c r="J230">
        <f t="shared" si="29"/>
        <v>3</v>
      </c>
      <c r="K230">
        <v>4</v>
      </c>
      <c r="L230">
        <v>2</v>
      </c>
      <c r="M230">
        <f t="shared" si="30"/>
        <v>3</v>
      </c>
      <c r="N230">
        <v>2</v>
      </c>
      <c r="O230">
        <v>4</v>
      </c>
      <c r="P230">
        <v>3</v>
      </c>
      <c r="Q230">
        <v>3</v>
      </c>
      <c r="R230">
        <v>2</v>
      </c>
      <c r="S230" s="33">
        <v>3</v>
      </c>
      <c r="T230" s="4">
        <v>4</v>
      </c>
      <c r="U230" s="34">
        <v>33</v>
      </c>
      <c r="V230" s="32">
        <f t="shared" si="27"/>
        <v>0</v>
      </c>
    </row>
    <row r="231" spans="1:22" x14ac:dyDescent="0.25">
      <c r="A231">
        <v>1760</v>
      </c>
      <c r="B231">
        <v>0</v>
      </c>
      <c r="C231">
        <v>1973</v>
      </c>
      <c r="D231" s="30">
        <f t="shared" si="28"/>
        <v>43</v>
      </c>
      <c r="E231" s="31" t="s">
        <v>6</v>
      </c>
      <c r="F231" s="32">
        <v>2</v>
      </c>
      <c r="G231" s="2">
        <v>4</v>
      </c>
      <c r="H231">
        <v>4</v>
      </c>
      <c r="I231">
        <v>1</v>
      </c>
      <c r="J231">
        <f t="shared" si="29"/>
        <v>4</v>
      </c>
      <c r="K231">
        <v>4</v>
      </c>
      <c r="L231">
        <v>1</v>
      </c>
      <c r="M231">
        <f t="shared" si="30"/>
        <v>4</v>
      </c>
      <c r="N231">
        <v>4</v>
      </c>
      <c r="O231">
        <v>4</v>
      </c>
      <c r="P231">
        <v>4</v>
      </c>
      <c r="Q231">
        <v>2</v>
      </c>
      <c r="R231">
        <v>4</v>
      </c>
      <c r="S231" s="33">
        <v>4</v>
      </c>
      <c r="T231" s="4">
        <v>4</v>
      </c>
      <c r="U231" s="34">
        <v>42</v>
      </c>
      <c r="V231" s="32">
        <f t="shared" si="27"/>
        <v>0</v>
      </c>
    </row>
    <row r="232" spans="1:22" x14ac:dyDescent="0.25">
      <c r="A232">
        <v>902</v>
      </c>
      <c r="B232">
        <v>0</v>
      </c>
      <c r="C232">
        <v>1989</v>
      </c>
      <c r="D232" s="30">
        <f t="shared" si="28"/>
        <v>27</v>
      </c>
      <c r="E232" s="31" t="s">
        <v>6</v>
      </c>
      <c r="F232" s="32">
        <v>2</v>
      </c>
      <c r="G232" s="2">
        <v>2</v>
      </c>
      <c r="H232">
        <v>4</v>
      </c>
      <c r="I232">
        <v>1</v>
      </c>
      <c r="J232">
        <f t="shared" si="29"/>
        <v>4</v>
      </c>
      <c r="K232">
        <v>4</v>
      </c>
      <c r="L232">
        <v>1</v>
      </c>
      <c r="M232">
        <f t="shared" si="30"/>
        <v>4</v>
      </c>
      <c r="N232">
        <v>2</v>
      </c>
      <c r="O232">
        <v>4</v>
      </c>
      <c r="P232">
        <v>4</v>
      </c>
      <c r="Q232">
        <v>4</v>
      </c>
      <c r="R232">
        <v>4</v>
      </c>
      <c r="S232" s="33">
        <v>4</v>
      </c>
      <c r="T232" s="4">
        <v>4</v>
      </c>
      <c r="U232" s="34">
        <v>40</v>
      </c>
      <c r="V232" s="32">
        <f t="shared" si="27"/>
        <v>0</v>
      </c>
    </row>
    <row r="233" spans="1:22" x14ac:dyDescent="0.25">
      <c r="A233">
        <v>3024</v>
      </c>
      <c r="B233">
        <v>0</v>
      </c>
      <c r="C233">
        <v>1993</v>
      </c>
      <c r="D233" s="30">
        <f t="shared" si="28"/>
        <v>23</v>
      </c>
      <c r="E233" s="31" t="s">
        <v>4</v>
      </c>
      <c r="F233" s="32">
        <v>2</v>
      </c>
      <c r="G233" s="2">
        <v>4</v>
      </c>
      <c r="H233">
        <v>3</v>
      </c>
      <c r="I233">
        <v>1</v>
      </c>
      <c r="J233">
        <f t="shared" si="29"/>
        <v>4</v>
      </c>
      <c r="K233">
        <v>4</v>
      </c>
      <c r="L233">
        <v>2</v>
      </c>
      <c r="M233">
        <f t="shared" si="30"/>
        <v>3</v>
      </c>
      <c r="N233">
        <v>2</v>
      </c>
      <c r="O233">
        <v>1</v>
      </c>
      <c r="P233">
        <v>2</v>
      </c>
      <c r="Q233">
        <v>2</v>
      </c>
      <c r="R233">
        <v>4</v>
      </c>
      <c r="S233" s="33">
        <v>1</v>
      </c>
      <c r="T233" s="4">
        <v>4</v>
      </c>
      <c r="U233" s="34">
        <v>33</v>
      </c>
      <c r="V233" s="32">
        <f t="shared" si="27"/>
        <v>0</v>
      </c>
    </row>
    <row r="234" spans="1:22" x14ac:dyDescent="0.25">
      <c r="A234">
        <v>1416</v>
      </c>
      <c r="B234">
        <v>0</v>
      </c>
      <c r="C234">
        <v>1975</v>
      </c>
      <c r="D234" s="30">
        <f t="shared" si="28"/>
        <v>41</v>
      </c>
      <c r="E234" s="31" t="s">
        <v>6</v>
      </c>
      <c r="F234" s="32">
        <v>2</v>
      </c>
      <c r="G234" s="2">
        <v>4</v>
      </c>
      <c r="H234">
        <v>4</v>
      </c>
      <c r="I234">
        <v>1</v>
      </c>
      <c r="J234">
        <f t="shared" si="29"/>
        <v>4</v>
      </c>
      <c r="K234">
        <v>4</v>
      </c>
      <c r="L234">
        <v>1</v>
      </c>
      <c r="M234">
        <f t="shared" si="30"/>
        <v>4</v>
      </c>
      <c r="N234">
        <v>4</v>
      </c>
      <c r="O234">
        <v>4</v>
      </c>
      <c r="P234">
        <v>4</v>
      </c>
      <c r="Q234">
        <v>4</v>
      </c>
      <c r="R234">
        <v>4</v>
      </c>
      <c r="S234" s="33">
        <v>4</v>
      </c>
      <c r="T234" s="4">
        <v>4</v>
      </c>
      <c r="U234" s="34">
        <v>44</v>
      </c>
      <c r="V234" s="32">
        <f t="shared" si="27"/>
        <v>0</v>
      </c>
    </row>
    <row r="235" spans="1:22" x14ac:dyDescent="0.25">
      <c r="A235">
        <v>3127</v>
      </c>
      <c r="B235">
        <v>0</v>
      </c>
      <c r="C235">
        <v>1986</v>
      </c>
      <c r="D235" s="30">
        <f t="shared" si="28"/>
        <v>30</v>
      </c>
      <c r="E235" s="31" t="s">
        <v>5</v>
      </c>
      <c r="F235" s="32">
        <v>2</v>
      </c>
      <c r="G235" s="2">
        <v>4</v>
      </c>
      <c r="H235">
        <v>3</v>
      </c>
      <c r="I235">
        <v>2</v>
      </c>
      <c r="J235">
        <f t="shared" si="29"/>
        <v>3</v>
      </c>
      <c r="K235">
        <v>3</v>
      </c>
      <c r="L235">
        <v>2</v>
      </c>
      <c r="M235">
        <f t="shared" si="30"/>
        <v>3</v>
      </c>
      <c r="N235">
        <v>2</v>
      </c>
      <c r="O235">
        <v>4</v>
      </c>
      <c r="P235">
        <v>3</v>
      </c>
      <c r="Q235">
        <v>4</v>
      </c>
      <c r="R235">
        <v>3</v>
      </c>
      <c r="S235" s="33">
        <v>3</v>
      </c>
      <c r="T235" s="4">
        <v>3</v>
      </c>
      <c r="U235" s="34">
        <v>35</v>
      </c>
      <c r="V235" s="32">
        <f t="shared" si="27"/>
        <v>0</v>
      </c>
    </row>
    <row r="236" spans="1:22" x14ac:dyDescent="0.25">
      <c r="A236">
        <v>2296</v>
      </c>
      <c r="B236">
        <v>0</v>
      </c>
      <c r="C236">
        <v>1984</v>
      </c>
      <c r="D236" s="30">
        <f t="shared" si="28"/>
        <v>32</v>
      </c>
      <c r="E236" s="31" t="s">
        <v>98</v>
      </c>
      <c r="F236" s="32">
        <v>2</v>
      </c>
      <c r="G236" s="2">
        <v>4</v>
      </c>
      <c r="H236">
        <v>4</v>
      </c>
      <c r="I236">
        <v>1</v>
      </c>
      <c r="J236">
        <f t="shared" si="29"/>
        <v>4</v>
      </c>
      <c r="K236">
        <v>4</v>
      </c>
      <c r="L236">
        <v>1</v>
      </c>
      <c r="M236">
        <f t="shared" si="30"/>
        <v>4</v>
      </c>
      <c r="N236">
        <v>4</v>
      </c>
      <c r="O236">
        <v>4</v>
      </c>
      <c r="P236">
        <v>4</v>
      </c>
      <c r="Q236">
        <v>4</v>
      </c>
      <c r="R236">
        <v>4</v>
      </c>
      <c r="S236" s="33">
        <v>2</v>
      </c>
      <c r="T236" s="4">
        <v>4</v>
      </c>
      <c r="U236" s="34">
        <v>44</v>
      </c>
      <c r="V236" s="32">
        <f t="shared" si="27"/>
        <v>0</v>
      </c>
    </row>
    <row r="237" spans="1:22" x14ac:dyDescent="0.25">
      <c r="A237">
        <v>3137</v>
      </c>
      <c r="B237">
        <v>0</v>
      </c>
      <c r="C237">
        <v>1995</v>
      </c>
      <c r="D237" s="30">
        <f t="shared" si="28"/>
        <v>21</v>
      </c>
      <c r="E237" s="31" t="s">
        <v>6</v>
      </c>
      <c r="F237" s="32">
        <v>2</v>
      </c>
      <c r="G237" s="2">
        <v>3</v>
      </c>
      <c r="H237">
        <v>3</v>
      </c>
      <c r="I237">
        <v>1</v>
      </c>
      <c r="J237">
        <f t="shared" si="29"/>
        <v>4</v>
      </c>
      <c r="K237">
        <v>4</v>
      </c>
      <c r="L237">
        <v>3</v>
      </c>
      <c r="M237">
        <f t="shared" si="30"/>
        <v>2</v>
      </c>
      <c r="N237">
        <v>3</v>
      </c>
      <c r="O237">
        <v>4</v>
      </c>
      <c r="P237">
        <v>4</v>
      </c>
      <c r="Q237">
        <v>4</v>
      </c>
      <c r="R237">
        <v>4</v>
      </c>
      <c r="S237" s="33">
        <v>2</v>
      </c>
      <c r="T237" s="4">
        <v>4</v>
      </c>
      <c r="U237" s="34">
        <v>39</v>
      </c>
      <c r="V237" s="32">
        <f t="shared" si="27"/>
        <v>0</v>
      </c>
    </row>
    <row r="238" spans="1:22" x14ac:dyDescent="0.25">
      <c r="A238">
        <v>3139</v>
      </c>
      <c r="B238">
        <v>0</v>
      </c>
      <c r="C238">
        <v>1991</v>
      </c>
      <c r="D238" s="30">
        <f t="shared" si="28"/>
        <v>25</v>
      </c>
      <c r="E238" s="31" t="s">
        <v>4</v>
      </c>
      <c r="F238" s="32">
        <v>2</v>
      </c>
      <c r="G238" s="2">
        <v>4</v>
      </c>
      <c r="H238">
        <v>2</v>
      </c>
      <c r="I238">
        <v>1</v>
      </c>
      <c r="J238">
        <f t="shared" si="29"/>
        <v>4</v>
      </c>
      <c r="K238">
        <v>4</v>
      </c>
      <c r="L238">
        <v>1</v>
      </c>
      <c r="M238">
        <f t="shared" si="30"/>
        <v>4</v>
      </c>
      <c r="N238">
        <v>1</v>
      </c>
      <c r="O238">
        <v>4</v>
      </c>
      <c r="P238">
        <v>4</v>
      </c>
      <c r="Q238">
        <v>3</v>
      </c>
      <c r="R238">
        <v>3</v>
      </c>
      <c r="S238" s="33">
        <v>2</v>
      </c>
      <c r="T238" s="4">
        <v>4</v>
      </c>
      <c r="U238" s="34">
        <v>37</v>
      </c>
      <c r="V238" s="32">
        <f t="shared" si="27"/>
        <v>0</v>
      </c>
    </row>
    <row r="239" spans="1:22" ht="15.75" thickBot="1" x14ac:dyDescent="0.3">
      <c r="A239">
        <v>2080</v>
      </c>
      <c r="B239">
        <v>1</v>
      </c>
      <c r="C239">
        <v>1995</v>
      </c>
      <c r="D239" s="30">
        <f t="shared" si="28"/>
        <v>21</v>
      </c>
      <c r="E239" s="43" t="s">
        <v>6</v>
      </c>
      <c r="F239" s="44">
        <v>2</v>
      </c>
      <c r="G239" s="6">
        <v>2</v>
      </c>
      <c r="H239" s="7">
        <v>4</v>
      </c>
      <c r="I239" s="7">
        <v>1</v>
      </c>
      <c r="J239">
        <f t="shared" si="29"/>
        <v>4</v>
      </c>
      <c r="K239" s="7">
        <v>3</v>
      </c>
      <c r="L239" s="7">
        <v>2</v>
      </c>
      <c r="M239">
        <f t="shared" si="30"/>
        <v>3</v>
      </c>
      <c r="N239" s="7">
        <v>1</v>
      </c>
      <c r="O239" s="7">
        <v>4</v>
      </c>
      <c r="P239" s="7">
        <v>1</v>
      </c>
      <c r="Q239" s="7">
        <v>4</v>
      </c>
      <c r="R239" s="7">
        <v>4</v>
      </c>
      <c r="S239" s="45">
        <v>2</v>
      </c>
      <c r="T239" s="8">
        <v>4</v>
      </c>
      <c r="U239" s="53">
        <v>34</v>
      </c>
      <c r="V239" s="32">
        <f t="shared" si="27"/>
        <v>0</v>
      </c>
    </row>
  </sheetData>
  <conditionalFormatting sqref="AH8:AI34">
    <cfRule type="colorScale" priority="3">
      <colorScale>
        <cfvo type="min"/>
        <cfvo type="max"/>
        <color rgb="FF63BE7B"/>
        <color rgb="FFFCFCFF"/>
      </colorScale>
    </cfRule>
  </conditionalFormatting>
  <conditionalFormatting sqref="AI8:AI34">
    <cfRule type="colorScale" priority="1">
      <colorScale>
        <cfvo type="min"/>
        <cfvo type="max"/>
        <color rgb="FF63BE7B"/>
        <color rgb="FFFCFCFF"/>
      </colorScale>
    </cfRule>
  </conditionalFormatting>
  <conditionalFormatting sqref="AJ8:AJ34">
    <cfRule type="colorScale" priority="2">
      <colorScale>
        <cfvo type="min"/>
        <cfvo type="max"/>
        <color rgb="FF63BE7B"/>
        <color rgb="FFFCFCFF"/>
      </colorScale>
    </cfRule>
  </conditionalFormatting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FCDB-327C-4B8E-959C-8049E572E435}">
  <dimension ref="A1:L28"/>
  <sheetViews>
    <sheetView workbookViewId="0">
      <selection activeCell="L27" sqref="A1:L27"/>
    </sheetView>
  </sheetViews>
  <sheetFormatPr defaultRowHeight="15" x14ac:dyDescent="0.25"/>
  <cols>
    <col min="2" max="2" width="7.28515625" customWidth="1"/>
    <col min="3" max="3" width="5.7109375" customWidth="1"/>
    <col min="4" max="4" width="6.140625" customWidth="1"/>
    <col min="5" max="5" width="6.42578125" customWidth="1"/>
    <col min="6" max="6" width="11.42578125" customWidth="1"/>
    <col min="7" max="7" width="11" customWidth="1"/>
    <col min="8" max="8" width="13.42578125" customWidth="1"/>
    <col min="9" max="9" width="12.28515625" customWidth="1"/>
    <col min="11" max="11" width="13.7109375" customWidth="1"/>
    <col min="12" max="12" width="10.85546875" customWidth="1"/>
  </cols>
  <sheetData>
    <row r="1" spans="1:12" ht="40.5" customHeight="1" x14ac:dyDescent="0.25">
      <c r="A1" s="74" t="s">
        <v>124</v>
      </c>
      <c r="B1" s="74" t="s">
        <v>109</v>
      </c>
      <c r="C1" s="74" t="s">
        <v>110</v>
      </c>
      <c r="D1" s="74" t="s">
        <v>111</v>
      </c>
      <c r="E1" s="74" t="s">
        <v>112</v>
      </c>
      <c r="F1" s="74" t="s">
        <v>114</v>
      </c>
      <c r="G1" s="74" t="s">
        <v>115</v>
      </c>
      <c r="H1" s="74" t="s">
        <v>116</v>
      </c>
      <c r="I1" s="74" t="s">
        <v>128</v>
      </c>
      <c r="J1" s="74" t="s">
        <v>131</v>
      </c>
      <c r="K1" s="74" t="s">
        <v>130</v>
      </c>
      <c r="L1" s="74" t="s">
        <v>129</v>
      </c>
    </row>
    <row r="2" spans="1:12" x14ac:dyDescent="0.25">
      <c r="A2" s="75">
        <v>19</v>
      </c>
      <c r="B2" s="75">
        <v>57</v>
      </c>
      <c r="C2" s="75">
        <v>181</v>
      </c>
      <c r="D2" s="75">
        <v>0</v>
      </c>
      <c r="E2" s="75">
        <v>0</v>
      </c>
      <c r="F2" s="76">
        <v>1</v>
      </c>
      <c r="G2" s="76">
        <v>0</v>
      </c>
      <c r="H2" s="76">
        <v>0</v>
      </c>
      <c r="I2" s="76">
        <v>1</v>
      </c>
      <c r="J2" s="76">
        <v>0</v>
      </c>
      <c r="K2" s="76">
        <v>0.5</v>
      </c>
      <c r="L2" s="76">
        <v>0.23949579831932774</v>
      </c>
    </row>
    <row r="3" spans="1:12" x14ac:dyDescent="0.25">
      <c r="A3" s="75">
        <v>20</v>
      </c>
      <c r="B3" s="75">
        <v>56</v>
      </c>
      <c r="C3" s="75">
        <v>181</v>
      </c>
      <c r="D3" s="75">
        <v>0</v>
      </c>
      <c r="E3" s="75">
        <v>1</v>
      </c>
      <c r="F3" s="76">
        <v>0.98245614035087714</v>
      </c>
      <c r="G3" s="76">
        <v>0</v>
      </c>
      <c r="H3" s="76">
        <v>1.7543859649122862E-2</v>
      </c>
      <c r="I3" s="76">
        <v>1</v>
      </c>
      <c r="J3" s="76">
        <v>-1.7543859649122862E-2</v>
      </c>
      <c r="K3" s="76">
        <v>0.49122807017543857</v>
      </c>
      <c r="L3" s="76">
        <v>0.23529411764705882</v>
      </c>
    </row>
    <row r="4" spans="1:12" x14ac:dyDescent="0.25">
      <c r="A4" s="75">
        <v>21</v>
      </c>
      <c r="B4" s="75">
        <v>55</v>
      </c>
      <c r="C4" s="75">
        <v>181</v>
      </c>
      <c r="D4" s="75">
        <v>0</v>
      </c>
      <c r="E4" s="75">
        <v>2</v>
      </c>
      <c r="F4" s="76">
        <v>0.96491228070175439</v>
      </c>
      <c r="G4" s="76">
        <v>0</v>
      </c>
      <c r="H4" s="76">
        <v>3.5087719298245612E-2</v>
      </c>
      <c r="I4" s="76">
        <v>1</v>
      </c>
      <c r="J4" s="76">
        <v>-3.5087719298245612E-2</v>
      </c>
      <c r="K4" s="76">
        <v>0.48245614035087719</v>
      </c>
      <c r="L4" s="76">
        <v>0.23109243697478993</v>
      </c>
    </row>
    <row r="5" spans="1:12" x14ac:dyDescent="0.25">
      <c r="A5" s="75">
        <v>22</v>
      </c>
      <c r="B5" s="75">
        <v>55</v>
      </c>
      <c r="C5" s="75">
        <v>180</v>
      </c>
      <c r="D5" s="75">
        <v>1</v>
      </c>
      <c r="E5" s="75">
        <v>2</v>
      </c>
      <c r="F5" s="76">
        <v>0.96491228070175439</v>
      </c>
      <c r="G5" s="76">
        <v>5.5248618784530384E-3</v>
      </c>
      <c r="H5" s="76">
        <v>3.5087719298245612E-2</v>
      </c>
      <c r="I5" s="76">
        <v>0.99447513812154698</v>
      </c>
      <c r="J5" s="76">
        <v>-2.9562857419792588E-2</v>
      </c>
      <c r="K5" s="76">
        <v>0.48521857129010371</v>
      </c>
      <c r="L5" s="76">
        <v>0.23529411764705885</v>
      </c>
    </row>
    <row r="6" spans="1:12" x14ac:dyDescent="0.25">
      <c r="A6" s="75">
        <v>23</v>
      </c>
      <c r="B6" s="75">
        <v>53</v>
      </c>
      <c r="C6" s="75">
        <v>180</v>
      </c>
      <c r="D6" s="75">
        <v>1</v>
      </c>
      <c r="E6" s="75">
        <v>4</v>
      </c>
      <c r="F6" s="76">
        <v>0.92982456140350878</v>
      </c>
      <c r="G6" s="76">
        <v>5.5248618784530384E-3</v>
      </c>
      <c r="H6" s="76">
        <v>7.0175438596491224E-2</v>
      </c>
      <c r="I6" s="76">
        <v>0.99447513812154698</v>
      </c>
      <c r="J6" s="76">
        <v>-6.46505767180382E-2</v>
      </c>
      <c r="K6" s="76">
        <v>0.4676747116409809</v>
      </c>
      <c r="L6" s="76">
        <v>0.22689075630252103</v>
      </c>
    </row>
    <row r="7" spans="1:12" x14ac:dyDescent="0.25">
      <c r="A7" s="75">
        <v>24</v>
      </c>
      <c r="B7" s="75">
        <v>51</v>
      </c>
      <c r="C7" s="75">
        <v>179</v>
      </c>
      <c r="D7" s="75">
        <v>2</v>
      </c>
      <c r="E7" s="75">
        <v>6</v>
      </c>
      <c r="F7" s="76">
        <v>0.89473684210526316</v>
      </c>
      <c r="G7" s="76">
        <v>1.1049723756906077E-2</v>
      </c>
      <c r="H7" s="76">
        <v>0.10526315789473684</v>
      </c>
      <c r="I7" s="76">
        <v>0.98895027624309395</v>
      </c>
      <c r="J7" s="76">
        <v>-9.4213434137830787E-2</v>
      </c>
      <c r="K7" s="76">
        <v>0.45289328293108461</v>
      </c>
      <c r="L7" s="76">
        <v>0.22268907563025211</v>
      </c>
    </row>
    <row r="8" spans="1:12" x14ac:dyDescent="0.25">
      <c r="A8" s="75">
        <v>25</v>
      </c>
      <c r="B8" s="75">
        <v>46</v>
      </c>
      <c r="C8" s="75">
        <v>176</v>
      </c>
      <c r="D8" s="75">
        <v>5</v>
      </c>
      <c r="E8" s="75">
        <v>11</v>
      </c>
      <c r="F8" s="76">
        <v>0.80701754385964908</v>
      </c>
      <c r="G8" s="76">
        <v>2.7624309392265192E-2</v>
      </c>
      <c r="H8" s="76">
        <v>0.19298245614035092</v>
      </c>
      <c r="I8" s="76">
        <v>0.97237569060773477</v>
      </c>
      <c r="J8" s="76">
        <v>-0.16535814674808569</v>
      </c>
      <c r="K8" s="76">
        <v>0.41732092662595716</v>
      </c>
      <c r="L8" s="76">
        <v>0.2142857142857143</v>
      </c>
    </row>
    <row r="9" spans="1:12" x14ac:dyDescent="0.25">
      <c r="A9" s="75">
        <v>26</v>
      </c>
      <c r="B9" s="75">
        <v>43</v>
      </c>
      <c r="C9" s="75">
        <v>173</v>
      </c>
      <c r="D9" s="75">
        <v>8</v>
      </c>
      <c r="E9" s="75">
        <v>14</v>
      </c>
      <c r="F9" s="76">
        <v>0.75438596491228072</v>
      </c>
      <c r="G9" s="76">
        <v>4.4198895027624308E-2</v>
      </c>
      <c r="H9" s="76">
        <v>0.24561403508771928</v>
      </c>
      <c r="I9" s="76">
        <v>0.95580110497237569</v>
      </c>
      <c r="J9" s="76">
        <v>-0.20141514006009498</v>
      </c>
      <c r="K9" s="76">
        <v>0.39929242996995251</v>
      </c>
      <c r="L9" s="76">
        <v>0.2142857142857143</v>
      </c>
    </row>
    <row r="10" spans="1:12" x14ac:dyDescent="0.25">
      <c r="A10" s="75">
        <v>27</v>
      </c>
      <c r="B10" s="75">
        <v>38</v>
      </c>
      <c r="C10" s="75">
        <v>166</v>
      </c>
      <c r="D10" s="75">
        <v>15</v>
      </c>
      <c r="E10" s="75">
        <v>19</v>
      </c>
      <c r="F10" s="76">
        <v>0.66666666666666663</v>
      </c>
      <c r="G10" s="76">
        <v>8.2872928176795577E-2</v>
      </c>
      <c r="H10" s="76">
        <v>0.33333333333333337</v>
      </c>
      <c r="I10" s="76">
        <v>0.91712707182320441</v>
      </c>
      <c r="J10" s="76">
        <v>-0.25046040515653778</v>
      </c>
      <c r="K10" s="76">
        <v>0.37476979742173111</v>
      </c>
      <c r="L10" s="76">
        <v>0.22268907563025209</v>
      </c>
    </row>
    <row r="11" spans="1:12" x14ac:dyDescent="0.25">
      <c r="A11" s="75">
        <v>28</v>
      </c>
      <c r="B11" s="75">
        <v>36</v>
      </c>
      <c r="C11" s="75">
        <v>162</v>
      </c>
      <c r="D11" s="75">
        <v>19</v>
      </c>
      <c r="E11" s="75">
        <v>21</v>
      </c>
      <c r="F11" s="76">
        <v>0.63157894736842102</v>
      </c>
      <c r="G11" s="76">
        <v>0.10497237569060773</v>
      </c>
      <c r="H11" s="76">
        <v>0.36842105263157898</v>
      </c>
      <c r="I11" s="76">
        <v>0.89502762430939231</v>
      </c>
      <c r="J11" s="76">
        <v>-0.26344867694097129</v>
      </c>
      <c r="K11" s="76">
        <v>0.36827566152951435</v>
      </c>
      <c r="L11" s="76">
        <v>0.2310924369747899</v>
      </c>
    </row>
    <row r="12" spans="1:12" x14ac:dyDescent="0.25">
      <c r="A12" s="75">
        <v>29</v>
      </c>
      <c r="B12" s="75">
        <v>32</v>
      </c>
      <c r="C12" s="75">
        <v>155</v>
      </c>
      <c r="D12" s="75">
        <v>26</v>
      </c>
      <c r="E12" s="75">
        <v>25</v>
      </c>
      <c r="F12" s="76">
        <v>0.56140350877192979</v>
      </c>
      <c r="G12" s="76">
        <v>0.143646408839779</v>
      </c>
      <c r="H12" s="76">
        <v>0.43859649122807021</v>
      </c>
      <c r="I12" s="76">
        <v>0.85635359116022103</v>
      </c>
      <c r="J12" s="76">
        <v>-0.29495008238829123</v>
      </c>
      <c r="K12" s="76">
        <v>0.35252495880585438</v>
      </c>
      <c r="L12" s="76">
        <v>0.24369747899159661</v>
      </c>
    </row>
    <row r="13" spans="1:12" x14ac:dyDescent="0.25">
      <c r="A13" s="75">
        <v>30</v>
      </c>
      <c r="B13" s="75">
        <v>24</v>
      </c>
      <c r="C13" s="75">
        <v>149</v>
      </c>
      <c r="D13" s="75">
        <v>32</v>
      </c>
      <c r="E13" s="75">
        <v>33</v>
      </c>
      <c r="F13" s="76">
        <v>0.42105263157894735</v>
      </c>
      <c r="G13" s="76">
        <v>0.17679558011049723</v>
      </c>
      <c r="H13" s="76">
        <v>0.57894736842105265</v>
      </c>
      <c r="I13" s="76">
        <v>0.82320441988950277</v>
      </c>
      <c r="J13" s="76">
        <v>-0.40215178831055542</v>
      </c>
      <c r="K13" s="76">
        <v>0.29892410584472229</v>
      </c>
      <c r="L13" s="76">
        <v>0.23529411764705882</v>
      </c>
    </row>
    <row r="14" spans="1:12" x14ac:dyDescent="0.25">
      <c r="A14" s="75">
        <v>31</v>
      </c>
      <c r="B14" s="75">
        <v>20</v>
      </c>
      <c r="C14" s="75">
        <v>136</v>
      </c>
      <c r="D14" s="75">
        <v>45</v>
      </c>
      <c r="E14" s="75">
        <v>37</v>
      </c>
      <c r="F14" s="76">
        <v>0.35087719298245612</v>
      </c>
      <c r="G14" s="76">
        <v>0.24861878453038674</v>
      </c>
      <c r="H14" s="76">
        <v>0.64912280701754388</v>
      </c>
      <c r="I14" s="76">
        <v>0.75138121546961323</v>
      </c>
      <c r="J14" s="76">
        <v>-0.40050402248715711</v>
      </c>
      <c r="K14" s="76">
        <v>0.29974798875642145</v>
      </c>
      <c r="L14" s="76">
        <v>0.27310924369747897</v>
      </c>
    </row>
    <row r="15" spans="1:12" x14ac:dyDescent="0.25">
      <c r="A15" s="75">
        <v>32</v>
      </c>
      <c r="B15" s="75">
        <v>18</v>
      </c>
      <c r="C15" s="75">
        <v>121</v>
      </c>
      <c r="D15" s="75">
        <v>60</v>
      </c>
      <c r="E15" s="75">
        <v>39</v>
      </c>
      <c r="F15" s="76">
        <v>0.31578947368421051</v>
      </c>
      <c r="G15" s="76">
        <v>0.33149171270718231</v>
      </c>
      <c r="H15" s="76">
        <v>0.68421052631578949</v>
      </c>
      <c r="I15" s="76">
        <v>0.66850828729281764</v>
      </c>
      <c r="J15" s="76">
        <v>-0.35271881360860724</v>
      </c>
      <c r="K15" s="76">
        <v>0.32364059319569638</v>
      </c>
      <c r="L15" s="76">
        <v>0.32773109243697479</v>
      </c>
    </row>
    <row r="16" spans="1:12" x14ac:dyDescent="0.25">
      <c r="A16" s="75">
        <v>33</v>
      </c>
      <c r="B16" s="75">
        <v>15</v>
      </c>
      <c r="C16" s="75">
        <v>107</v>
      </c>
      <c r="D16" s="75">
        <v>74</v>
      </c>
      <c r="E16" s="75">
        <v>42</v>
      </c>
      <c r="F16" s="76">
        <v>0.26315789473684209</v>
      </c>
      <c r="G16" s="76">
        <v>0.40883977900552487</v>
      </c>
      <c r="H16" s="76">
        <v>0.73684210526315796</v>
      </c>
      <c r="I16" s="76">
        <v>0.59116022099447507</v>
      </c>
      <c r="J16" s="76">
        <v>-0.32800232625763304</v>
      </c>
      <c r="K16" s="76">
        <v>0.33599883687118348</v>
      </c>
      <c r="L16" s="76">
        <v>0.37394957983193278</v>
      </c>
    </row>
    <row r="17" spans="1:12" x14ac:dyDescent="0.25">
      <c r="A17" s="75">
        <v>34</v>
      </c>
      <c r="B17" s="75">
        <v>11</v>
      </c>
      <c r="C17" s="75">
        <v>90</v>
      </c>
      <c r="D17" s="75">
        <v>91</v>
      </c>
      <c r="E17" s="75">
        <v>46</v>
      </c>
      <c r="F17" s="76">
        <v>0.19298245614035087</v>
      </c>
      <c r="G17" s="76">
        <v>0.50276243093922657</v>
      </c>
      <c r="H17" s="76">
        <v>0.80701754385964919</v>
      </c>
      <c r="I17" s="76">
        <v>0.49723756906077343</v>
      </c>
      <c r="J17" s="76">
        <v>-0.30425511292042251</v>
      </c>
      <c r="K17" s="76">
        <v>0.34787244353978874</v>
      </c>
      <c r="L17" s="76">
        <v>0.4285714285714286</v>
      </c>
    </row>
    <row r="18" spans="1:12" x14ac:dyDescent="0.25">
      <c r="A18" s="75">
        <v>35</v>
      </c>
      <c r="B18" s="75">
        <v>5</v>
      </c>
      <c r="C18" s="75">
        <v>67</v>
      </c>
      <c r="D18" s="75">
        <v>114</v>
      </c>
      <c r="E18" s="75">
        <v>52</v>
      </c>
      <c r="F18" s="76">
        <v>8.771929824561403E-2</v>
      </c>
      <c r="G18" s="76">
        <v>0.62983425414364635</v>
      </c>
      <c r="H18" s="76">
        <v>0.91228070175438591</v>
      </c>
      <c r="I18" s="76">
        <v>0.37016574585635365</v>
      </c>
      <c r="J18" s="76">
        <v>-0.28244644761073956</v>
      </c>
      <c r="K18" s="76">
        <v>0.35877677619463022</v>
      </c>
      <c r="L18" s="76">
        <v>0.49999999999999989</v>
      </c>
    </row>
    <row r="19" spans="1:12" x14ac:dyDescent="0.25">
      <c r="A19" s="75">
        <v>36</v>
      </c>
      <c r="B19" s="75">
        <v>3</v>
      </c>
      <c r="C19" s="75">
        <v>52</v>
      </c>
      <c r="D19" s="75">
        <v>129</v>
      </c>
      <c r="E19" s="75">
        <v>54</v>
      </c>
      <c r="F19" s="76">
        <v>5.2631578947368418E-2</v>
      </c>
      <c r="G19" s="76">
        <v>0.71270718232044195</v>
      </c>
      <c r="H19" s="76">
        <v>0.94736842105263164</v>
      </c>
      <c r="I19" s="76">
        <v>0.28729281767955805</v>
      </c>
      <c r="J19" s="76">
        <v>-0.23466123873218958</v>
      </c>
      <c r="K19" s="76">
        <v>0.38266938063390521</v>
      </c>
      <c r="L19" s="76">
        <v>0.55462184873949572</v>
      </c>
    </row>
    <row r="20" spans="1:12" x14ac:dyDescent="0.25">
      <c r="A20" s="75">
        <v>37</v>
      </c>
      <c r="B20" s="75">
        <v>2</v>
      </c>
      <c r="C20" s="75">
        <v>41</v>
      </c>
      <c r="D20" s="75">
        <v>140</v>
      </c>
      <c r="E20" s="75">
        <v>55</v>
      </c>
      <c r="F20" s="76">
        <v>3.5087719298245612E-2</v>
      </c>
      <c r="G20" s="76">
        <v>0.77348066298342544</v>
      </c>
      <c r="H20" s="76">
        <v>0.96491228070175439</v>
      </c>
      <c r="I20" s="76">
        <v>0.22651933701657456</v>
      </c>
      <c r="J20" s="76">
        <v>-0.19143161771832895</v>
      </c>
      <c r="K20" s="76">
        <v>0.40428419114083552</v>
      </c>
      <c r="L20" s="76">
        <v>0.59663865546218486</v>
      </c>
    </row>
    <row r="21" spans="1:12" x14ac:dyDescent="0.25">
      <c r="A21" s="75">
        <v>38</v>
      </c>
      <c r="B21" s="75">
        <v>2</v>
      </c>
      <c r="C21" s="75">
        <v>29</v>
      </c>
      <c r="D21" s="75">
        <v>152</v>
      </c>
      <c r="E21" s="75">
        <v>55</v>
      </c>
      <c r="F21" s="76">
        <v>3.5087719298245612E-2</v>
      </c>
      <c r="G21" s="76">
        <v>0.83977900552486184</v>
      </c>
      <c r="H21" s="76">
        <v>0.96491228070175439</v>
      </c>
      <c r="I21" s="76">
        <v>0.16022099447513816</v>
      </c>
      <c r="J21" s="76">
        <v>-0.12513327517689254</v>
      </c>
      <c r="K21" s="76">
        <v>0.43743336241155373</v>
      </c>
      <c r="L21" s="76">
        <v>0.64705882352941169</v>
      </c>
    </row>
    <row r="22" spans="1:12" x14ac:dyDescent="0.25">
      <c r="A22" s="75">
        <v>39</v>
      </c>
      <c r="B22" s="75">
        <v>1</v>
      </c>
      <c r="C22" s="75">
        <v>23</v>
      </c>
      <c r="D22" s="75">
        <v>158</v>
      </c>
      <c r="E22" s="75">
        <v>56</v>
      </c>
      <c r="F22" s="76">
        <v>1.7543859649122806E-2</v>
      </c>
      <c r="G22" s="76">
        <v>0.8729281767955801</v>
      </c>
      <c r="H22" s="76">
        <v>0.98245614035087714</v>
      </c>
      <c r="I22" s="76">
        <v>0.1270718232044199</v>
      </c>
      <c r="J22" s="76">
        <v>-0.10952796355529704</v>
      </c>
      <c r="K22" s="76">
        <v>0.44523601822235148</v>
      </c>
      <c r="L22" s="76">
        <v>0.66806722689075626</v>
      </c>
    </row>
    <row r="23" spans="1:12" x14ac:dyDescent="0.25">
      <c r="A23" s="75">
        <v>40</v>
      </c>
      <c r="B23" s="75">
        <v>1</v>
      </c>
      <c r="C23" s="75">
        <v>17</v>
      </c>
      <c r="D23" s="75">
        <v>164</v>
      </c>
      <c r="E23" s="75">
        <v>56</v>
      </c>
      <c r="F23" s="76">
        <v>1.7543859649122806E-2</v>
      </c>
      <c r="G23" s="76">
        <v>0.90607734806629836</v>
      </c>
      <c r="H23" s="76">
        <v>0.98245614035087714</v>
      </c>
      <c r="I23" s="76">
        <v>9.392265193370164E-2</v>
      </c>
      <c r="J23" s="76">
        <v>-7.6378792284578889E-2</v>
      </c>
      <c r="K23" s="76">
        <v>0.46181060385771056</v>
      </c>
      <c r="L23" s="76">
        <v>0.69327731092436973</v>
      </c>
    </row>
    <row r="24" spans="1:12" x14ac:dyDescent="0.25">
      <c r="A24" s="75">
        <v>41</v>
      </c>
      <c r="B24" s="75">
        <v>1</v>
      </c>
      <c r="C24" s="75">
        <v>13</v>
      </c>
      <c r="D24" s="75">
        <v>168</v>
      </c>
      <c r="E24" s="75">
        <v>56</v>
      </c>
      <c r="F24" s="76">
        <v>1.7543859649122806E-2</v>
      </c>
      <c r="G24" s="76">
        <v>0.92817679558011046</v>
      </c>
      <c r="H24" s="76">
        <v>0.98245614035087714</v>
      </c>
      <c r="I24" s="76">
        <v>7.1823204419889541E-2</v>
      </c>
      <c r="J24" s="76">
        <v>-5.4279344770766791E-2</v>
      </c>
      <c r="K24" s="76">
        <v>0.4728603276146166</v>
      </c>
      <c r="L24" s="76">
        <v>0.7100840336134453</v>
      </c>
    </row>
    <row r="25" spans="1:12" x14ac:dyDescent="0.25">
      <c r="A25" s="75">
        <v>42</v>
      </c>
      <c r="B25" s="75">
        <v>0</v>
      </c>
      <c r="C25" s="75">
        <v>6</v>
      </c>
      <c r="D25" s="75">
        <v>175</v>
      </c>
      <c r="E25" s="75">
        <v>57</v>
      </c>
      <c r="F25" s="76">
        <v>0</v>
      </c>
      <c r="G25" s="76">
        <v>0.96685082872928174</v>
      </c>
      <c r="H25" s="76">
        <v>1</v>
      </c>
      <c r="I25" s="76">
        <v>3.3149171270718258E-2</v>
      </c>
      <c r="J25" s="76">
        <v>-3.3149171270718258E-2</v>
      </c>
      <c r="K25" s="76">
        <v>0.48342541436464087</v>
      </c>
      <c r="L25" s="76">
        <v>0.73529411764705876</v>
      </c>
    </row>
    <row r="26" spans="1:12" x14ac:dyDescent="0.25">
      <c r="A26" s="75">
        <v>43</v>
      </c>
      <c r="B26" s="75">
        <v>0</v>
      </c>
      <c r="C26" s="75">
        <v>3</v>
      </c>
      <c r="D26" s="75">
        <v>178</v>
      </c>
      <c r="E26" s="75">
        <v>57</v>
      </c>
      <c r="F26" s="76">
        <v>0</v>
      </c>
      <c r="G26" s="76">
        <v>0.98342541436464093</v>
      </c>
      <c r="H26" s="76">
        <v>1</v>
      </c>
      <c r="I26" s="76">
        <v>1.6574585635359074E-2</v>
      </c>
      <c r="J26" s="76">
        <v>-1.6574585635359074E-2</v>
      </c>
      <c r="K26" s="76">
        <v>0.49171270718232046</v>
      </c>
      <c r="L26" s="76">
        <v>0.74789915966386555</v>
      </c>
    </row>
    <row r="27" spans="1:12" x14ac:dyDescent="0.25">
      <c r="A27" s="75">
        <v>44</v>
      </c>
      <c r="B27" s="75">
        <v>0</v>
      </c>
      <c r="C27" s="75">
        <v>3</v>
      </c>
      <c r="D27" s="75">
        <v>178</v>
      </c>
      <c r="E27" s="75">
        <v>57</v>
      </c>
      <c r="F27" s="76">
        <v>0</v>
      </c>
      <c r="G27" s="76">
        <v>0.98342541436464093</v>
      </c>
      <c r="H27" s="76">
        <v>1</v>
      </c>
      <c r="I27" s="76">
        <v>1.6574585635359074E-2</v>
      </c>
      <c r="J27" s="76">
        <v>-1.6574585635359074E-2</v>
      </c>
      <c r="K27" s="76">
        <v>0.49171270718232046</v>
      </c>
      <c r="L27" s="76">
        <v>0.74789915966386555</v>
      </c>
    </row>
    <row r="28" spans="1:12" x14ac:dyDescent="0.25">
      <c r="A28" s="75">
        <v>45</v>
      </c>
      <c r="B28" s="75">
        <v>0</v>
      </c>
      <c r="C28" s="75">
        <v>0</v>
      </c>
      <c r="D28" s="75">
        <v>181</v>
      </c>
      <c r="E28" s="75">
        <v>57</v>
      </c>
      <c r="F28" s="76">
        <v>0</v>
      </c>
      <c r="G28" s="76">
        <v>1</v>
      </c>
      <c r="H28" s="76">
        <v>1</v>
      </c>
      <c r="I28" s="76">
        <v>0</v>
      </c>
      <c r="J28" s="76">
        <v>0</v>
      </c>
      <c r="K28" s="76">
        <v>0.5</v>
      </c>
      <c r="L28" s="76">
        <v>0.76050420168067223</v>
      </c>
    </row>
  </sheetData>
  <conditionalFormatting sqref="L2:L28">
    <cfRule type="colorScale" priority="3">
      <colorScale>
        <cfvo type="min"/>
        <cfvo type="max"/>
        <color rgb="FF63BE7B"/>
        <color rgb="FFFCFCFF"/>
      </colorScale>
    </cfRule>
  </conditionalFormatting>
  <conditionalFormatting sqref="K2:K28">
    <cfRule type="colorScale" priority="2">
      <colorScale>
        <cfvo type="min"/>
        <cfvo type="max"/>
        <color rgb="FF63BE7B"/>
        <color rgb="FFFCFCFF"/>
      </colorScale>
    </cfRule>
  </conditionalFormatting>
  <conditionalFormatting sqref="J2:J28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C50D-D9DD-4F24-A20A-9BE7249E4FB1}">
  <dimension ref="A1:B9"/>
  <sheetViews>
    <sheetView tabSelected="1" workbookViewId="0">
      <selection activeCell="J25" sqref="J25"/>
    </sheetView>
  </sheetViews>
  <sheetFormatPr defaultRowHeight="15" x14ac:dyDescent="0.25"/>
  <cols>
    <col min="1" max="1" width="16.42578125" customWidth="1"/>
    <col min="2" max="2" width="17.140625" customWidth="1"/>
  </cols>
  <sheetData>
    <row r="1" spans="1:2" x14ac:dyDescent="0.25">
      <c r="A1" s="3" t="s">
        <v>141</v>
      </c>
      <c r="B1" s="3" t="s">
        <v>142</v>
      </c>
    </row>
    <row r="2" spans="1:2" x14ac:dyDescent="0.25">
      <c r="A2" s="77" t="s">
        <v>137</v>
      </c>
      <c r="B2" s="3">
        <v>238</v>
      </c>
    </row>
    <row r="3" spans="1:2" x14ac:dyDescent="0.25">
      <c r="A3" s="77" t="s">
        <v>138</v>
      </c>
      <c r="B3" s="3">
        <v>19</v>
      </c>
    </row>
    <row r="4" spans="1:2" x14ac:dyDescent="0.25">
      <c r="A4" s="77" t="s">
        <v>139</v>
      </c>
      <c r="B4" s="3">
        <v>44</v>
      </c>
    </row>
    <row r="5" spans="1:2" x14ac:dyDescent="0.25">
      <c r="A5" s="77" t="s">
        <v>140</v>
      </c>
      <c r="B5" s="3">
        <v>33</v>
      </c>
    </row>
    <row r="6" spans="1:2" x14ac:dyDescent="0.25">
      <c r="A6" s="77" t="s">
        <v>143</v>
      </c>
      <c r="B6" s="3">
        <v>32.270000000000003</v>
      </c>
    </row>
    <row r="7" spans="1:2" x14ac:dyDescent="0.25">
      <c r="A7" s="77" t="s">
        <v>144</v>
      </c>
      <c r="B7" s="3">
        <v>29</v>
      </c>
    </row>
    <row r="8" spans="1:2" x14ac:dyDescent="0.25">
      <c r="A8" s="77" t="s">
        <v>145</v>
      </c>
      <c r="B8" s="3">
        <v>35</v>
      </c>
    </row>
    <row r="9" spans="1:2" x14ac:dyDescent="0.25">
      <c r="A9" s="80" t="s">
        <v>146</v>
      </c>
      <c r="B9" s="3">
        <v>4.8600000000000003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Data_puvodni </vt:lpstr>
      <vt:lpstr>Data_upravena</vt:lpstr>
      <vt:lpstr>Tab</vt:lpstr>
      <vt:lpstr>Popisna_stat</vt:lpstr>
      <vt:lpstr>'Data_puvodni '!__Anonymous_Sheet_DB__1</vt:lpstr>
      <vt:lpstr>'Data_puvodni 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Balun Marek</cp:lastModifiedBy>
  <dcterms:created xsi:type="dcterms:W3CDTF">2016-12-31T17:41:00Z</dcterms:created>
  <dcterms:modified xsi:type="dcterms:W3CDTF">2024-03-29T21:56:33Z</dcterms:modified>
</cp:coreProperties>
</file>