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202300"/>
  <xr:revisionPtr revIDLastSave="0" documentId="13_ncr:1_{2F5CF786-14B6-47D5-B17D-6D9155F7289B}" xr6:coauthVersionLast="47" xr6:coauthVersionMax="47" xr10:uidLastSave="{00000000-0000-0000-0000-000000000000}"/>
  <bookViews>
    <workbookView xWindow="-98" yWindow="-98" windowWidth="19396" windowHeight="11475" xr2:uid="{B86F271E-254D-4A0D-A856-BFF1892049E2}"/>
  </bookViews>
  <sheets>
    <sheet name="Cut-off a RO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5" l="1"/>
  <c r="Q37" i="5"/>
  <c r="Q38" i="5"/>
  <c r="J2" i="5"/>
  <c r="F44" i="5"/>
  <c r="G44" i="5"/>
  <c r="H44" i="5"/>
  <c r="I44" i="5"/>
  <c r="F12" i="5"/>
  <c r="I12" i="5"/>
  <c r="H12" i="5"/>
  <c r="J12" i="5" s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K31" i="5" s="1"/>
  <c r="M31" i="5" s="1"/>
  <c r="G32" i="5"/>
  <c r="G33" i="5"/>
  <c r="G34" i="5"/>
  <c r="G35" i="5"/>
  <c r="G36" i="5"/>
  <c r="G37" i="5"/>
  <c r="G38" i="5"/>
  <c r="G39" i="5"/>
  <c r="G40" i="5"/>
  <c r="G41" i="5"/>
  <c r="G42" i="5"/>
  <c r="G43" i="5"/>
  <c r="F13" i="5"/>
  <c r="F14" i="5"/>
  <c r="F15" i="5"/>
  <c r="J15" i="5" s="1"/>
  <c r="F16" i="5"/>
  <c r="F17" i="5"/>
  <c r="J17" i="5" s="1"/>
  <c r="F18" i="5"/>
  <c r="J18" i="5" s="1"/>
  <c r="F19" i="5"/>
  <c r="F20" i="5"/>
  <c r="J20" i="5" s="1"/>
  <c r="F21" i="5"/>
  <c r="J21" i="5" s="1"/>
  <c r="F22" i="5"/>
  <c r="J22" i="5" s="1"/>
  <c r="F23" i="5"/>
  <c r="J23" i="5" s="1"/>
  <c r="F24" i="5"/>
  <c r="J24" i="5" s="1"/>
  <c r="F25" i="5"/>
  <c r="J25" i="5" s="1"/>
  <c r="F26" i="5"/>
  <c r="J26" i="5" s="1"/>
  <c r="F27" i="5"/>
  <c r="J27" i="5" s="1"/>
  <c r="F28" i="5"/>
  <c r="F29" i="5"/>
  <c r="F30" i="5"/>
  <c r="F31" i="5"/>
  <c r="F32" i="5"/>
  <c r="F33" i="5"/>
  <c r="F34" i="5"/>
  <c r="J34" i="5" s="1"/>
  <c r="F35" i="5"/>
  <c r="F36" i="5"/>
  <c r="J36" i="5" s="1"/>
  <c r="F37" i="5"/>
  <c r="F38" i="5"/>
  <c r="J38" i="5" s="1"/>
  <c r="F39" i="5"/>
  <c r="J39" i="5" s="1"/>
  <c r="F40" i="5"/>
  <c r="F41" i="5"/>
  <c r="J41" i="5" s="1"/>
  <c r="F42" i="5"/>
  <c r="J42" i="5" s="1"/>
  <c r="F43" i="5"/>
  <c r="J43" i="5" s="1"/>
  <c r="H11" i="5"/>
  <c r="I11" i="5"/>
  <c r="G11" i="5"/>
  <c r="F11" i="5"/>
  <c r="H8" i="5"/>
  <c r="G8" i="5"/>
  <c r="H7" i="5"/>
  <c r="G7" i="5"/>
  <c r="K44" i="5" l="1"/>
  <c r="M44" i="5" s="1"/>
  <c r="J32" i="5"/>
  <c r="J16" i="5"/>
  <c r="J33" i="5"/>
  <c r="J19" i="5"/>
  <c r="J11" i="5"/>
  <c r="J35" i="5"/>
  <c r="K28" i="5"/>
  <c r="M28" i="5" s="1"/>
  <c r="K12" i="5"/>
  <c r="M12" i="5" s="1"/>
  <c r="K43" i="5"/>
  <c r="M43" i="5" s="1"/>
  <c r="K27" i="5"/>
  <c r="M27" i="5" s="1"/>
  <c r="K42" i="5"/>
  <c r="M42" i="5" s="1"/>
  <c r="K26" i="5"/>
  <c r="M26" i="5" s="1"/>
  <c r="N26" i="5"/>
  <c r="J40" i="5"/>
  <c r="L40" i="5" s="1"/>
  <c r="K39" i="5"/>
  <c r="M39" i="5" s="1"/>
  <c r="K23" i="5"/>
  <c r="M23" i="5" s="1"/>
  <c r="J44" i="5"/>
  <c r="N44" i="5" s="1"/>
  <c r="K15" i="5"/>
  <c r="M15" i="5" s="1"/>
  <c r="K32" i="5"/>
  <c r="M32" i="5" s="1"/>
  <c r="L25" i="5"/>
  <c r="K16" i="5"/>
  <c r="M16" i="5" s="1"/>
  <c r="K41" i="5"/>
  <c r="M41" i="5" s="1"/>
  <c r="K25" i="5"/>
  <c r="M25" i="5" s="1"/>
  <c r="K40" i="5"/>
  <c r="M40" i="5" s="1"/>
  <c r="K24" i="5"/>
  <c r="M24" i="5" s="1"/>
  <c r="K38" i="5"/>
  <c r="M38" i="5" s="1"/>
  <c r="K37" i="5"/>
  <c r="M37" i="5" s="1"/>
  <c r="K21" i="5"/>
  <c r="M21" i="5" s="1"/>
  <c r="K22" i="5"/>
  <c r="M22" i="5" s="1"/>
  <c r="J37" i="5"/>
  <c r="L37" i="5" s="1"/>
  <c r="K36" i="5"/>
  <c r="M36" i="5" s="1"/>
  <c r="K20" i="5"/>
  <c r="M20" i="5" s="1"/>
  <c r="K35" i="5"/>
  <c r="M35" i="5" s="1"/>
  <c r="K19" i="5"/>
  <c r="M19" i="5" s="1"/>
  <c r="K34" i="5"/>
  <c r="M34" i="5" s="1"/>
  <c r="K18" i="5"/>
  <c r="M18" i="5" s="1"/>
  <c r="K33" i="5"/>
  <c r="M33" i="5" s="1"/>
  <c r="K17" i="5"/>
  <c r="M17" i="5" s="1"/>
  <c r="Q39" i="5"/>
  <c r="R37" i="5"/>
  <c r="R38" i="5" s="1"/>
  <c r="K30" i="5"/>
  <c r="M30" i="5" s="1"/>
  <c r="K14" i="5"/>
  <c r="M14" i="5" s="1"/>
  <c r="J29" i="5"/>
  <c r="N29" i="5" s="1"/>
  <c r="J13" i="5"/>
  <c r="N13" i="5" s="1"/>
  <c r="J31" i="5"/>
  <c r="N31" i="5" s="1"/>
  <c r="J30" i="5"/>
  <c r="J14" i="5"/>
  <c r="K29" i="5"/>
  <c r="M29" i="5" s="1"/>
  <c r="K13" i="5"/>
  <c r="M13" i="5" s="1"/>
  <c r="J28" i="5"/>
  <c r="K11" i="5"/>
  <c r="M11" i="5" s="1"/>
  <c r="L20" i="5"/>
  <c r="N20" i="5"/>
  <c r="L36" i="5"/>
  <c r="L35" i="5"/>
  <c r="N35" i="5"/>
  <c r="L19" i="5"/>
  <c r="N19" i="5"/>
  <c r="L34" i="5"/>
  <c r="L18" i="5"/>
  <c r="N18" i="5"/>
  <c r="L33" i="5"/>
  <c r="L17" i="5"/>
  <c r="N11" i="5"/>
  <c r="L11" i="5"/>
  <c r="L15" i="5"/>
  <c r="L30" i="5"/>
  <c r="N12" i="5"/>
  <c r="L12" i="5"/>
  <c r="N16" i="5"/>
  <c r="L16" i="5"/>
  <c r="L14" i="5"/>
  <c r="L43" i="5"/>
  <c r="L42" i="5"/>
  <c r="N32" i="5"/>
  <c r="L32" i="5"/>
  <c r="L41" i="5"/>
  <c r="L24" i="5"/>
  <c r="L39" i="5"/>
  <c r="N23" i="5"/>
  <c r="L23" i="5"/>
  <c r="N38" i="5"/>
  <c r="L38" i="5"/>
  <c r="N22" i="5"/>
  <c r="L22" i="5"/>
  <c r="N28" i="5"/>
  <c r="L28" i="5"/>
  <c r="L21" i="5"/>
  <c r="L27" i="5"/>
  <c r="L26" i="5"/>
  <c r="J3" i="5"/>
  <c r="O18" i="5" s="1"/>
  <c r="O42" i="5"/>
  <c r="O11" i="5" l="1"/>
  <c r="N39" i="5"/>
  <c r="N24" i="5"/>
  <c r="N27" i="5"/>
  <c r="O14" i="5"/>
  <c r="L29" i="5"/>
  <c r="N36" i="5"/>
  <c r="L31" i="5"/>
  <c r="L44" i="5"/>
  <c r="N15" i="5"/>
  <c r="N42" i="5"/>
  <c r="N43" i="5"/>
  <c r="O38" i="5"/>
  <c r="N14" i="5"/>
  <c r="N17" i="5"/>
  <c r="N21" i="5"/>
  <c r="N33" i="5"/>
  <c r="N40" i="5"/>
  <c r="N37" i="5"/>
  <c r="N30" i="5"/>
  <c r="N41" i="5"/>
  <c r="L13" i="5"/>
  <c r="N34" i="5"/>
  <c r="N25" i="5"/>
  <c r="O34" i="5"/>
  <c r="O30" i="5"/>
  <c r="O23" i="5"/>
  <c r="O35" i="5"/>
  <c r="O43" i="5"/>
  <c r="O27" i="5"/>
  <c r="O24" i="5"/>
  <c r="O41" i="5"/>
  <c r="O17" i="5"/>
  <c r="O36" i="5"/>
  <c r="O32" i="5"/>
  <c r="O39" i="5"/>
  <c r="O12" i="5"/>
  <c r="O37" i="5"/>
  <c r="O33" i="5"/>
  <c r="O40" i="5"/>
  <c r="O19" i="5"/>
  <c r="O21" i="5"/>
  <c r="O28" i="5"/>
  <c r="O13" i="5"/>
  <c r="O22" i="5"/>
  <c r="O16" i="5"/>
  <c r="O29" i="5"/>
  <c r="O20" i="5"/>
  <c r="O15" i="5"/>
  <c r="O31" i="5"/>
  <c r="O25" i="5"/>
  <c r="O44" i="5"/>
  <c r="O26" i="5"/>
</calcChain>
</file>

<file path=xl/sharedStrings.xml><?xml version="1.0" encoding="utf-8"?>
<sst xmlns="http://schemas.openxmlformats.org/spreadsheetml/2006/main" count="28" uniqueCount="28">
  <si>
    <t>respondentka</t>
  </si>
  <si>
    <t>zažila/nezažila</t>
  </si>
  <si>
    <t>Test</t>
  </si>
  <si>
    <t>Pozitivní</t>
  </si>
  <si>
    <t>Negativní</t>
  </si>
  <si>
    <t>ANO</t>
  </si>
  <si>
    <t>NE</t>
  </si>
  <si>
    <t>skutečný stav</t>
  </si>
  <si>
    <t>TP</t>
  </si>
  <si>
    <t>FP</t>
  </si>
  <si>
    <t>TN</t>
  </si>
  <si>
    <t>FN</t>
  </si>
  <si>
    <t>cut-off</t>
  </si>
  <si>
    <t>Cut-off</t>
  </si>
  <si>
    <t>senzitivita</t>
  </si>
  <si>
    <t>specificita</t>
  </si>
  <si>
    <t>1-senzi</t>
  </si>
  <si>
    <t>1-specifi</t>
  </si>
  <si>
    <t>J</t>
  </si>
  <si>
    <t>p=</t>
  </si>
  <si>
    <t>q=</t>
  </si>
  <si>
    <t>S</t>
  </si>
  <si>
    <t>U=</t>
  </si>
  <si>
    <t>rozsah 1</t>
  </si>
  <si>
    <t>rozsah 0</t>
  </si>
  <si>
    <t>AUC=</t>
  </si>
  <si>
    <t>1-AUC</t>
  </si>
  <si>
    <t>skór intenzity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</si>
</sst>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000"/>
  </numFmts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0" xfId="0" applyFont="1"/>
    <xf numFmtId="0" fontId="3" fillId="5" borderId="5" xfId="0" applyFont="1" applyFill="1" applyBorder="1"/>
    <xf numFmtId="0" fontId="3" fillId="4" borderId="6" xfId="0" applyFont="1" applyFill="1" applyBorder="1"/>
    <xf numFmtId="0" fontId="3" fillId="2" borderId="3" xfId="0" applyFont="1" applyFill="1" applyBorder="1" applyAlignment="1">
      <alignment horizontal="left" vertical="top"/>
    </xf>
    <xf numFmtId="0" fontId="0" fillId="7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0" fontId="0" fillId="7" borderId="7" xfId="0" applyFill="1" applyBorder="1"/>
    <xf numFmtId="0" fontId="0" fillId="3" borderId="7" xfId="0" applyFill="1" applyBorder="1"/>
    <xf numFmtId="0" fontId="0" fillId="9" borderId="7" xfId="0" applyFill="1" applyBorder="1"/>
    <xf numFmtId="0" fontId="0" fillId="6" borderId="7" xfId="0" applyFill="1" applyBorder="1"/>
    <xf numFmtId="0" fontId="0" fillId="10" borderId="7" xfId="0" applyFill="1" applyBorder="1"/>
    <xf numFmtId="0" fontId="0" fillId="11" borderId="0" xfId="0" applyFill="1"/>
    <xf numFmtId="9" fontId="0" fillId="0" borderId="0" xfId="2" applyFont="1"/>
    <xf numFmtId="0" fontId="0" fillId="10" borderId="0" xfId="0" applyFill="1"/>
    <xf numFmtId="0" fontId="0" fillId="12" borderId="7" xfId="0" applyFill="1" applyBorder="1"/>
    <xf numFmtId="9" fontId="0" fillId="0" borderId="0" xfId="0" applyNumberFormat="1"/>
    <xf numFmtId="0" fontId="0" fillId="13" borderId="0" xfId="0" applyFill="1"/>
    <xf numFmtId="2" fontId="0" fillId="0" borderId="0" xfId="1" applyNumberFormat="1" applyFont="1"/>
    <xf numFmtId="10" fontId="0" fillId="0" borderId="0" xfId="2" applyNumberFormat="1" applyFont="1"/>
    <xf numFmtId="10" fontId="0" fillId="0" borderId="0" xfId="0" applyNumberFormat="1"/>
    <xf numFmtId="0" fontId="0" fillId="14" borderId="0" xfId="0" applyFill="1"/>
    <xf numFmtId="2" fontId="3" fillId="0" borderId="4" xfId="1" applyNumberFormat="1" applyFont="1" applyBorder="1"/>
    <xf numFmtId="10" fontId="3" fillId="0" borderId="4" xfId="0" applyNumberFormat="1" applyFont="1" applyBorder="1"/>
    <xf numFmtId="9" fontId="3" fillId="0" borderId="0" xfId="2" applyFont="1"/>
    <xf numFmtId="9" fontId="3" fillId="0" borderId="0" xfId="0" applyNumberFormat="1" applyFont="1"/>
    <xf numFmtId="2" fontId="3" fillId="0" borderId="0" xfId="1" applyNumberFormat="1" applyFont="1"/>
    <xf numFmtId="10" fontId="3" fillId="0" borderId="0" xfId="0" applyNumberFormat="1" applyFont="1"/>
    <xf numFmtId="165" fontId="5" fillId="0" borderId="0" xfId="3" applyNumberFormat="1" applyFont="1" applyAlignment="1">
      <alignment horizontal="right" vertical="center"/>
    </xf>
    <xf numFmtId="9" fontId="0" fillId="0" borderId="0" xfId="2" applyNumberFormat="1" applyFont="1"/>
    <xf numFmtId="0" fontId="0" fillId="0" borderId="0" xfId="0" applyFill="1"/>
  </cellXfs>
  <cellStyles count="4">
    <cellStyle name="Čárka" xfId="1" builtinId="3"/>
    <cellStyle name="Normální" xfId="0" builtinId="0"/>
    <cellStyle name="Normální_Cut-off a ROC" xfId="3" xr:uid="{70290ECF-2828-4A99-8D24-C5B3614F8A80}"/>
    <cellStyle name="Procenta" xfId="2" builtinId="5"/>
  </cellStyles>
  <dxfs count="0"/>
  <tableStyles count="0" defaultTableStyle="TableStyleMedium2" defaultPivotStyle="PivotStyleLight16"/>
  <colors>
    <mruColors>
      <color rgb="FFFB798C"/>
      <color rgb="FFFA3C57"/>
      <color rgb="FFFF1D33"/>
      <color rgb="FF9F5FCF"/>
      <color rgb="FFE9C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ROC</a:t>
            </a:r>
          </a:p>
        </c:rich>
      </c:tx>
      <c:layout>
        <c:manualLayout>
          <c:xMode val="edge"/>
          <c:yMode val="edge"/>
          <c:x val="0.49397810517183244"/>
          <c:y val="1.9887294889434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'Cut-off a ROC'!$M$11:$M$44</c:f>
              <c:numCache>
                <c:formatCode>0%</c:formatCode>
                <c:ptCount val="34"/>
                <c:pt idx="0">
                  <c:v>1</c:v>
                </c:pt>
                <c:pt idx="1">
                  <c:v>0.53811659192825112</c:v>
                </c:pt>
                <c:pt idx="2">
                  <c:v>0.46188340807174888</c:v>
                </c:pt>
                <c:pt idx="3">
                  <c:v>0.35874439461883412</c:v>
                </c:pt>
                <c:pt idx="4">
                  <c:v>0.28699551569506732</c:v>
                </c:pt>
                <c:pt idx="5">
                  <c:v>0.20627802690582964</c:v>
                </c:pt>
                <c:pt idx="6">
                  <c:v>0.1659192825112108</c:v>
                </c:pt>
                <c:pt idx="7">
                  <c:v>0.12107623318385652</c:v>
                </c:pt>
                <c:pt idx="8">
                  <c:v>8.5201793721973118E-2</c:v>
                </c:pt>
                <c:pt idx="9">
                  <c:v>6.7264573991031362E-2</c:v>
                </c:pt>
                <c:pt idx="10">
                  <c:v>4.4843049327354279E-2</c:v>
                </c:pt>
                <c:pt idx="11">
                  <c:v>4.035874439461884E-2</c:v>
                </c:pt>
                <c:pt idx="12">
                  <c:v>3.5874439461883401E-2</c:v>
                </c:pt>
                <c:pt idx="13">
                  <c:v>2.6905829596412523E-2</c:v>
                </c:pt>
                <c:pt idx="14">
                  <c:v>2.2421524663677084E-2</c:v>
                </c:pt>
                <c:pt idx="15">
                  <c:v>2.2421524663677084E-2</c:v>
                </c:pt>
                <c:pt idx="16">
                  <c:v>1.7937219730941756E-2</c:v>
                </c:pt>
                <c:pt idx="17">
                  <c:v>8.9686098654708779E-3</c:v>
                </c:pt>
                <c:pt idx="18">
                  <c:v>8.9686098654708779E-3</c:v>
                </c:pt>
                <c:pt idx="19">
                  <c:v>8.9686098654708779E-3</c:v>
                </c:pt>
                <c:pt idx="20">
                  <c:v>4.484304932735439E-3</c:v>
                </c:pt>
                <c:pt idx="21">
                  <c:v>4.484304932735439E-3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xVal>
          <c:yVal>
            <c:numRef>
              <c:f>'Cut-off a ROC'!$J$11:$J$44</c:f>
              <c:numCache>
                <c:formatCode>0%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0.98888888888888893</c:v>
                </c:pt>
                <c:pt idx="5">
                  <c:v>0.94444444444444442</c:v>
                </c:pt>
                <c:pt idx="6">
                  <c:v>0.94444444444444442</c:v>
                </c:pt>
                <c:pt idx="7">
                  <c:v>0.8666666666666667</c:v>
                </c:pt>
                <c:pt idx="8">
                  <c:v>0.83333333333333337</c:v>
                </c:pt>
                <c:pt idx="9">
                  <c:v>0.78888888888888886</c:v>
                </c:pt>
                <c:pt idx="10">
                  <c:v>0.75555555555555554</c:v>
                </c:pt>
                <c:pt idx="11">
                  <c:v>0.68888888888888888</c:v>
                </c:pt>
                <c:pt idx="12">
                  <c:v>0.66666666666666663</c:v>
                </c:pt>
                <c:pt idx="13">
                  <c:v>0.56666666666666665</c:v>
                </c:pt>
                <c:pt idx="14">
                  <c:v>0.52222222222222225</c:v>
                </c:pt>
                <c:pt idx="15">
                  <c:v>0.4777777777777778</c:v>
                </c:pt>
                <c:pt idx="16">
                  <c:v>0.42222222222222222</c:v>
                </c:pt>
                <c:pt idx="17">
                  <c:v>0.41111111111111109</c:v>
                </c:pt>
                <c:pt idx="18">
                  <c:v>0.4</c:v>
                </c:pt>
                <c:pt idx="19">
                  <c:v>0.32222222222222224</c:v>
                </c:pt>
                <c:pt idx="20">
                  <c:v>0.3</c:v>
                </c:pt>
                <c:pt idx="21">
                  <c:v>0.25555555555555554</c:v>
                </c:pt>
                <c:pt idx="22">
                  <c:v>0.22222222222222221</c:v>
                </c:pt>
                <c:pt idx="23">
                  <c:v>0.14444444444444443</c:v>
                </c:pt>
                <c:pt idx="24">
                  <c:v>0.13333333333333333</c:v>
                </c:pt>
                <c:pt idx="25">
                  <c:v>0.1</c:v>
                </c:pt>
                <c:pt idx="26">
                  <c:v>7.7777777777777779E-2</c:v>
                </c:pt>
                <c:pt idx="27">
                  <c:v>6.6666666666666666E-2</c:v>
                </c:pt>
                <c:pt idx="28">
                  <c:v>5.5555555555555552E-2</c:v>
                </c:pt>
                <c:pt idx="29">
                  <c:v>4.4444444444444446E-2</c:v>
                </c:pt>
                <c:pt idx="30">
                  <c:v>3.3333333333333333E-2</c:v>
                </c:pt>
                <c:pt idx="31">
                  <c:v>2.2222222222222223E-2</c:v>
                </c:pt>
                <c:pt idx="32">
                  <c:v>1.1111111111111112E-2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AA-4848-BE97-015752E040AD}"/>
            </c:ext>
          </c:extLst>
        </c:ser>
        <c:ser>
          <c:idx val="1"/>
          <c:order val="1"/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bg2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2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AA-4848-BE97-015752E040AD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AAA-4848-BE97-015752E0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937455"/>
        <c:axId val="1754938415"/>
      </c:scatterChart>
      <c:valAx>
        <c:axId val="175493745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1-specificita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4938415"/>
        <c:crosses val="autoZero"/>
        <c:crossBetween val="midCat"/>
        <c:majorUnit val="0.1"/>
      </c:valAx>
      <c:valAx>
        <c:axId val="175493841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4937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321332</xdr:colOff>
      <xdr:row>8</xdr:row>
      <xdr:rowOff>30239</xdr:rowOff>
    </xdr:from>
    <xdr:to>
      <xdr:col>22</xdr:col>
      <xdr:colOff>476113</xdr:colOff>
      <xdr:row>28</xdr:row>
      <xdr:rowOff>162802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A4EAF7D-BF3E-45FB-AB6A-BA331CD00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910E-A5C1-4A5A-928F-DE3F448CF88C}">
  <dimension ref="A1:T314"/>
  <sheetViews>
    <sheetView tabSelected="1" zoomScale="69" zoomScaleNormal="69" workbookViewId="0">
      <selection activeCell="Q31" sqref="Q31"/>
    </sheetView>
  </sheetViews>
  <sheetFormatPr defaultRowHeight="14.25" x14ac:dyDescent="0.45"/>
  <cols>
    <col min="1" max="1" width="11.46484375" bestFit="1" customWidth="1"/>
    <col min="2" max="2" width="11.53125" bestFit="1" customWidth="1"/>
    <col min="3" max="3" width="12.33203125" bestFit="1" customWidth="1"/>
    <col min="15" max="15" width="12.796875" bestFit="1" customWidth="1"/>
  </cols>
  <sheetData>
    <row r="1" spans="1:15" ht="14.65" thickBot="1" x14ac:dyDescent="0.5">
      <c r="A1" s="4" t="s">
        <v>0</v>
      </c>
      <c r="B1" s="5" t="s">
        <v>27</v>
      </c>
      <c r="C1" s="6" t="s">
        <v>1</v>
      </c>
    </row>
    <row r="2" spans="1:15" ht="14.65" thickBot="1" x14ac:dyDescent="0.5">
      <c r="A2">
        <v>1</v>
      </c>
      <c r="B2">
        <v>22</v>
      </c>
      <c r="C2" s="2">
        <v>1</v>
      </c>
      <c r="E2" t="s">
        <v>12</v>
      </c>
      <c r="F2">
        <v>10</v>
      </c>
      <c r="I2" t="s">
        <v>19</v>
      </c>
      <c r="J2" s="23">
        <f>AVERAGE(C:C)</f>
        <v>0.28753993610223644</v>
      </c>
    </row>
    <row r="3" spans="1:15" ht="14.65" thickBot="1" x14ac:dyDescent="0.5">
      <c r="A3">
        <v>2</v>
      </c>
      <c r="B3">
        <v>0</v>
      </c>
      <c r="C3" s="1">
        <v>0</v>
      </c>
      <c r="I3" t="s">
        <v>20</v>
      </c>
      <c r="J3" s="23">
        <f>1-J2</f>
        <v>0.71246006389776362</v>
      </c>
      <c r="M3" s="34"/>
      <c r="N3" s="34"/>
      <c r="O3" s="34"/>
    </row>
    <row r="4" spans="1:15" ht="14.65" thickBot="1" x14ac:dyDescent="0.5">
      <c r="A4">
        <v>3</v>
      </c>
      <c r="B4">
        <v>0</v>
      </c>
      <c r="C4" s="1">
        <v>0</v>
      </c>
      <c r="J4" s="23"/>
      <c r="M4" s="34"/>
      <c r="N4" s="34"/>
      <c r="O4" s="34"/>
    </row>
    <row r="5" spans="1:15" ht="14.65" thickBot="1" x14ac:dyDescent="0.5">
      <c r="A5">
        <v>4</v>
      </c>
      <c r="B5">
        <v>6</v>
      </c>
      <c r="C5" s="1">
        <v>0</v>
      </c>
      <c r="G5" t="s">
        <v>7</v>
      </c>
      <c r="M5" s="34"/>
      <c r="N5" s="34"/>
      <c r="O5" s="34"/>
    </row>
    <row r="6" spans="1:15" ht="14.65" thickBot="1" x14ac:dyDescent="0.5">
      <c r="A6">
        <v>5</v>
      </c>
      <c r="B6">
        <v>18</v>
      </c>
      <c r="C6" s="1">
        <v>1</v>
      </c>
      <c r="G6" t="s">
        <v>5</v>
      </c>
      <c r="H6" t="s">
        <v>6</v>
      </c>
      <c r="M6" s="34"/>
      <c r="N6" s="34"/>
      <c r="O6" s="34"/>
    </row>
    <row r="7" spans="1:15" ht="14.65" thickBot="1" x14ac:dyDescent="0.5">
      <c r="A7">
        <v>6</v>
      </c>
      <c r="B7">
        <v>12</v>
      </c>
      <c r="C7" s="1">
        <v>1</v>
      </c>
      <c r="E7" t="s">
        <v>2</v>
      </c>
      <c r="F7" t="s">
        <v>3</v>
      </c>
      <c r="G7" s="7">
        <f>COUNTIFS(C:C,1,B:B,_xlfn.CONCAT("&gt;=",F2))</f>
        <v>68</v>
      </c>
      <c r="H7" s="9">
        <f>COUNTIFS(C:C,0,B:B,_xlfn.CONCAT("&gt;=",F2))</f>
        <v>10</v>
      </c>
      <c r="M7" s="34"/>
      <c r="N7" s="34"/>
      <c r="O7" s="34"/>
    </row>
    <row r="8" spans="1:15" ht="14.65" thickBot="1" x14ac:dyDescent="0.5">
      <c r="A8">
        <v>7</v>
      </c>
      <c r="B8">
        <v>0</v>
      </c>
      <c r="C8" s="1">
        <v>0</v>
      </c>
      <c r="F8" t="s">
        <v>4</v>
      </c>
      <c r="G8" s="10">
        <f>COUNTIFS(C:C,1,B:B,_xlfn.CONCAT("&lt;",F2))</f>
        <v>22</v>
      </c>
      <c r="H8" s="8">
        <f>COUNTIFS(C:C,0,B:B,_xlfn.CONCAT("&lt;",F2))</f>
        <v>213</v>
      </c>
      <c r="M8" s="34"/>
      <c r="N8" s="34"/>
      <c r="O8" s="34"/>
    </row>
    <row r="9" spans="1:15" ht="14.65" thickBot="1" x14ac:dyDescent="0.5">
      <c r="A9">
        <v>8</v>
      </c>
      <c r="B9">
        <v>12</v>
      </c>
      <c r="C9" s="1">
        <v>1</v>
      </c>
    </row>
    <row r="10" spans="1:15" ht="14.65" thickBot="1" x14ac:dyDescent="0.5">
      <c r="A10">
        <v>9</v>
      </c>
      <c r="B10">
        <v>4</v>
      </c>
      <c r="C10" s="1">
        <v>1</v>
      </c>
      <c r="E10" s="19" t="s">
        <v>13</v>
      </c>
      <c r="F10" s="11" t="s">
        <v>8</v>
      </c>
      <c r="G10" s="12" t="s">
        <v>9</v>
      </c>
      <c r="H10" s="13" t="s">
        <v>11</v>
      </c>
      <c r="I10" s="14" t="s">
        <v>10</v>
      </c>
      <c r="J10" s="15" t="s">
        <v>14</v>
      </c>
      <c r="K10" s="16" t="s">
        <v>15</v>
      </c>
      <c r="L10" s="18" t="s">
        <v>16</v>
      </c>
      <c r="M10" s="16" t="s">
        <v>17</v>
      </c>
      <c r="N10" s="21" t="s">
        <v>18</v>
      </c>
      <c r="O10" s="25" t="s">
        <v>21</v>
      </c>
    </row>
    <row r="11" spans="1:15" ht="14.65" thickBot="1" x14ac:dyDescent="0.5">
      <c r="A11">
        <v>10</v>
      </c>
      <c r="B11">
        <v>0</v>
      </c>
      <c r="C11" s="1">
        <v>0</v>
      </c>
      <c r="E11">
        <v>0</v>
      </c>
      <c r="F11">
        <f t="shared" ref="F11:F44" si="0">COUNTIFS(C:C,1,B:B,_xlfn.CONCAT("&gt;=",E11))</f>
        <v>90</v>
      </c>
      <c r="G11">
        <f t="shared" ref="G11:G44" si="1">COUNTIFS(C:C,0,B:B,_xlfn.CONCAT("&gt;=",E11))</f>
        <v>223</v>
      </c>
      <c r="H11">
        <f t="shared" ref="H11:H44" si="2">COUNTIFS(C:C,1,B:B,_xlfn.CONCAT("&lt;",E11))</f>
        <v>0</v>
      </c>
      <c r="I11">
        <f t="shared" ref="I11:I44" si="3">COUNTIFS(C:C,0,B:B,_xlfn.CONCAT("&lt;",E11))</f>
        <v>0</v>
      </c>
      <c r="J11" s="17">
        <f>F11/(F11+H11)</f>
        <v>1</v>
      </c>
      <c r="K11" s="17">
        <f>I11/(I11+G11)</f>
        <v>0</v>
      </c>
      <c r="L11" s="20">
        <f>1-J11</f>
        <v>0</v>
      </c>
      <c r="M11" s="20">
        <f>1-K11</f>
        <v>1</v>
      </c>
      <c r="N11" s="22">
        <f>J11+K11-1</f>
        <v>0</v>
      </c>
      <c r="O11" s="24">
        <f>$J$2*J11+$J$3*K11</f>
        <v>0.28753993610223644</v>
      </c>
    </row>
    <row r="12" spans="1:15" ht="14.65" thickBot="1" x14ac:dyDescent="0.5">
      <c r="A12">
        <v>11</v>
      </c>
      <c r="B12">
        <v>0</v>
      </c>
      <c r="C12" s="1">
        <v>0</v>
      </c>
      <c r="E12">
        <v>1</v>
      </c>
      <c r="F12">
        <f t="shared" si="0"/>
        <v>90</v>
      </c>
      <c r="G12">
        <f t="shared" si="1"/>
        <v>120</v>
      </c>
      <c r="H12">
        <f t="shared" si="2"/>
        <v>0</v>
      </c>
      <c r="I12">
        <f t="shared" si="3"/>
        <v>103</v>
      </c>
      <c r="J12" s="17">
        <f t="shared" ref="J12:J44" si="4">F12/(F12+H12)</f>
        <v>1</v>
      </c>
      <c r="K12" s="17">
        <f t="shared" ref="K12:K44" si="5">I12/(I12+G12)</f>
        <v>0.46188340807174888</v>
      </c>
      <c r="L12" s="20">
        <f t="shared" ref="L12:L44" si="6">1-J12</f>
        <v>0</v>
      </c>
      <c r="M12" s="20">
        <f t="shared" ref="M12:M44" si="7">1-K12</f>
        <v>0.53811659192825112</v>
      </c>
      <c r="N12" s="22">
        <f t="shared" ref="N12:N44" si="8">J12+K12-1</f>
        <v>0.46188340807174888</v>
      </c>
      <c r="O12" s="24">
        <f t="shared" ref="O12:O44" si="9">$J$2*J12+$J$3*K12</f>
        <v>0.61661341853035145</v>
      </c>
    </row>
    <row r="13" spans="1:15" ht="14.65" thickBot="1" x14ac:dyDescent="0.5">
      <c r="A13">
        <v>12</v>
      </c>
      <c r="B13">
        <v>2</v>
      </c>
      <c r="C13" s="1">
        <v>0</v>
      </c>
      <c r="E13">
        <v>2</v>
      </c>
      <c r="F13">
        <f t="shared" si="0"/>
        <v>90</v>
      </c>
      <c r="G13">
        <f t="shared" si="1"/>
        <v>103</v>
      </c>
      <c r="H13">
        <f t="shared" si="2"/>
        <v>0</v>
      </c>
      <c r="I13">
        <f t="shared" si="3"/>
        <v>120</v>
      </c>
      <c r="J13" s="17">
        <f t="shared" si="4"/>
        <v>1</v>
      </c>
      <c r="K13" s="17">
        <f t="shared" si="5"/>
        <v>0.53811659192825112</v>
      </c>
      <c r="L13" s="20">
        <f t="shared" si="6"/>
        <v>0</v>
      </c>
      <c r="M13" s="20">
        <f t="shared" si="7"/>
        <v>0.46188340807174888</v>
      </c>
      <c r="N13" s="22">
        <f t="shared" si="8"/>
        <v>0.53811659192825112</v>
      </c>
      <c r="O13" s="24">
        <f t="shared" si="9"/>
        <v>0.67092651757188504</v>
      </c>
    </row>
    <row r="14" spans="1:15" ht="14.65" thickBot="1" x14ac:dyDescent="0.5">
      <c r="A14">
        <v>13</v>
      </c>
      <c r="B14">
        <v>0</v>
      </c>
      <c r="C14" s="1">
        <v>0</v>
      </c>
      <c r="E14">
        <v>3</v>
      </c>
      <c r="F14">
        <f t="shared" si="0"/>
        <v>90</v>
      </c>
      <c r="G14">
        <f t="shared" si="1"/>
        <v>80</v>
      </c>
      <c r="H14">
        <f t="shared" si="2"/>
        <v>0</v>
      </c>
      <c r="I14">
        <f t="shared" si="3"/>
        <v>143</v>
      </c>
      <c r="J14" s="17">
        <f t="shared" si="4"/>
        <v>1</v>
      </c>
      <c r="K14" s="17">
        <f t="shared" si="5"/>
        <v>0.64125560538116588</v>
      </c>
      <c r="L14" s="20">
        <f t="shared" si="6"/>
        <v>0</v>
      </c>
      <c r="M14" s="20">
        <f t="shared" si="7"/>
        <v>0.35874439461883412</v>
      </c>
      <c r="N14" s="22">
        <f t="shared" si="8"/>
        <v>0.64125560538116577</v>
      </c>
      <c r="O14" s="24">
        <f t="shared" si="9"/>
        <v>0.74440894568690097</v>
      </c>
    </row>
    <row r="15" spans="1:15" ht="14.65" thickBot="1" x14ac:dyDescent="0.5">
      <c r="A15">
        <v>14</v>
      </c>
      <c r="B15">
        <v>9</v>
      </c>
      <c r="C15" s="1">
        <v>0</v>
      </c>
      <c r="E15">
        <v>4</v>
      </c>
      <c r="F15">
        <f t="shared" si="0"/>
        <v>89</v>
      </c>
      <c r="G15">
        <f t="shared" si="1"/>
        <v>64</v>
      </c>
      <c r="H15">
        <f t="shared" si="2"/>
        <v>1</v>
      </c>
      <c r="I15">
        <f t="shared" si="3"/>
        <v>159</v>
      </c>
      <c r="J15" s="17">
        <f t="shared" si="4"/>
        <v>0.98888888888888893</v>
      </c>
      <c r="K15" s="17">
        <f t="shared" si="5"/>
        <v>0.71300448430493268</v>
      </c>
      <c r="L15" s="20">
        <f t="shared" si="6"/>
        <v>1.1111111111111072E-2</v>
      </c>
      <c r="M15" s="20">
        <f t="shared" si="7"/>
        <v>0.28699551569506732</v>
      </c>
      <c r="N15" s="22">
        <f t="shared" si="8"/>
        <v>0.70189337319382172</v>
      </c>
      <c r="O15" s="24">
        <f t="shared" si="9"/>
        <v>0.792332268370607</v>
      </c>
    </row>
    <row r="16" spans="1:15" ht="14.65" thickBot="1" x14ac:dyDescent="0.5">
      <c r="A16">
        <v>15</v>
      </c>
      <c r="B16">
        <v>18</v>
      </c>
      <c r="C16" s="1">
        <v>1</v>
      </c>
      <c r="E16">
        <v>5</v>
      </c>
      <c r="F16">
        <f t="shared" si="0"/>
        <v>85</v>
      </c>
      <c r="G16">
        <f t="shared" si="1"/>
        <v>46</v>
      </c>
      <c r="H16">
        <f t="shared" si="2"/>
        <v>5</v>
      </c>
      <c r="I16">
        <f t="shared" si="3"/>
        <v>177</v>
      </c>
      <c r="J16" s="17">
        <f t="shared" si="4"/>
        <v>0.94444444444444442</v>
      </c>
      <c r="K16" s="17">
        <f t="shared" si="5"/>
        <v>0.79372197309417036</v>
      </c>
      <c r="L16" s="20">
        <f t="shared" si="6"/>
        <v>5.555555555555558E-2</v>
      </c>
      <c r="M16" s="20">
        <f t="shared" si="7"/>
        <v>0.20627802690582964</v>
      </c>
      <c r="N16" s="22">
        <f t="shared" si="8"/>
        <v>0.73816641753861489</v>
      </c>
      <c r="O16" s="24">
        <f t="shared" si="9"/>
        <v>0.83706070287539935</v>
      </c>
    </row>
    <row r="17" spans="1:15" ht="14.65" thickBot="1" x14ac:dyDescent="0.5">
      <c r="A17">
        <v>16</v>
      </c>
      <c r="B17">
        <v>2</v>
      </c>
      <c r="C17" s="1">
        <v>0</v>
      </c>
      <c r="E17" s="3">
        <v>6</v>
      </c>
      <c r="F17" s="3">
        <f t="shared" si="0"/>
        <v>85</v>
      </c>
      <c r="G17" s="3">
        <f t="shared" si="1"/>
        <v>37</v>
      </c>
      <c r="H17" s="3">
        <f t="shared" si="2"/>
        <v>5</v>
      </c>
      <c r="I17" s="3">
        <f t="shared" si="3"/>
        <v>186</v>
      </c>
      <c r="J17" s="28">
        <f t="shared" si="4"/>
        <v>0.94444444444444442</v>
      </c>
      <c r="K17" s="28">
        <f t="shared" si="5"/>
        <v>0.8340807174887892</v>
      </c>
      <c r="L17" s="29">
        <f t="shared" si="6"/>
        <v>5.555555555555558E-2</v>
      </c>
      <c r="M17" s="29">
        <f t="shared" si="7"/>
        <v>0.1659192825112108</v>
      </c>
      <c r="N17" s="26">
        <f>J17+K17-1</f>
        <v>0.77852516193323362</v>
      </c>
      <c r="O17" s="31">
        <f t="shared" si="9"/>
        <v>0.86581469648562304</v>
      </c>
    </row>
    <row r="18" spans="1:15" ht="14.65" thickBot="1" x14ac:dyDescent="0.5">
      <c r="A18">
        <v>17</v>
      </c>
      <c r="B18">
        <v>0</v>
      </c>
      <c r="C18" s="1">
        <v>0</v>
      </c>
      <c r="E18">
        <v>7</v>
      </c>
      <c r="F18">
        <f t="shared" si="0"/>
        <v>78</v>
      </c>
      <c r="G18">
        <f t="shared" si="1"/>
        <v>27</v>
      </c>
      <c r="H18">
        <f t="shared" si="2"/>
        <v>12</v>
      </c>
      <c r="I18">
        <f t="shared" si="3"/>
        <v>196</v>
      </c>
      <c r="J18" s="17">
        <f t="shared" si="4"/>
        <v>0.8666666666666667</v>
      </c>
      <c r="K18" s="17">
        <f t="shared" si="5"/>
        <v>0.87892376681614348</v>
      </c>
      <c r="L18" s="20">
        <f t="shared" si="6"/>
        <v>0.1333333333333333</v>
      </c>
      <c r="M18" s="20">
        <f t="shared" si="7"/>
        <v>0.12107623318385652</v>
      </c>
      <c r="N18" s="22">
        <f t="shared" si="8"/>
        <v>0.74559043348281007</v>
      </c>
      <c r="O18" s="24">
        <f t="shared" si="9"/>
        <v>0.87539936102236426</v>
      </c>
    </row>
    <row r="19" spans="1:15" ht="14.65" thickBot="1" x14ac:dyDescent="0.5">
      <c r="A19">
        <v>18</v>
      </c>
      <c r="B19">
        <v>8</v>
      </c>
      <c r="C19" s="1">
        <v>1</v>
      </c>
      <c r="E19">
        <v>8</v>
      </c>
      <c r="F19">
        <f t="shared" si="0"/>
        <v>75</v>
      </c>
      <c r="G19">
        <f t="shared" si="1"/>
        <v>19</v>
      </c>
      <c r="H19">
        <f t="shared" si="2"/>
        <v>15</v>
      </c>
      <c r="I19">
        <f t="shared" si="3"/>
        <v>204</v>
      </c>
      <c r="J19" s="17">
        <f t="shared" si="4"/>
        <v>0.83333333333333337</v>
      </c>
      <c r="K19" s="17">
        <f t="shared" si="5"/>
        <v>0.91479820627802688</v>
      </c>
      <c r="L19" s="20">
        <f t="shared" si="6"/>
        <v>0.16666666666666663</v>
      </c>
      <c r="M19" s="20">
        <f t="shared" si="7"/>
        <v>8.5201793721973118E-2</v>
      </c>
      <c r="N19" s="22">
        <f t="shared" si="8"/>
        <v>0.74813153961136036</v>
      </c>
      <c r="O19" s="24">
        <f t="shared" si="9"/>
        <v>0.89137380191693294</v>
      </c>
    </row>
    <row r="20" spans="1:15" ht="14.65" thickBot="1" x14ac:dyDescent="0.5">
      <c r="A20">
        <v>19</v>
      </c>
      <c r="B20">
        <v>4</v>
      </c>
      <c r="C20" s="1">
        <v>1</v>
      </c>
      <c r="E20">
        <v>9</v>
      </c>
      <c r="F20">
        <f t="shared" si="0"/>
        <v>71</v>
      </c>
      <c r="G20">
        <f t="shared" si="1"/>
        <v>15</v>
      </c>
      <c r="H20">
        <f t="shared" si="2"/>
        <v>19</v>
      </c>
      <c r="I20">
        <f t="shared" si="3"/>
        <v>208</v>
      </c>
      <c r="J20" s="17">
        <f t="shared" si="4"/>
        <v>0.78888888888888886</v>
      </c>
      <c r="K20" s="17">
        <f t="shared" si="5"/>
        <v>0.93273542600896864</v>
      </c>
      <c r="L20" s="20">
        <f t="shared" si="6"/>
        <v>0.21111111111111114</v>
      </c>
      <c r="M20" s="20">
        <f t="shared" si="7"/>
        <v>6.7264573991031362E-2</v>
      </c>
      <c r="N20" s="22">
        <f t="shared" si="8"/>
        <v>0.72162431489785739</v>
      </c>
      <c r="O20" s="24">
        <f t="shared" si="9"/>
        <v>0.89137380191693305</v>
      </c>
    </row>
    <row r="21" spans="1:15" ht="14.65" thickBot="1" x14ac:dyDescent="0.5">
      <c r="A21">
        <v>20</v>
      </c>
      <c r="B21">
        <v>1</v>
      </c>
      <c r="C21" s="1">
        <v>0</v>
      </c>
      <c r="E21" s="3">
        <v>10</v>
      </c>
      <c r="F21" s="3">
        <f t="shared" si="0"/>
        <v>68</v>
      </c>
      <c r="G21" s="3">
        <f t="shared" si="1"/>
        <v>10</v>
      </c>
      <c r="H21" s="3">
        <f t="shared" si="2"/>
        <v>22</v>
      </c>
      <c r="I21" s="3">
        <f t="shared" si="3"/>
        <v>213</v>
      </c>
      <c r="J21" s="28">
        <f t="shared" si="4"/>
        <v>0.75555555555555554</v>
      </c>
      <c r="K21" s="28">
        <f t="shared" si="5"/>
        <v>0.95515695067264572</v>
      </c>
      <c r="L21" s="29">
        <f t="shared" si="6"/>
        <v>0.24444444444444446</v>
      </c>
      <c r="M21" s="29">
        <f t="shared" si="7"/>
        <v>4.4843049327354279E-2</v>
      </c>
      <c r="N21" s="30">
        <f t="shared" si="8"/>
        <v>0.71071250622820115</v>
      </c>
      <c r="O21" s="27">
        <f t="shared" si="9"/>
        <v>0.8977635782747605</v>
      </c>
    </row>
    <row r="22" spans="1:15" ht="14.65" thickBot="1" x14ac:dyDescent="0.5">
      <c r="A22">
        <v>21</v>
      </c>
      <c r="B22">
        <v>14</v>
      </c>
      <c r="C22" s="1">
        <v>1</v>
      </c>
      <c r="E22">
        <v>11</v>
      </c>
      <c r="F22">
        <f t="shared" si="0"/>
        <v>62</v>
      </c>
      <c r="G22">
        <f t="shared" si="1"/>
        <v>9</v>
      </c>
      <c r="H22">
        <f t="shared" si="2"/>
        <v>28</v>
      </c>
      <c r="I22">
        <f t="shared" si="3"/>
        <v>214</v>
      </c>
      <c r="J22" s="17">
        <f t="shared" si="4"/>
        <v>0.68888888888888888</v>
      </c>
      <c r="K22" s="17">
        <f t="shared" si="5"/>
        <v>0.95964125560538116</v>
      </c>
      <c r="L22" s="20">
        <f t="shared" si="6"/>
        <v>0.31111111111111112</v>
      </c>
      <c r="M22" s="20">
        <f t="shared" si="7"/>
        <v>4.035874439461884E-2</v>
      </c>
      <c r="N22" s="22">
        <f t="shared" si="8"/>
        <v>0.64853014449426993</v>
      </c>
      <c r="O22" s="24">
        <f t="shared" si="9"/>
        <v>0.88178913738019171</v>
      </c>
    </row>
    <row r="23" spans="1:15" ht="14.65" thickBot="1" x14ac:dyDescent="0.5">
      <c r="A23">
        <v>22</v>
      </c>
      <c r="B23">
        <v>14</v>
      </c>
      <c r="C23" s="1">
        <v>1</v>
      </c>
      <c r="E23">
        <v>12</v>
      </c>
      <c r="F23">
        <f t="shared" si="0"/>
        <v>60</v>
      </c>
      <c r="G23">
        <f t="shared" si="1"/>
        <v>8</v>
      </c>
      <c r="H23">
        <f t="shared" si="2"/>
        <v>30</v>
      </c>
      <c r="I23">
        <f t="shared" si="3"/>
        <v>215</v>
      </c>
      <c r="J23" s="17">
        <f t="shared" si="4"/>
        <v>0.66666666666666663</v>
      </c>
      <c r="K23" s="17">
        <f t="shared" si="5"/>
        <v>0.9641255605381166</v>
      </c>
      <c r="L23" s="20">
        <f t="shared" si="6"/>
        <v>0.33333333333333337</v>
      </c>
      <c r="M23" s="20">
        <f t="shared" si="7"/>
        <v>3.5874439461883401E-2</v>
      </c>
      <c r="N23" s="22">
        <f t="shared" si="8"/>
        <v>0.63079222720478323</v>
      </c>
      <c r="O23" s="24">
        <f t="shared" si="9"/>
        <v>0.87859424920127793</v>
      </c>
    </row>
    <row r="24" spans="1:15" ht="14.65" thickBot="1" x14ac:dyDescent="0.5">
      <c r="A24">
        <v>23</v>
      </c>
      <c r="B24">
        <v>0</v>
      </c>
      <c r="C24" s="1">
        <v>0</v>
      </c>
      <c r="E24">
        <v>13</v>
      </c>
      <c r="F24">
        <f t="shared" si="0"/>
        <v>51</v>
      </c>
      <c r="G24">
        <f t="shared" si="1"/>
        <v>6</v>
      </c>
      <c r="H24">
        <f t="shared" si="2"/>
        <v>39</v>
      </c>
      <c r="I24">
        <f t="shared" si="3"/>
        <v>217</v>
      </c>
      <c r="J24" s="17">
        <f t="shared" si="4"/>
        <v>0.56666666666666665</v>
      </c>
      <c r="K24" s="17">
        <f t="shared" si="5"/>
        <v>0.97309417040358748</v>
      </c>
      <c r="L24" s="20">
        <f t="shared" si="6"/>
        <v>0.43333333333333335</v>
      </c>
      <c r="M24" s="20">
        <f t="shared" si="7"/>
        <v>2.6905829596412523E-2</v>
      </c>
      <c r="N24" s="22">
        <f t="shared" si="8"/>
        <v>0.53976083707025424</v>
      </c>
      <c r="O24" s="24">
        <f t="shared" si="9"/>
        <v>0.85623003194888181</v>
      </c>
    </row>
    <row r="25" spans="1:15" ht="14.65" thickBot="1" x14ac:dyDescent="0.5">
      <c r="A25">
        <v>24</v>
      </c>
      <c r="B25">
        <v>52</v>
      </c>
      <c r="C25" s="1">
        <v>1</v>
      </c>
      <c r="E25">
        <v>14</v>
      </c>
      <c r="F25">
        <f t="shared" si="0"/>
        <v>47</v>
      </c>
      <c r="G25">
        <f t="shared" si="1"/>
        <v>5</v>
      </c>
      <c r="H25">
        <f t="shared" si="2"/>
        <v>43</v>
      </c>
      <c r="I25">
        <f t="shared" si="3"/>
        <v>218</v>
      </c>
      <c r="J25" s="17">
        <f t="shared" si="4"/>
        <v>0.52222222222222225</v>
      </c>
      <c r="K25" s="17">
        <f t="shared" si="5"/>
        <v>0.97757847533632292</v>
      </c>
      <c r="L25" s="20">
        <f t="shared" si="6"/>
        <v>0.47777777777777775</v>
      </c>
      <c r="M25" s="20">
        <f t="shared" si="7"/>
        <v>2.2421524663677084E-2</v>
      </c>
      <c r="N25" s="22">
        <f t="shared" si="8"/>
        <v>0.49980069755854517</v>
      </c>
      <c r="O25" s="24">
        <f t="shared" si="9"/>
        <v>0.84664536741214058</v>
      </c>
    </row>
    <row r="26" spans="1:15" ht="14.65" thickBot="1" x14ac:dyDescent="0.5">
      <c r="A26">
        <v>25</v>
      </c>
      <c r="B26">
        <v>2</v>
      </c>
      <c r="C26" s="1">
        <v>0</v>
      </c>
      <c r="E26">
        <v>15</v>
      </c>
      <c r="F26">
        <f t="shared" si="0"/>
        <v>43</v>
      </c>
      <c r="G26">
        <f t="shared" si="1"/>
        <v>5</v>
      </c>
      <c r="H26">
        <f t="shared" si="2"/>
        <v>47</v>
      </c>
      <c r="I26">
        <f t="shared" si="3"/>
        <v>218</v>
      </c>
      <c r="J26" s="17">
        <f t="shared" si="4"/>
        <v>0.4777777777777778</v>
      </c>
      <c r="K26" s="17">
        <f t="shared" si="5"/>
        <v>0.97757847533632292</v>
      </c>
      <c r="L26" s="20">
        <f t="shared" si="6"/>
        <v>0.52222222222222214</v>
      </c>
      <c r="M26" s="20">
        <f t="shared" si="7"/>
        <v>2.2421524663677084E-2</v>
      </c>
      <c r="N26" s="22">
        <f t="shared" si="8"/>
        <v>0.45535625311410066</v>
      </c>
      <c r="O26" s="24">
        <f t="shared" si="9"/>
        <v>0.83386581469648569</v>
      </c>
    </row>
    <row r="27" spans="1:15" ht="14.65" thickBot="1" x14ac:dyDescent="0.5">
      <c r="A27">
        <v>26</v>
      </c>
      <c r="B27">
        <v>13</v>
      </c>
      <c r="C27" s="1">
        <v>1</v>
      </c>
      <c r="E27">
        <v>16</v>
      </c>
      <c r="F27">
        <f t="shared" si="0"/>
        <v>38</v>
      </c>
      <c r="G27">
        <f t="shared" si="1"/>
        <v>4</v>
      </c>
      <c r="H27">
        <f t="shared" si="2"/>
        <v>52</v>
      </c>
      <c r="I27">
        <f t="shared" si="3"/>
        <v>219</v>
      </c>
      <c r="J27" s="17">
        <f t="shared" si="4"/>
        <v>0.42222222222222222</v>
      </c>
      <c r="K27" s="17">
        <f t="shared" si="5"/>
        <v>0.98206278026905824</v>
      </c>
      <c r="L27" s="20">
        <f t="shared" si="6"/>
        <v>0.57777777777777772</v>
      </c>
      <c r="M27" s="20">
        <f t="shared" si="7"/>
        <v>1.7937219730941756E-2</v>
      </c>
      <c r="N27" s="22">
        <f t="shared" si="8"/>
        <v>0.40428500249128052</v>
      </c>
      <c r="O27" s="24">
        <f t="shared" si="9"/>
        <v>0.82108626198083068</v>
      </c>
    </row>
    <row r="28" spans="1:15" ht="14.65" thickBot="1" x14ac:dyDescent="0.5">
      <c r="A28">
        <v>27</v>
      </c>
      <c r="B28">
        <v>2</v>
      </c>
      <c r="C28" s="1">
        <v>0</v>
      </c>
      <c r="E28">
        <v>17</v>
      </c>
      <c r="F28">
        <f t="shared" si="0"/>
        <v>37</v>
      </c>
      <c r="G28">
        <f t="shared" si="1"/>
        <v>2</v>
      </c>
      <c r="H28">
        <f t="shared" si="2"/>
        <v>53</v>
      </c>
      <c r="I28">
        <f t="shared" si="3"/>
        <v>221</v>
      </c>
      <c r="J28" s="17">
        <f t="shared" si="4"/>
        <v>0.41111111111111109</v>
      </c>
      <c r="K28" s="17">
        <f t="shared" si="5"/>
        <v>0.99103139013452912</v>
      </c>
      <c r="L28" s="20">
        <f t="shared" si="6"/>
        <v>0.58888888888888891</v>
      </c>
      <c r="M28" s="20">
        <f t="shared" si="7"/>
        <v>8.9686098654708779E-3</v>
      </c>
      <c r="N28" s="22">
        <f t="shared" si="8"/>
        <v>0.4021425012456401</v>
      </c>
      <c r="O28" s="24">
        <f t="shared" si="9"/>
        <v>0.82428115015974446</v>
      </c>
    </row>
    <row r="29" spans="1:15" ht="14.65" thickBot="1" x14ac:dyDescent="0.5">
      <c r="A29">
        <v>28</v>
      </c>
      <c r="B29">
        <v>13</v>
      </c>
      <c r="C29" s="1">
        <v>0</v>
      </c>
      <c r="E29">
        <v>18</v>
      </c>
      <c r="F29">
        <f t="shared" si="0"/>
        <v>36</v>
      </c>
      <c r="G29">
        <f t="shared" si="1"/>
        <v>2</v>
      </c>
      <c r="H29">
        <f t="shared" si="2"/>
        <v>54</v>
      </c>
      <c r="I29">
        <f t="shared" si="3"/>
        <v>221</v>
      </c>
      <c r="J29" s="17">
        <f t="shared" si="4"/>
        <v>0.4</v>
      </c>
      <c r="K29" s="17">
        <f t="shared" si="5"/>
        <v>0.99103139013452912</v>
      </c>
      <c r="L29" s="20">
        <f t="shared" si="6"/>
        <v>0.6</v>
      </c>
      <c r="M29" s="20">
        <f t="shared" si="7"/>
        <v>8.9686098654708779E-3</v>
      </c>
      <c r="N29" s="22">
        <f t="shared" si="8"/>
        <v>0.39103139013452903</v>
      </c>
      <c r="O29" s="24">
        <f t="shared" si="9"/>
        <v>0.82108626198083079</v>
      </c>
    </row>
    <row r="30" spans="1:15" ht="14.65" thickBot="1" x14ac:dyDescent="0.5">
      <c r="A30">
        <v>29</v>
      </c>
      <c r="B30">
        <v>9</v>
      </c>
      <c r="C30" s="1">
        <v>0</v>
      </c>
      <c r="E30">
        <v>19</v>
      </c>
      <c r="F30">
        <f t="shared" si="0"/>
        <v>29</v>
      </c>
      <c r="G30">
        <f t="shared" si="1"/>
        <v>2</v>
      </c>
      <c r="H30">
        <f t="shared" si="2"/>
        <v>61</v>
      </c>
      <c r="I30">
        <f t="shared" si="3"/>
        <v>221</v>
      </c>
      <c r="J30" s="17">
        <f t="shared" si="4"/>
        <v>0.32222222222222224</v>
      </c>
      <c r="K30" s="17">
        <f t="shared" si="5"/>
        <v>0.99103139013452912</v>
      </c>
      <c r="L30" s="20">
        <f t="shared" si="6"/>
        <v>0.67777777777777781</v>
      </c>
      <c r="M30" s="20">
        <f t="shared" si="7"/>
        <v>8.9686098654708779E-3</v>
      </c>
      <c r="N30" s="22">
        <f t="shared" si="8"/>
        <v>0.31325361235675131</v>
      </c>
      <c r="O30" s="24">
        <f t="shared" si="9"/>
        <v>0.79872204472843455</v>
      </c>
    </row>
    <row r="31" spans="1:15" ht="14.65" thickBot="1" x14ac:dyDescent="0.5">
      <c r="A31">
        <v>30</v>
      </c>
      <c r="B31">
        <v>4</v>
      </c>
      <c r="C31" s="1">
        <v>0</v>
      </c>
      <c r="E31">
        <v>20</v>
      </c>
      <c r="F31">
        <f t="shared" si="0"/>
        <v>27</v>
      </c>
      <c r="G31">
        <f t="shared" si="1"/>
        <v>1</v>
      </c>
      <c r="H31">
        <f t="shared" si="2"/>
        <v>63</v>
      </c>
      <c r="I31">
        <f t="shared" si="3"/>
        <v>222</v>
      </c>
      <c r="J31" s="17">
        <f t="shared" si="4"/>
        <v>0.3</v>
      </c>
      <c r="K31" s="17">
        <f t="shared" si="5"/>
        <v>0.99551569506726456</v>
      </c>
      <c r="L31" s="20">
        <f t="shared" si="6"/>
        <v>0.7</v>
      </c>
      <c r="M31" s="20">
        <f t="shared" si="7"/>
        <v>4.484304932735439E-3</v>
      </c>
      <c r="N31" s="22">
        <f t="shared" si="8"/>
        <v>0.29551569506726461</v>
      </c>
      <c r="O31" s="24">
        <f t="shared" si="9"/>
        <v>0.79552715654952078</v>
      </c>
    </row>
    <row r="32" spans="1:15" ht="14.65" thickBot="1" x14ac:dyDescent="0.5">
      <c r="A32">
        <v>31</v>
      </c>
      <c r="B32">
        <v>0</v>
      </c>
      <c r="C32" s="1">
        <v>0</v>
      </c>
      <c r="E32">
        <v>21</v>
      </c>
      <c r="F32">
        <f t="shared" si="0"/>
        <v>23</v>
      </c>
      <c r="G32">
        <f t="shared" si="1"/>
        <v>1</v>
      </c>
      <c r="H32">
        <f t="shared" si="2"/>
        <v>67</v>
      </c>
      <c r="I32">
        <f t="shared" si="3"/>
        <v>222</v>
      </c>
      <c r="J32" s="17">
        <f t="shared" si="4"/>
        <v>0.25555555555555554</v>
      </c>
      <c r="K32" s="17">
        <f t="shared" si="5"/>
        <v>0.99551569506726456</v>
      </c>
      <c r="L32" s="20">
        <f t="shared" si="6"/>
        <v>0.74444444444444446</v>
      </c>
      <c r="M32" s="20">
        <f t="shared" si="7"/>
        <v>4.484304932735439E-3</v>
      </c>
      <c r="N32" s="22">
        <f t="shared" si="8"/>
        <v>0.2510712506228201</v>
      </c>
      <c r="O32" s="24">
        <f t="shared" si="9"/>
        <v>0.78274760383386577</v>
      </c>
    </row>
    <row r="33" spans="1:20" ht="14.65" thickBot="1" x14ac:dyDescent="0.5">
      <c r="A33">
        <v>32</v>
      </c>
      <c r="B33">
        <v>0</v>
      </c>
      <c r="C33" s="1">
        <v>0</v>
      </c>
      <c r="E33">
        <v>22</v>
      </c>
      <c r="F33">
        <f t="shared" si="0"/>
        <v>20</v>
      </c>
      <c r="G33">
        <f t="shared" si="1"/>
        <v>0</v>
      </c>
      <c r="H33">
        <f t="shared" si="2"/>
        <v>70</v>
      </c>
      <c r="I33">
        <f t="shared" si="3"/>
        <v>223</v>
      </c>
      <c r="J33" s="17">
        <f t="shared" si="4"/>
        <v>0.22222222222222221</v>
      </c>
      <c r="K33" s="17">
        <f t="shared" si="5"/>
        <v>1</v>
      </c>
      <c r="L33" s="20">
        <f t="shared" si="6"/>
        <v>0.77777777777777779</v>
      </c>
      <c r="M33" s="20">
        <f t="shared" si="7"/>
        <v>0</v>
      </c>
      <c r="N33" s="22">
        <f t="shared" si="8"/>
        <v>0.22222222222222232</v>
      </c>
      <c r="O33" s="24">
        <f t="shared" si="9"/>
        <v>0.77635782747603832</v>
      </c>
    </row>
    <row r="34" spans="1:20" ht="14.65" thickBot="1" x14ac:dyDescent="0.5">
      <c r="A34">
        <v>33</v>
      </c>
      <c r="B34">
        <v>4</v>
      </c>
      <c r="C34" s="1">
        <v>0</v>
      </c>
      <c r="E34">
        <v>23</v>
      </c>
      <c r="F34">
        <f t="shared" si="0"/>
        <v>13</v>
      </c>
      <c r="G34">
        <f t="shared" si="1"/>
        <v>0</v>
      </c>
      <c r="H34">
        <f t="shared" si="2"/>
        <v>77</v>
      </c>
      <c r="I34">
        <f t="shared" si="3"/>
        <v>223</v>
      </c>
      <c r="J34" s="17">
        <f t="shared" si="4"/>
        <v>0.14444444444444443</v>
      </c>
      <c r="K34" s="17">
        <f t="shared" si="5"/>
        <v>1</v>
      </c>
      <c r="L34" s="20">
        <f t="shared" si="6"/>
        <v>0.85555555555555562</v>
      </c>
      <c r="M34" s="20">
        <f t="shared" si="7"/>
        <v>0</v>
      </c>
      <c r="N34" s="22">
        <f t="shared" si="8"/>
        <v>0.14444444444444438</v>
      </c>
      <c r="O34" s="24">
        <f t="shared" si="9"/>
        <v>0.7539936102236422</v>
      </c>
    </row>
    <row r="35" spans="1:20" ht="14.65" thickBot="1" x14ac:dyDescent="0.5">
      <c r="A35">
        <v>34</v>
      </c>
      <c r="B35">
        <v>1</v>
      </c>
      <c r="C35" s="1">
        <v>0</v>
      </c>
      <c r="E35">
        <v>24</v>
      </c>
      <c r="F35">
        <f t="shared" si="0"/>
        <v>12</v>
      </c>
      <c r="G35">
        <f t="shared" si="1"/>
        <v>0</v>
      </c>
      <c r="H35">
        <f t="shared" si="2"/>
        <v>78</v>
      </c>
      <c r="I35">
        <f t="shared" si="3"/>
        <v>223</v>
      </c>
      <c r="J35" s="17">
        <f t="shared" si="4"/>
        <v>0.13333333333333333</v>
      </c>
      <c r="K35" s="17">
        <f t="shared" si="5"/>
        <v>1</v>
      </c>
      <c r="L35" s="20">
        <f t="shared" si="6"/>
        <v>0.8666666666666667</v>
      </c>
      <c r="M35" s="20">
        <f t="shared" si="7"/>
        <v>0</v>
      </c>
      <c r="N35" s="22">
        <f t="shared" si="8"/>
        <v>0.1333333333333333</v>
      </c>
      <c r="O35" s="24">
        <f t="shared" si="9"/>
        <v>0.75079872204472853</v>
      </c>
    </row>
    <row r="36" spans="1:20" ht="14.65" thickBot="1" x14ac:dyDescent="0.5">
      <c r="A36">
        <v>35</v>
      </c>
      <c r="B36">
        <v>0</v>
      </c>
      <c r="C36" s="1">
        <v>0</v>
      </c>
      <c r="E36">
        <v>26</v>
      </c>
      <c r="F36">
        <f t="shared" si="0"/>
        <v>9</v>
      </c>
      <c r="G36">
        <f t="shared" si="1"/>
        <v>0</v>
      </c>
      <c r="H36">
        <f t="shared" si="2"/>
        <v>81</v>
      </c>
      <c r="I36">
        <f t="shared" si="3"/>
        <v>223</v>
      </c>
      <c r="J36" s="17">
        <f t="shared" si="4"/>
        <v>0.1</v>
      </c>
      <c r="K36" s="17">
        <f t="shared" si="5"/>
        <v>1</v>
      </c>
      <c r="L36" s="20">
        <f t="shared" si="6"/>
        <v>0.9</v>
      </c>
      <c r="M36" s="20">
        <f t="shared" si="7"/>
        <v>0</v>
      </c>
      <c r="N36" s="22">
        <f t="shared" si="8"/>
        <v>0.10000000000000009</v>
      </c>
      <c r="O36" s="24">
        <f t="shared" si="9"/>
        <v>0.7412140575079873</v>
      </c>
      <c r="P36" t="s">
        <v>22</v>
      </c>
      <c r="Q36" s="32">
        <v>919.5</v>
      </c>
    </row>
    <row r="37" spans="1:20" ht="14.65" thickBot="1" x14ac:dyDescent="0.5">
      <c r="A37">
        <v>36</v>
      </c>
      <c r="B37">
        <v>0</v>
      </c>
      <c r="C37" s="1">
        <v>0</v>
      </c>
      <c r="E37">
        <v>27</v>
      </c>
      <c r="F37">
        <f t="shared" si="0"/>
        <v>7</v>
      </c>
      <c r="G37">
        <f t="shared" si="1"/>
        <v>0</v>
      </c>
      <c r="H37">
        <f t="shared" si="2"/>
        <v>83</v>
      </c>
      <c r="I37">
        <f t="shared" si="3"/>
        <v>223</v>
      </c>
      <c r="J37" s="17">
        <f t="shared" si="4"/>
        <v>7.7777777777777779E-2</v>
      </c>
      <c r="K37" s="17">
        <f t="shared" si="5"/>
        <v>1</v>
      </c>
      <c r="L37" s="20">
        <f t="shared" si="6"/>
        <v>0.92222222222222228</v>
      </c>
      <c r="M37" s="20">
        <f t="shared" si="7"/>
        <v>0</v>
      </c>
      <c r="N37" s="22">
        <f t="shared" si="8"/>
        <v>7.7777777777777724E-2</v>
      </c>
      <c r="O37" s="24">
        <f t="shared" si="9"/>
        <v>0.73482428115015974</v>
      </c>
      <c r="P37" t="s">
        <v>23</v>
      </c>
      <c r="Q37">
        <f>COUNTIF(C:C,"1")</f>
        <v>90</v>
      </c>
      <c r="R37">
        <f>Q37*Q38</f>
        <v>20070</v>
      </c>
    </row>
    <row r="38" spans="1:20" ht="14.65" thickBot="1" x14ac:dyDescent="0.5">
      <c r="A38">
        <v>37</v>
      </c>
      <c r="B38">
        <v>0</v>
      </c>
      <c r="C38" s="1">
        <v>0</v>
      </c>
      <c r="E38">
        <v>29</v>
      </c>
      <c r="F38">
        <f t="shared" si="0"/>
        <v>6</v>
      </c>
      <c r="G38">
        <f t="shared" si="1"/>
        <v>0</v>
      </c>
      <c r="H38">
        <f t="shared" si="2"/>
        <v>84</v>
      </c>
      <c r="I38">
        <f t="shared" si="3"/>
        <v>223</v>
      </c>
      <c r="J38" s="17">
        <f t="shared" si="4"/>
        <v>6.6666666666666666E-2</v>
      </c>
      <c r="K38" s="17">
        <f t="shared" si="5"/>
        <v>1</v>
      </c>
      <c r="L38" s="20">
        <f t="shared" si="6"/>
        <v>0.93333333333333335</v>
      </c>
      <c r="M38" s="20">
        <f t="shared" si="7"/>
        <v>0</v>
      </c>
      <c r="N38" s="22">
        <f t="shared" si="8"/>
        <v>6.6666666666666652E-2</v>
      </c>
      <c r="O38" s="24">
        <f t="shared" si="9"/>
        <v>0.73162939297124607</v>
      </c>
      <c r="P38" t="s">
        <v>24</v>
      </c>
      <c r="Q38">
        <f>COUNTIF(C:C,"0")</f>
        <v>223</v>
      </c>
      <c r="R38">
        <f>Q36/R37</f>
        <v>4.5814648729446933E-2</v>
      </c>
    </row>
    <row r="39" spans="1:20" ht="14.65" thickBot="1" x14ac:dyDescent="0.5">
      <c r="A39">
        <v>38</v>
      </c>
      <c r="B39">
        <v>2</v>
      </c>
      <c r="C39" s="1">
        <v>0</v>
      </c>
      <c r="E39">
        <v>31</v>
      </c>
      <c r="F39">
        <f t="shared" si="0"/>
        <v>5</v>
      </c>
      <c r="G39">
        <f t="shared" si="1"/>
        <v>0</v>
      </c>
      <c r="H39">
        <f t="shared" si="2"/>
        <v>85</v>
      </c>
      <c r="I39">
        <f t="shared" si="3"/>
        <v>223</v>
      </c>
      <c r="J39" s="17">
        <f t="shared" si="4"/>
        <v>5.5555555555555552E-2</v>
      </c>
      <c r="K39" s="17">
        <f t="shared" si="5"/>
        <v>1</v>
      </c>
      <c r="L39" s="20">
        <f t="shared" si="6"/>
        <v>0.94444444444444442</v>
      </c>
      <c r="M39" s="20">
        <f t="shared" si="7"/>
        <v>0</v>
      </c>
      <c r="N39" s="22">
        <f t="shared" si="8"/>
        <v>5.555555555555558E-2</v>
      </c>
      <c r="O39" s="24">
        <f t="shared" si="9"/>
        <v>0.72843450479233229</v>
      </c>
      <c r="P39" t="s">
        <v>26</v>
      </c>
      <c r="Q39">
        <f>Q36/(Q37*Q38)</f>
        <v>4.5814648729446933E-2</v>
      </c>
    </row>
    <row r="40" spans="1:20" ht="14.65" thickBot="1" x14ac:dyDescent="0.5">
      <c r="A40">
        <v>39</v>
      </c>
      <c r="B40">
        <v>0</v>
      </c>
      <c r="C40" s="1">
        <v>0</v>
      </c>
      <c r="E40">
        <v>33</v>
      </c>
      <c r="F40">
        <f t="shared" si="0"/>
        <v>4</v>
      </c>
      <c r="G40">
        <f t="shared" si="1"/>
        <v>0</v>
      </c>
      <c r="H40">
        <f t="shared" si="2"/>
        <v>86</v>
      </c>
      <c r="I40">
        <f t="shared" si="3"/>
        <v>223</v>
      </c>
      <c r="J40" s="17">
        <f t="shared" si="4"/>
        <v>4.4444444444444446E-2</v>
      </c>
      <c r="K40" s="17">
        <f t="shared" si="5"/>
        <v>1</v>
      </c>
      <c r="L40" s="20">
        <f t="shared" si="6"/>
        <v>0.9555555555555556</v>
      </c>
      <c r="M40" s="20">
        <f t="shared" si="7"/>
        <v>0</v>
      </c>
      <c r="N40" s="22">
        <f t="shared" si="8"/>
        <v>4.4444444444444509E-2</v>
      </c>
      <c r="O40" s="24">
        <f t="shared" si="9"/>
        <v>0.72523961661341863</v>
      </c>
      <c r="P40" t="s">
        <v>25</v>
      </c>
      <c r="Q40" s="17">
        <f>1-Q39</f>
        <v>0.95418535127055304</v>
      </c>
    </row>
    <row r="41" spans="1:20" ht="14.65" thickBot="1" x14ac:dyDescent="0.5">
      <c r="A41">
        <v>40</v>
      </c>
      <c r="B41">
        <v>5</v>
      </c>
      <c r="C41" s="1">
        <v>0</v>
      </c>
      <c r="E41">
        <v>40</v>
      </c>
      <c r="F41">
        <f t="shared" si="0"/>
        <v>3</v>
      </c>
      <c r="G41">
        <f t="shared" si="1"/>
        <v>0</v>
      </c>
      <c r="H41">
        <f t="shared" si="2"/>
        <v>87</v>
      </c>
      <c r="I41">
        <f t="shared" si="3"/>
        <v>223</v>
      </c>
      <c r="J41" s="17">
        <f t="shared" si="4"/>
        <v>3.3333333333333333E-2</v>
      </c>
      <c r="K41" s="17">
        <f t="shared" si="5"/>
        <v>1</v>
      </c>
      <c r="L41" s="20">
        <f t="shared" si="6"/>
        <v>0.96666666666666667</v>
      </c>
      <c r="M41" s="20">
        <f t="shared" si="7"/>
        <v>0</v>
      </c>
      <c r="N41" s="22">
        <f t="shared" si="8"/>
        <v>3.3333333333333437E-2</v>
      </c>
      <c r="O41" s="24">
        <f t="shared" si="9"/>
        <v>0.72204472843450485</v>
      </c>
      <c r="T41" s="33"/>
    </row>
    <row r="42" spans="1:20" ht="14.65" thickBot="1" x14ac:dyDescent="0.5">
      <c r="A42">
        <v>41</v>
      </c>
      <c r="B42">
        <v>17</v>
      </c>
      <c r="C42" s="1">
        <v>1</v>
      </c>
      <c r="E42">
        <v>43</v>
      </c>
      <c r="F42">
        <f t="shared" si="0"/>
        <v>2</v>
      </c>
      <c r="G42">
        <f t="shared" si="1"/>
        <v>0</v>
      </c>
      <c r="H42">
        <f t="shared" si="2"/>
        <v>88</v>
      </c>
      <c r="I42">
        <f t="shared" si="3"/>
        <v>223</v>
      </c>
      <c r="J42" s="17">
        <f t="shared" si="4"/>
        <v>2.2222222222222223E-2</v>
      </c>
      <c r="K42" s="17">
        <f t="shared" si="5"/>
        <v>1</v>
      </c>
      <c r="L42" s="20">
        <f t="shared" si="6"/>
        <v>0.97777777777777775</v>
      </c>
      <c r="M42" s="20">
        <f t="shared" si="7"/>
        <v>0</v>
      </c>
      <c r="N42" s="22">
        <f t="shared" si="8"/>
        <v>2.2222222222222143E-2</v>
      </c>
      <c r="O42" s="24">
        <f t="shared" si="9"/>
        <v>0.71884984025559107</v>
      </c>
      <c r="T42" s="17"/>
    </row>
    <row r="43" spans="1:20" ht="14.65" thickBot="1" x14ac:dyDescent="0.5">
      <c r="A43">
        <v>42</v>
      </c>
      <c r="B43">
        <v>0</v>
      </c>
      <c r="C43" s="1">
        <v>0</v>
      </c>
      <c r="E43">
        <v>52</v>
      </c>
      <c r="F43">
        <f t="shared" si="0"/>
        <v>1</v>
      </c>
      <c r="G43">
        <f t="shared" si="1"/>
        <v>0</v>
      </c>
      <c r="H43">
        <f t="shared" si="2"/>
        <v>89</v>
      </c>
      <c r="I43">
        <f t="shared" si="3"/>
        <v>223</v>
      </c>
      <c r="J43" s="17">
        <f t="shared" si="4"/>
        <v>1.1111111111111112E-2</v>
      </c>
      <c r="K43" s="17">
        <f t="shared" si="5"/>
        <v>1</v>
      </c>
      <c r="L43" s="20">
        <f t="shared" si="6"/>
        <v>0.98888888888888893</v>
      </c>
      <c r="M43" s="20">
        <f t="shared" si="7"/>
        <v>0</v>
      </c>
      <c r="N43" s="22">
        <f t="shared" si="8"/>
        <v>1.1111111111111072E-2</v>
      </c>
      <c r="O43" s="24">
        <f t="shared" si="9"/>
        <v>0.7156549520766774</v>
      </c>
    </row>
    <row r="44" spans="1:20" ht="14.65" thickBot="1" x14ac:dyDescent="0.5">
      <c r="A44">
        <v>43</v>
      </c>
      <c r="B44">
        <v>3</v>
      </c>
      <c r="C44" s="1">
        <v>0</v>
      </c>
      <c r="E44">
        <v>60</v>
      </c>
      <c r="F44">
        <f t="shared" si="0"/>
        <v>0</v>
      </c>
      <c r="G44">
        <f t="shared" si="1"/>
        <v>0</v>
      </c>
      <c r="H44">
        <f t="shared" si="2"/>
        <v>90</v>
      </c>
      <c r="I44">
        <f t="shared" si="3"/>
        <v>223</v>
      </c>
      <c r="J44" s="17">
        <f t="shared" si="4"/>
        <v>0</v>
      </c>
      <c r="K44" s="17">
        <f t="shared" si="5"/>
        <v>1</v>
      </c>
      <c r="L44" s="20">
        <f t="shared" si="6"/>
        <v>1</v>
      </c>
      <c r="M44" s="20">
        <f t="shared" si="7"/>
        <v>0</v>
      </c>
      <c r="N44" s="22">
        <f t="shared" si="8"/>
        <v>0</v>
      </c>
      <c r="O44" s="24">
        <f t="shared" si="9"/>
        <v>0.71246006389776362</v>
      </c>
    </row>
    <row r="45" spans="1:20" ht="14.65" thickBot="1" x14ac:dyDescent="0.5">
      <c r="A45">
        <v>44</v>
      </c>
      <c r="B45">
        <v>11</v>
      </c>
      <c r="C45" s="1">
        <v>0</v>
      </c>
    </row>
    <row r="46" spans="1:20" ht="14.65" thickBot="1" x14ac:dyDescent="0.5">
      <c r="A46">
        <v>45</v>
      </c>
      <c r="B46">
        <v>2</v>
      </c>
      <c r="C46" s="1">
        <v>0</v>
      </c>
    </row>
    <row r="47" spans="1:20" ht="14.65" thickBot="1" x14ac:dyDescent="0.5">
      <c r="A47">
        <v>46</v>
      </c>
      <c r="B47">
        <v>2</v>
      </c>
      <c r="C47" s="1">
        <v>0</v>
      </c>
    </row>
    <row r="48" spans="1:20" ht="14.65" thickBot="1" x14ac:dyDescent="0.5">
      <c r="A48">
        <v>47</v>
      </c>
      <c r="B48">
        <v>9</v>
      </c>
      <c r="C48" s="1">
        <v>0</v>
      </c>
    </row>
    <row r="49" spans="1:3" ht="14.65" thickBot="1" x14ac:dyDescent="0.5">
      <c r="A49">
        <v>48</v>
      </c>
      <c r="B49">
        <v>20</v>
      </c>
      <c r="C49" s="1">
        <v>1</v>
      </c>
    </row>
    <row r="50" spans="1:3" ht="14.65" thickBot="1" x14ac:dyDescent="0.5">
      <c r="A50">
        <v>49</v>
      </c>
      <c r="B50">
        <v>0</v>
      </c>
      <c r="C50" s="1">
        <v>0</v>
      </c>
    </row>
    <row r="51" spans="1:3" ht="14.65" thickBot="1" x14ac:dyDescent="0.5">
      <c r="A51">
        <v>50</v>
      </c>
      <c r="B51">
        <v>22</v>
      </c>
      <c r="C51" s="1">
        <v>1</v>
      </c>
    </row>
    <row r="52" spans="1:3" ht="14.65" thickBot="1" x14ac:dyDescent="0.5">
      <c r="A52">
        <v>51</v>
      </c>
      <c r="B52">
        <v>9</v>
      </c>
      <c r="C52" s="1">
        <v>1</v>
      </c>
    </row>
    <row r="53" spans="1:3" ht="14.65" thickBot="1" x14ac:dyDescent="0.5">
      <c r="A53">
        <v>52</v>
      </c>
      <c r="B53">
        <v>2</v>
      </c>
      <c r="C53" s="1">
        <v>0</v>
      </c>
    </row>
    <row r="54" spans="1:3" ht="14.65" thickBot="1" x14ac:dyDescent="0.5">
      <c r="A54">
        <v>53</v>
      </c>
      <c r="B54">
        <v>0</v>
      </c>
      <c r="C54" s="1">
        <v>0</v>
      </c>
    </row>
    <row r="55" spans="1:3" ht="14.65" thickBot="1" x14ac:dyDescent="0.5">
      <c r="A55">
        <v>54</v>
      </c>
      <c r="B55">
        <v>12</v>
      </c>
      <c r="C55" s="1">
        <v>1</v>
      </c>
    </row>
    <row r="56" spans="1:3" ht="14.65" thickBot="1" x14ac:dyDescent="0.5">
      <c r="A56">
        <v>55</v>
      </c>
      <c r="B56">
        <v>2</v>
      </c>
      <c r="C56" s="1">
        <v>0</v>
      </c>
    </row>
    <row r="57" spans="1:3" ht="14.65" thickBot="1" x14ac:dyDescent="0.5">
      <c r="A57">
        <v>56</v>
      </c>
      <c r="B57">
        <v>0</v>
      </c>
      <c r="C57" s="1">
        <v>0</v>
      </c>
    </row>
    <row r="58" spans="1:3" ht="14.65" thickBot="1" x14ac:dyDescent="0.5">
      <c r="A58">
        <v>57</v>
      </c>
      <c r="B58">
        <v>16</v>
      </c>
      <c r="C58" s="1">
        <v>0</v>
      </c>
    </row>
    <row r="59" spans="1:3" ht="14.65" thickBot="1" x14ac:dyDescent="0.5">
      <c r="A59">
        <v>58</v>
      </c>
      <c r="B59">
        <v>13</v>
      </c>
      <c r="C59" s="1">
        <v>1</v>
      </c>
    </row>
    <row r="60" spans="1:3" ht="14.65" thickBot="1" x14ac:dyDescent="0.5">
      <c r="A60">
        <v>59</v>
      </c>
      <c r="B60">
        <v>0</v>
      </c>
      <c r="C60" s="1">
        <v>0</v>
      </c>
    </row>
    <row r="61" spans="1:3" ht="14.65" thickBot="1" x14ac:dyDescent="0.5">
      <c r="A61">
        <v>60</v>
      </c>
      <c r="B61">
        <v>2</v>
      </c>
      <c r="C61" s="1">
        <v>0</v>
      </c>
    </row>
    <row r="62" spans="1:3" ht="14.65" thickBot="1" x14ac:dyDescent="0.5">
      <c r="A62">
        <v>61</v>
      </c>
      <c r="B62">
        <v>0</v>
      </c>
      <c r="C62" s="1">
        <v>0</v>
      </c>
    </row>
    <row r="63" spans="1:3" ht="14.65" thickBot="1" x14ac:dyDescent="0.5">
      <c r="A63">
        <v>62</v>
      </c>
      <c r="B63">
        <v>0</v>
      </c>
      <c r="C63" s="1">
        <v>0</v>
      </c>
    </row>
    <row r="64" spans="1:3" ht="14.65" thickBot="1" x14ac:dyDescent="0.5">
      <c r="A64">
        <v>63</v>
      </c>
      <c r="B64">
        <v>2</v>
      </c>
      <c r="C64" s="1">
        <v>0</v>
      </c>
    </row>
    <row r="65" spans="1:3" ht="14.65" thickBot="1" x14ac:dyDescent="0.5">
      <c r="A65">
        <v>64</v>
      </c>
      <c r="B65">
        <v>1</v>
      </c>
      <c r="C65" s="1">
        <v>0</v>
      </c>
    </row>
    <row r="66" spans="1:3" ht="14.65" thickBot="1" x14ac:dyDescent="0.5">
      <c r="A66">
        <v>65</v>
      </c>
      <c r="B66">
        <v>3</v>
      </c>
      <c r="C66" s="1">
        <v>0</v>
      </c>
    </row>
    <row r="67" spans="1:3" ht="14.65" thickBot="1" x14ac:dyDescent="0.5">
      <c r="A67">
        <v>66</v>
      </c>
      <c r="B67">
        <v>20</v>
      </c>
      <c r="C67" s="1">
        <v>1</v>
      </c>
    </row>
    <row r="68" spans="1:3" ht="14.65" thickBot="1" x14ac:dyDescent="0.5">
      <c r="A68">
        <v>67</v>
      </c>
      <c r="B68">
        <v>12</v>
      </c>
      <c r="C68" s="1">
        <v>1</v>
      </c>
    </row>
    <row r="69" spans="1:3" ht="14.65" thickBot="1" x14ac:dyDescent="0.5">
      <c r="A69">
        <v>68</v>
      </c>
      <c r="B69">
        <v>0</v>
      </c>
      <c r="C69" s="1">
        <v>0</v>
      </c>
    </row>
    <row r="70" spans="1:3" ht="14.65" thickBot="1" x14ac:dyDescent="0.5">
      <c r="A70">
        <v>69</v>
      </c>
      <c r="B70">
        <v>18</v>
      </c>
      <c r="C70" s="1">
        <v>1</v>
      </c>
    </row>
    <row r="71" spans="1:3" ht="14.65" thickBot="1" x14ac:dyDescent="0.5">
      <c r="A71">
        <v>70</v>
      </c>
      <c r="B71">
        <v>4</v>
      </c>
      <c r="C71" s="1">
        <v>0</v>
      </c>
    </row>
    <row r="72" spans="1:3" ht="14.65" thickBot="1" x14ac:dyDescent="0.5">
      <c r="A72">
        <v>71</v>
      </c>
      <c r="B72">
        <v>19</v>
      </c>
      <c r="C72" s="1">
        <v>0</v>
      </c>
    </row>
    <row r="73" spans="1:3" ht="14.65" thickBot="1" x14ac:dyDescent="0.5">
      <c r="A73">
        <v>72</v>
      </c>
      <c r="B73">
        <v>6</v>
      </c>
      <c r="C73" s="1">
        <v>0</v>
      </c>
    </row>
    <row r="74" spans="1:3" ht="14.65" thickBot="1" x14ac:dyDescent="0.5">
      <c r="A74">
        <v>73</v>
      </c>
      <c r="B74">
        <v>9</v>
      </c>
      <c r="C74" s="1">
        <v>0</v>
      </c>
    </row>
    <row r="75" spans="1:3" ht="14.65" thickBot="1" x14ac:dyDescent="0.5">
      <c r="A75">
        <v>74</v>
      </c>
      <c r="B75">
        <v>6</v>
      </c>
      <c r="C75" s="1">
        <v>1</v>
      </c>
    </row>
    <row r="76" spans="1:3" ht="14.65" thickBot="1" x14ac:dyDescent="0.5">
      <c r="A76">
        <v>75</v>
      </c>
      <c r="B76">
        <v>7</v>
      </c>
      <c r="C76" s="1">
        <v>0</v>
      </c>
    </row>
    <row r="77" spans="1:3" ht="14.65" thickBot="1" x14ac:dyDescent="0.5">
      <c r="A77">
        <v>76</v>
      </c>
      <c r="B77">
        <v>2</v>
      </c>
      <c r="C77" s="1">
        <v>0</v>
      </c>
    </row>
    <row r="78" spans="1:3" ht="14.65" thickBot="1" x14ac:dyDescent="0.5">
      <c r="A78">
        <v>77</v>
      </c>
      <c r="B78">
        <v>0</v>
      </c>
      <c r="C78" s="1">
        <v>0</v>
      </c>
    </row>
    <row r="79" spans="1:3" ht="14.65" thickBot="1" x14ac:dyDescent="0.5">
      <c r="A79">
        <v>78</v>
      </c>
      <c r="B79">
        <v>4</v>
      </c>
      <c r="C79" s="1">
        <v>0</v>
      </c>
    </row>
    <row r="80" spans="1:3" ht="14.65" thickBot="1" x14ac:dyDescent="0.5">
      <c r="A80">
        <v>79</v>
      </c>
      <c r="B80">
        <v>12</v>
      </c>
      <c r="C80" s="1">
        <v>1</v>
      </c>
    </row>
    <row r="81" spans="1:3" ht="14.65" thickBot="1" x14ac:dyDescent="0.5">
      <c r="A81">
        <v>80</v>
      </c>
      <c r="B81">
        <v>19</v>
      </c>
      <c r="C81" s="1">
        <v>1</v>
      </c>
    </row>
    <row r="82" spans="1:3" ht="14.65" thickBot="1" x14ac:dyDescent="0.5">
      <c r="A82">
        <v>81</v>
      </c>
      <c r="B82">
        <v>1</v>
      </c>
      <c r="C82" s="1">
        <v>0</v>
      </c>
    </row>
    <row r="83" spans="1:3" ht="14.65" thickBot="1" x14ac:dyDescent="0.5">
      <c r="A83">
        <v>82</v>
      </c>
      <c r="B83">
        <v>2</v>
      </c>
      <c r="C83" s="1">
        <v>0</v>
      </c>
    </row>
    <row r="84" spans="1:3" ht="14.65" thickBot="1" x14ac:dyDescent="0.5">
      <c r="A84">
        <v>83</v>
      </c>
      <c r="B84">
        <v>4</v>
      </c>
      <c r="C84" s="1">
        <v>0</v>
      </c>
    </row>
    <row r="85" spans="1:3" ht="14.65" thickBot="1" x14ac:dyDescent="0.5">
      <c r="A85">
        <v>84</v>
      </c>
      <c r="B85">
        <v>0</v>
      </c>
      <c r="C85" s="1">
        <v>0</v>
      </c>
    </row>
    <row r="86" spans="1:3" ht="14.65" thickBot="1" x14ac:dyDescent="0.5">
      <c r="A86">
        <v>85</v>
      </c>
      <c r="B86">
        <v>0</v>
      </c>
      <c r="C86" s="1">
        <v>0</v>
      </c>
    </row>
    <row r="87" spans="1:3" ht="14.65" thickBot="1" x14ac:dyDescent="0.5">
      <c r="A87">
        <v>86</v>
      </c>
      <c r="B87">
        <v>0</v>
      </c>
      <c r="C87" s="1">
        <v>0</v>
      </c>
    </row>
    <row r="88" spans="1:3" ht="14.65" thickBot="1" x14ac:dyDescent="0.5">
      <c r="A88">
        <v>87</v>
      </c>
      <c r="B88">
        <v>2</v>
      </c>
      <c r="C88" s="1">
        <v>0</v>
      </c>
    </row>
    <row r="89" spans="1:3" ht="14.65" thickBot="1" x14ac:dyDescent="0.5">
      <c r="A89">
        <v>88</v>
      </c>
      <c r="B89">
        <v>0</v>
      </c>
      <c r="C89" s="1">
        <v>0</v>
      </c>
    </row>
    <row r="90" spans="1:3" ht="14.65" thickBot="1" x14ac:dyDescent="0.5">
      <c r="A90">
        <v>89</v>
      </c>
      <c r="B90">
        <v>10</v>
      </c>
      <c r="C90" s="1">
        <v>1</v>
      </c>
    </row>
    <row r="91" spans="1:3" ht="14.65" thickBot="1" x14ac:dyDescent="0.5">
      <c r="A91">
        <v>90</v>
      </c>
      <c r="B91">
        <v>0</v>
      </c>
      <c r="C91" s="1">
        <v>0</v>
      </c>
    </row>
    <row r="92" spans="1:3" ht="14.65" thickBot="1" x14ac:dyDescent="0.5">
      <c r="A92">
        <v>91</v>
      </c>
      <c r="B92">
        <v>40</v>
      </c>
      <c r="C92" s="1">
        <v>1</v>
      </c>
    </row>
    <row r="93" spans="1:3" ht="14.65" thickBot="1" x14ac:dyDescent="0.5">
      <c r="A93">
        <v>92</v>
      </c>
      <c r="B93">
        <v>14</v>
      </c>
      <c r="C93" s="1">
        <v>1</v>
      </c>
    </row>
    <row r="94" spans="1:3" ht="14.65" thickBot="1" x14ac:dyDescent="0.5">
      <c r="A94">
        <v>93</v>
      </c>
      <c r="B94">
        <v>0</v>
      </c>
      <c r="C94" s="1">
        <v>0</v>
      </c>
    </row>
    <row r="95" spans="1:3" ht="14.65" thickBot="1" x14ac:dyDescent="0.5">
      <c r="A95">
        <v>94</v>
      </c>
      <c r="B95">
        <v>7</v>
      </c>
      <c r="C95" s="1">
        <v>0</v>
      </c>
    </row>
    <row r="96" spans="1:3" ht="14.65" thickBot="1" x14ac:dyDescent="0.5">
      <c r="A96">
        <v>95</v>
      </c>
      <c r="B96">
        <v>6</v>
      </c>
      <c r="C96" s="1">
        <v>1</v>
      </c>
    </row>
    <row r="97" spans="1:3" ht="14.65" thickBot="1" x14ac:dyDescent="0.5">
      <c r="A97">
        <v>96</v>
      </c>
      <c r="B97">
        <v>0</v>
      </c>
      <c r="C97" s="1">
        <v>0</v>
      </c>
    </row>
    <row r="98" spans="1:3" ht="14.65" thickBot="1" x14ac:dyDescent="0.5">
      <c r="A98">
        <v>97</v>
      </c>
      <c r="B98">
        <v>1</v>
      </c>
      <c r="C98" s="1">
        <v>0</v>
      </c>
    </row>
    <row r="99" spans="1:3" ht="14.65" thickBot="1" x14ac:dyDescent="0.5">
      <c r="A99">
        <v>98</v>
      </c>
      <c r="B99">
        <v>22</v>
      </c>
      <c r="C99" s="1">
        <v>1</v>
      </c>
    </row>
    <row r="100" spans="1:3" ht="14.65" thickBot="1" x14ac:dyDescent="0.5">
      <c r="A100">
        <v>99</v>
      </c>
      <c r="B100">
        <v>0</v>
      </c>
      <c r="C100" s="1">
        <v>0</v>
      </c>
    </row>
    <row r="101" spans="1:3" ht="14.65" thickBot="1" x14ac:dyDescent="0.5">
      <c r="A101">
        <v>100</v>
      </c>
      <c r="B101">
        <v>3</v>
      </c>
      <c r="C101" s="1">
        <v>0</v>
      </c>
    </row>
    <row r="102" spans="1:3" ht="14.65" thickBot="1" x14ac:dyDescent="0.5">
      <c r="A102">
        <v>101</v>
      </c>
      <c r="B102">
        <v>11</v>
      </c>
      <c r="C102" s="1">
        <v>1</v>
      </c>
    </row>
    <row r="103" spans="1:3" ht="14.65" thickBot="1" x14ac:dyDescent="0.5">
      <c r="A103">
        <v>102</v>
      </c>
      <c r="B103">
        <v>21</v>
      </c>
      <c r="C103" s="1">
        <v>1</v>
      </c>
    </row>
    <row r="104" spans="1:3" ht="14.65" thickBot="1" x14ac:dyDescent="0.5">
      <c r="A104">
        <v>103</v>
      </c>
      <c r="B104">
        <v>6</v>
      </c>
      <c r="C104" s="1">
        <v>0</v>
      </c>
    </row>
    <row r="105" spans="1:3" ht="14.65" thickBot="1" x14ac:dyDescent="0.5">
      <c r="A105">
        <v>104</v>
      </c>
      <c r="B105">
        <v>0</v>
      </c>
      <c r="C105" s="1">
        <v>0</v>
      </c>
    </row>
    <row r="106" spans="1:3" ht="14.65" thickBot="1" x14ac:dyDescent="0.5">
      <c r="A106">
        <v>105</v>
      </c>
      <c r="B106">
        <v>4</v>
      </c>
      <c r="C106" s="1">
        <v>0</v>
      </c>
    </row>
    <row r="107" spans="1:3" ht="14.65" thickBot="1" x14ac:dyDescent="0.5">
      <c r="A107">
        <v>106</v>
      </c>
      <c r="B107">
        <v>0</v>
      </c>
      <c r="C107" s="1">
        <v>0</v>
      </c>
    </row>
    <row r="108" spans="1:3" ht="14.65" thickBot="1" x14ac:dyDescent="0.5">
      <c r="A108">
        <v>107</v>
      </c>
      <c r="B108">
        <v>31</v>
      </c>
      <c r="C108" s="1">
        <v>1</v>
      </c>
    </row>
    <row r="109" spans="1:3" ht="14.65" thickBot="1" x14ac:dyDescent="0.5">
      <c r="A109">
        <v>108</v>
      </c>
      <c r="B109">
        <v>13</v>
      </c>
      <c r="C109" s="1">
        <v>1</v>
      </c>
    </row>
    <row r="110" spans="1:3" ht="14.65" thickBot="1" x14ac:dyDescent="0.5">
      <c r="A110">
        <v>109</v>
      </c>
      <c r="B110">
        <v>2</v>
      </c>
      <c r="C110" s="1">
        <v>0</v>
      </c>
    </row>
    <row r="111" spans="1:3" ht="14.65" thickBot="1" x14ac:dyDescent="0.5">
      <c r="A111">
        <v>110</v>
      </c>
      <c r="B111">
        <v>9</v>
      </c>
      <c r="C111" s="1">
        <v>1</v>
      </c>
    </row>
    <row r="112" spans="1:3" ht="14.65" thickBot="1" x14ac:dyDescent="0.5">
      <c r="A112">
        <v>111</v>
      </c>
      <c r="B112">
        <v>0</v>
      </c>
      <c r="C112" s="1">
        <v>0</v>
      </c>
    </row>
    <row r="113" spans="1:3" ht="14.65" thickBot="1" x14ac:dyDescent="0.5">
      <c r="A113">
        <v>112</v>
      </c>
      <c r="B113">
        <v>0</v>
      </c>
      <c r="C113" s="1">
        <v>0</v>
      </c>
    </row>
    <row r="114" spans="1:3" ht="14.65" thickBot="1" x14ac:dyDescent="0.5">
      <c r="A114">
        <v>113</v>
      </c>
      <c r="B114">
        <v>4</v>
      </c>
      <c r="C114" s="1">
        <v>0</v>
      </c>
    </row>
    <row r="115" spans="1:3" ht="14.65" thickBot="1" x14ac:dyDescent="0.5">
      <c r="A115">
        <v>114</v>
      </c>
      <c r="B115">
        <v>4</v>
      </c>
      <c r="C115" s="1">
        <v>0</v>
      </c>
    </row>
    <row r="116" spans="1:3" ht="14.65" thickBot="1" x14ac:dyDescent="0.5">
      <c r="A116">
        <v>115</v>
      </c>
      <c r="B116">
        <v>3</v>
      </c>
      <c r="C116" s="1">
        <v>1</v>
      </c>
    </row>
    <row r="117" spans="1:3" ht="14.65" thickBot="1" x14ac:dyDescent="0.5">
      <c r="A117">
        <v>116</v>
      </c>
      <c r="B117">
        <v>0</v>
      </c>
      <c r="C117" s="1">
        <v>0</v>
      </c>
    </row>
    <row r="118" spans="1:3" ht="14.65" thickBot="1" x14ac:dyDescent="0.5">
      <c r="A118">
        <v>117</v>
      </c>
      <c r="B118">
        <v>4</v>
      </c>
      <c r="C118" s="1">
        <v>1</v>
      </c>
    </row>
    <row r="119" spans="1:3" ht="14.65" thickBot="1" x14ac:dyDescent="0.5">
      <c r="A119">
        <v>118</v>
      </c>
      <c r="B119">
        <v>5</v>
      </c>
      <c r="C119" s="1">
        <v>0</v>
      </c>
    </row>
    <row r="120" spans="1:3" ht="14.65" thickBot="1" x14ac:dyDescent="0.5">
      <c r="A120">
        <v>119</v>
      </c>
      <c r="B120">
        <v>8</v>
      </c>
      <c r="C120" s="1">
        <v>1</v>
      </c>
    </row>
    <row r="121" spans="1:3" ht="14.65" thickBot="1" x14ac:dyDescent="0.5">
      <c r="A121">
        <v>120</v>
      </c>
      <c r="B121">
        <v>0</v>
      </c>
      <c r="C121" s="1">
        <v>0</v>
      </c>
    </row>
    <row r="122" spans="1:3" ht="14.65" thickBot="1" x14ac:dyDescent="0.5">
      <c r="A122">
        <v>121</v>
      </c>
      <c r="B122">
        <v>6</v>
      </c>
      <c r="C122" s="1">
        <v>1</v>
      </c>
    </row>
    <row r="123" spans="1:3" ht="14.65" thickBot="1" x14ac:dyDescent="0.5">
      <c r="A123">
        <v>122</v>
      </c>
      <c r="B123">
        <v>1</v>
      </c>
      <c r="C123" s="1">
        <v>0</v>
      </c>
    </row>
    <row r="124" spans="1:3" ht="14.65" thickBot="1" x14ac:dyDescent="0.5">
      <c r="A124">
        <v>123</v>
      </c>
      <c r="B124">
        <v>0</v>
      </c>
      <c r="C124" s="1">
        <v>0</v>
      </c>
    </row>
    <row r="125" spans="1:3" ht="14.65" thickBot="1" x14ac:dyDescent="0.5">
      <c r="A125">
        <v>124</v>
      </c>
      <c r="B125">
        <v>0</v>
      </c>
      <c r="C125" s="1">
        <v>0</v>
      </c>
    </row>
    <row r="126" spans="1:3" ht="14.65" thickBot="1" x14ac:dyDescent="0.5">
      <c r="A126">
        <v>125</v>
      </c>
      <c r="B126">
        <v>6</v>
      </c>
      <c r="C126" s="1">
        <v>0</v>
      </c>
    </row>
    <row r="127" spans="1:3" ht="14.65" thickBot="1" x14ac:dyDescent="0.5">
      <c r="A127">
        <v>126</v>
      </c>
      <c r="B127">
        <v>2</v>
      </c>
      <c r="C127" s="1">
        <v>0</v>
      </c>
    </row>
    <row r="128" spans="1:3" ht="14.65" thickBot="1" x14ac:dyDescent="0.5">
      <c r="A128">
        <v>127</v>
      </c>
      <c r="B128">
        <v>6</v>
      </c>
      <c r="C128" s="1">
        <v>0</v>
      </c>
    </row>
    <row r="129" spans="1:3" ht="14.65" thickBot="1" x14ac:dyDescent="0.5">
      <c r="A129">
        <v>128</v>
      </c>
      <c r="B129">
        <v>15</v>
      </c>
      <c r="C129" s="1">
        <v>0</v>
      </c>
    </row>
    <row r="130" spans="1:3" ht="14.65" thickBot="1" x14ac:dyDescent="0.5">
      <c r="A130">
        <v>129</v>
      </c>
      <c r="B130">
        <v>3</v>
      </c>
      <c r="C130" s="1">
        <v>0</v>
      </c>
    </row>
    <row r="131" spans="1:3" ht="14.65" thickBot="1" x14ac:dyDescent="0.5">
      <c r="A131">
        <v>130</v>
      </c>
      <c r="B131">
        <v>4</v>
      </c>
      <c r="C131" s="1">
        <v>0</v>
      </c>
    </row>
    <row r="132" spans="1:3" ht="14.65" thickBot="1" x14ac:dyDescent="0.5">
      <c r="A132">
        <v>131</v>
      </c>
      <c r="B132">
        <v>8</v>
      </c>
      <c r="C132" s="1">
        <v>1</v>
      </c>
    </row>
    <row r="133" spans="1:3" ht="14.65" thickBot="1" x14ac:dyDescent="0.5">
      <c r="A133">
        <v>132</v>
      </c>
      <c r="B133">
        <v>19</v>
      </c>
      <c r="C133" s="1">
        <v>1</v>
      </c>
    </row>
    <row r="134" spans="1:3" ht="14.65" thickBot="1" x14ac:dyDescent="0.5">
      <c r="A134">
        <v>133</v>
      </c>
      <c r="B134">
        <v>0</v>
      </c>
      <c r="C134" s="1">
        <v>0</v>
      </c>
    </row>
    <row r="135" spans="1:3" ht="14.65" thickBot="1" x14ac:dyDescent="0.5">
      <c r="A135">
        <v>134</v>
      </c>
      <c r="B135">
        <v>0</v>
      </c>
      <c r="C135" s="1">
        <v>0</v>
      </c>
    </row>
    <row r="136" spans="1:3" ht="14.65" thickBot="1" x14ac:dyDescent="0.5">
      <c r="A136">
        <v>135</v>
      </c>
      <c r="B136">
        <v>0</v>
      </c>
      <c r="C136" s="1">
        <v>0</v>
      </c>
    </row>
    <row r="137" spans="1:3" ht="14.65" thickBot="1" x14ac:dyDescent="0.5">
      <c r="A137">
        <v>136</v>
      </c>
      <c r="B137">
        <v>3</v>
      </c>
      <c r="C137" s="1">
        <v>0</v>
      </c>
    </row>
    <row r="138" spans="1:3" ht="14.65" thickBot="1" x14ac:dyDescent="0.5">
      <c r="A138">
        <v>137</v>
      </c>
      <c r="B138">
        <v>6</v>
      </c>
      <c r="C138" s="1">
        <v>0</v>
      </c>
    </row>
    <row r="139" spans="1:3" ht="14.65" thickBot="1" x14ac:dyDescent="0.5">
      <c r="A139">
        <v>138</v>
      </c>
      <c r="B139">
        <v>6</v>
      </c>
      <c r="C139" s="1">
        <v>1</v>
      </c>
    </row>
    <row r="140" spans="1:3" ht="14.65" thickBot="1" x14ac:dyDescent="0.5">
      <c r="A140">
        <v>139</v>
      </c>
      <c r="B140">
        <v>20</v>
      </c>
      <c r="C140" s="1">
        <v>1</v>
      </c>
    </row>
    <row r="141" spans="1:3" ht="14.65" thickBot="1" x14ac:dyDescent="0.5">
      <c r="A141">
        <v>140</v>
      </c>
      <c r="B141">
        <v>3</v>
      </c>
      <c r="C141" s="1">
        <v>0</v>
      </c>
    </row>
    <row r="142" spans="1:3" ht="14.65" thickBot="1" x14ac:dyDescent="0.5">
      <c r="A142">
        <v>141</v>
      </c>
      <c r="B142">
        <v>4</v>
      </c>
      <c r="C142" s="1">
        <v>0</v>
      </c>
    </row>
    <row r="143" spans="1:3" ht="14.65" thickBot="1" x14ac:dyDescent="0.5">
      <c r="A143">
        <v>142</v>
      </c>
      <c r="B143">
        <v>0</v>
      </c>
      <c r="C143" s="1">
        <v>0</v>
      </c>
    </row>
    <row r="144" spans="1:3" ht="14.65" thickBot="1" x14ac:dyDescent="0.5">
      <c r="A144">
        <v>143</v>
      </c>
      <c r="B144">
        <v>1</v>
      </c>
      <c r="C144" s="1">
        <v>0</v>
      </c>
    </row>
    <row r="145" spans="1:3" ht="14.65" thickBot="1" x14ac:dyDescent="0.5">
      <c r="A145">
        <v>144</v>
      </c>
      <c r="B145">
        <v>1</v>
      </c>
      <c r="C145" s="1">
        <v>0</v>
      </c>
    </row>
    <row r="146" spans="1:3" ht="14.65" thickBot="1" x14ac:dyDescent="0.5">
      <c r="A146">
        <v>145</v>
      </c>
      <c r="B146">
        <v>10</v>
      </c>
      <c r="C146" s="1">
        <v>1</v>
      </c>
    </row>
    <row r="147" spans="1:3" ht="14.65" thickBot="1" x14ac:dyDescent="0.5">
      <c r="A147">
        <v>146</v>
      </c>
      <c r="B147">
        <v>6</v>
      </c>
      <c r="C147" s="1">
        <v>0</v>
      </c>
    </row>
    <row r="148" spans="1:3" ht="14.65" thickBot="1" x14ac:dyDescent="0.5">
      <c r="A148">
        <v>147</v>
      </c>
      <c r="B148">
        <v>24</v>
      </c>
      <c r="C148" s="1">
        <v>1</v>
      </c>
    </row>
    <row r="149" spans="1:3" ht="14.65" thickBot="1" x14ac:dyDescent="0.5">
      <c r="A149">
        <v>148</v>
      </c>
      <c r="B149">
        <v>0</v>
      </c>
      <c r="C149" s="1">
        <v>0</v>
      </c>
    </row>
    <row r="150" spans="1:3" ht="14.65" thickBot="1" x14ac:dyDescent="0.5">
      <c r="A150">
        <v>149</v>
      </c>
      <c r="B150">
        <v>0</v>
      </c>
      <c r="C150" s="1">
        <v>0</v>
      </c>
    </row>
    <row r="151" spans="1:3" ht="14.65" thickBot="1" x14ac:dyDescent="0.5">
      <c r="A151">
        <v>150</v>
      </c>
      <c r="B151">
        <v>29</v>
      </c>
      <c r="C151" s="1">
        <v>1</v>
      </c>
    </row>
    <row r="152" spans="1:3" ht="14.65" thickBot="1" x14ac:dyDescent="0.5">
      <c r="A152">
        <v>151</v>
      </c>
      <c r="B152">
        <v>0</v>
      </c>
      <c r="C152" s="1">
        <v>0</v>
      </c>
    </row>
    <row r="153" spans="1:3" ht="14.65" thickBot="1" x14ac:dyDescent="0.5">
      <c r="A153">
        <v>152</v>
      </c>
      <c r="B153">
        <v>0</v>
      </c>
      <c r="C153" s="1">
        <v>0</v>
      </c>
    </row>
    <row r="154" spans="1:3" ht="14.65" thickBot="1" x14ac:dyDescent="0.5">
      <c r="A154">
        <v>153</v>
      </c>
      <c r="B154">
        <v>1</v>
      </c>
      <c r="C154" s="1">
        <v>0</v>
      </c>
    </row>
    <row r="155" spans="1:3" ht="14.65" thickBot="1" x14ac:dyDescent="0.5">
      <c r="A155">
        <v>154</v>
      </c>
      <c r="B155">
        <v>7</v>
      </c>
      <c r="C155" s="1">
        <v>0</v>
      </c>
    </row>
    <row r="156" spans="1:3" ht="14.65" thickBot="1" x14ac:dyDescent="0.5">
      <c r="A156">
        <v>155</v>
      </c>
      <c r="B156">
        <v>0</v>
      </c>
      <c r="C156" s="1">
        <v>0</v>
      </c>
    </row>
    <row r="157" spans="1:3" ht="14.65" thickBot="1" x14ac:dyDescent="0.5">
      <c r="A157">
        <v>156</v>
      </c>
      <c r="B157">
        <v>0</v>
      </c>
      <c r="C157" s="1">
        <v>0</v>
      </c>
    </row>
    <row r="158" spans="1:3" ht="14.65" thickBot="1" x14ac:dyDescent="0.5">
      <c r="A158">
        <v>157</v>
      </c>
      <c r="B158">
        <v>18</v>
      </c>
      <c r="C158" s="1">
        <v>1</v>
      </c>
    </row>
    <row r="159" spans="1:3" ht="14.65" thickBot="1" x14ac:dyDescent="0.5">
      <c r="A159">
        <v>158</v>
      </c>
      <c r="B159">
        <v>4</v>
      </c>
      <c r="C159" s="1">
        <v>0</v>
      </c>
    </row>
    <row r="160" spans="1:3" ht="14.65" thickBot="1" x14ac:dyDescent="0.5">
      <c r="A160">
        <v>159</v>
      </c>
      <c r="B160">
        <v>0</v>
      </c>
      <c r="C160" s="1">
        <v>0</v>
      </c>
    </row>
    <row r="161" spans="1:3" ht="14.65" thickBot="1" x14ac:dyDescent="0.5">
      <c r="A161">
        <v>160</v>
      </c>
      <c r="B161">
        <v>18</v>
      </c>
      <c r="C161" s="1">
        <v>1</v>
      </c>
    </row>
    <row r="162" spans="1:3" ht="14.65" thickBot="1" x14ac:dyDescent="0.5">
      <c r="A162">
        <v>161</v>
      </c>
      <c r="B162">
        <v>0</v>
      </c>
      <c r="C162" s="1">
        <v>0</v>
      </c>
    </row>
    <row r="163" spans="1:3" ht="14.65" thickBot="1" x14ac:dyDescent="0.5">
      <c r="A163">
        <v>162</v>
      </c>
      <c r="B163">
        <v>8</v>
      </c>
      <c r="C163" s="1">
        <v>0</v>
      </c>
    </row>
    <row r="164" spans="1:3" ht="14.65" thickBot="1" x14ac:dyDescent="0.5">
      <c r="A164">
        <v>163</v>
      </c>
      <c r="B164">
        <v>20</v>
      </c>
      <c r="C164" s="1">
        <v>1</v>
      </c>
    </row>
    <row r="165" spans="1:3" ht="14.65" thickBot="1" x14ac:dyDescent="0.5">
      <c r="A165">
        <v>164</v>
      </c>
      <c r="B165">
        <v>5</v>
      </c>
      <c r="C165" s="1">
        <v>0</v>
      </c>
    </row>
    <row r="166" spans="1:3" ht="14.65" thickBot="1" x14ac:dyDescent="0.5">
      <c r="A166">
        <v>165</v>
      </c>
      <c r="B166">
        <v>33</v>
      </c>
      <c r="C166" s="1">
        <v>1</v>
      </c>
    </row>
    <row r="167" spans="1:3" ht="14.65" thickBot="1" x14ac:dyDescent="0.5">
      <c r="A167">
        <v>166</v>
      </c>
      <c r="B167">
        <v>12</v>
      </c>
      <c r="C167" s="1">
        <v>1</v>
      </c>
    </row>
    <row r="168" spans="1:3" ht="14.65" thickBot="1" x14ac:dyDescent="0.5">
      <c r="A168">
        <v>167</v>
      </c>
      <c r="B168">
        <v>0</v>
      </c>
      <c r="C168" s="1">
        <v>0</v>
      </c>
    </row>
    <row r="169" spans="1:3" ht="14.65" thickBot="1" x14ac:dyDescent="0.5">
      <c r="A169">
        <v>168</v>
      </c>
      <c r="B169">
        <v>0</v>
      </c>
      <c r="C169" s="1">
        <v>0</v>
      </c>
    </row>
    <row r="170" spans="1:3" ht="14.65" thickBot="1" x14ac:dyDescent="0.5">
      <c r="A170">
        <v>169</v>
      </c>
      <c r="B170">
        <v>26</v>
      </c>
      <c r="C170" s="1">
        <v>1</v>
      </c>
    </row>
    <row r="171" spans="1:3" ht="14.65" thickBot="1" x14ac:dyDescent="0.5">
      <c r="A171">
        <v>170</v>
      </c>
      <c r="B171">
        <v>3</v>
      </c>
      <c r="C171" s="1">
        <v>0</v>
      </c>
    </row>
    <row r="172" spans="1:3" ht="14.65" thickBot="1" x14ac:dyDescent="0.5">
      <c r="A172">
        <v>171</v>
      </c>
      <c r="B172">
        <v>0</v>
      </c>
      <c r="C172" s="1">
        <v>0</v>
      </c>
    </row>
    <row r="173" spans="1:3" ht="14.65" thickBot="1" x14ac:dyDescent="0.5">
      <c r="A173">
        <v>172</v>
      </c>
      <c r="B173">
        <v>0</v>
      </c>
      <c r="C173" s="1">
        <v>0</v>
      </c>
    </row>
    <row r="174" spans="1:3" ht="14.65" thickBot="1" x14ac:dyDescent="0.5">
      <c r="A174">
        <v>173</v>
      </c>
      <c r="B174">
        <v>0</v>
      </c>
      <c r="C174" s="1">
        <v>0</v>
      </c>
    </row>
    <row r="175" spans="1:3" ht="14.65" thickBot="1" x14ac:dyDescent="0.5">
      <c r="A175">
        <v>174</v>
      </c>
      <c r="B175">
        <v>0</v>
      </c>
      <c r="C175" s="1">
        <v>0</v>
      </c>
    </row>
    <row r="176" spans="1:3" ht="14.65" thickBot="1" x14ac:dyDescent="0.5">
      <c r="A176">
        <v>175</v>
      </c>
      <c r="B176">
        <v>1</v>
      </c>
      <c r="C176" s="1">
        <v>0</v>
      </c>
    </row>
    <row r="177" spans="1:3" ht="14.65" thickBot="1" x14ac:dyDescent="0.5">
      <c r="A177">
        <v>176</v>
      </c>
      <c r="B177">
        <v>1</v>
      </c>
      <c r="C177" s="1">
        <v>0</v>
      </c>
    </row>
    <row r="178" spans="1:3" ht="14.65" thickBot="1" x14ac:dyDescent="0.5">
      <c r="A178">
        <v>177</v>
      </c>
      <c r="B178">
        <v>0</v>
      </c>
      <c r="C178" s="1">
        <v>0</v>
      </c>
    </row>
    <row r="179" spans="1:3" ht="14.65" thickBot="1" x14ac:dyDescent="0.5">
      <c r="A179">
        <v>178</v>
      </c>
      <c r="B179">
        <v>4</v>
      </c>
      <c r="C179" s="1">
        <v>1</v>
      </c>
    </row>
    <row r="180" spans="1:3" ht="14.65" thickBot="1" x14ac:dyDescent="0.5">
      <c r="A180">
        <v>179</v>
      </c>
      <c r="B180">
        <v>10</v>
      </c>
      <c r="C180" s="1">
        <v>1</v>
      </c>
    </row>
    <row r="181" spans="1:3" ht="14.65" thickBot="1" x14ac:dyDescent="0.5">
      <c r="A181">
        <v>180</v>
      </c>
      <c r="B181">
        <v>0</v>
      </c>
      <c r="C181" s="1">
        <v>0</v>
      </c>
    </row>
    <row r="182" spans="1:3" ht="14.65" thickBot="1" x14ac:dyDescent="0.5">
      <c r="A182">
        <v>181</v>
      </c>
      <c r="B182">
        <v>0</v>
      </c>
      <c r="C182" s="1">
        <v>0</v>
      </c>
    </row>
    <row r="183" spans="1:3" ht="14.65" thickBot="1" x14ac:dyDescent="0.5">
      <c r="A183">
        <v>182</v>
      </c>
      <c r="B183">
        <v>2</v>
      </c>
      <c r="C183" s="1">
        <v>0</v>
      </c>
    </row>
    <row r="184" spans="1:3" ht="14.65" thickBot="1" x14ac:dyDescent="0.5">
      <c r="A184">
        <v>183</v>
      </c>
      <c r="B184">
        <v>2</v>
      </c>
      <c r="C184" s="1">
        <v>0</v>
      </c>
    </row>
    <row r="185" spans="1:3" ht="14.65" thickBot="1" x14ac:dyDescent="0.5">
      <c r="A185">
        <v>184</v>
      </c>
      <c r="B185">
        <v>0</v>
      </c>
      <c r="C185" s="1">
        <v>0</v>
      </c>
    </row>
    <row r="186" spans="1:3" ht="14.65" thickBot="1" x14ac:dyDescent="0.5">
      <c r="A186">
        <v>185</v>
      </c>
      <c r="B186">
        <v>4</v>
      </c>
      <c r="C186" s="1">
        <v>0</v>
      </c>
    </row>
    <row r="187" spans="1:3" ht="14.65" thickBot="1" x14ac:dyDescent="0.5">
      <c r="A187">
        <v>186</v>
      </c>
      <c r="B187">
        <v>0</v>
      </c>
      <c r="C187" s="1">
        <v>0</v>
      </c>
    </row>
    <row r="188" spans="1:3" ht="14.65" thickBot="1" x14ac:dyDescent="0.5">
      <c r="A188">
        <v>187</v>
      </c>
      <c r="B188">
        <v>6</v>
      </c>
      <c r="C188" s="1">
        <v>0</v>
      </c>
    </row>
    <row r="189" spans="1:3" ht="14.65" thickBot="1" x14ac:dyDescent="0.5">
      <c r="A189">
        <v>188</v>
      </c>
      <c r="B189">
        <v>15</v>
      </c>
      <c r="C189" s="1">
        <v>1</v>
      </c>
    </row>
    <row r="190" spans="1:3" ht="14.65" thickBot="1" x14ac:dyDescent="0.5">
      <c r="A190">
        <v>189</v>
      </c>
      <c r="B190">
        <v>0</v>
      </c>
      <c r="C190" s="1">
        <v>0</v>
      </c>
    </row>
    <row r="191" spans="1:3" ht="14.65" thickBot="1" x14ac:dyDescent="0.5">
      <c r="A191">
        <v>190</v>
      </c>
      <c r="B191">
        <v>3</v>
      </c>
      <c r="C191" s="1">
        <v>0</v>
      </c>
    </row>
    <row r="192" spans="1:3" ht="14.65" thickBot="1" x14ac:dyDescent="0.5">
      <c r="A192">
        <v>191</v>
      </c>
      <c r="B192">
        <v>6</v>
      </c>
      <c r="C192" s="1">
        <v>1</v>
      </c>
    </row>
    <row r="193" spans="1:3" ht="14.65" thickBot="1" x14ac:dyDescent="0.5">
      <c r="A193">
        <v>192</v>
      </c>
      <c r="B193">
        <v>21</v>
      </c>
      <c r="C193" s="1">
        <v>1</v>
      </c>
    </row>
    <row r="194" spans="1:3" ht="14.65" thickBot="1" x14ac:dyDescent="0.5">
      <c r="A194">
        <v>193</v>
      </c>
      <c r="B194">
        <v>0</v>
      </c>
      <c r="C194" s="1">
        <v>0</v>
      </c>
    </row>
    <row r="195" spans="1:3" ht="14.65" thickBot="1" x14ac:dyDescent="0.5">
      <c r="A195">
        <v>194</v>
      </c>
      <c r="B195">
        <v>9</v>
      </c>
      <c r="C195" s="1">
        <v>0</v>
      </c>
    </row>
    <row r="196" spans="1:3" ht="14.65" thickBot="1" x14ac:dyDescent="0.5">
      <c r="A196">
        <v>195</v>
      </c>
      <c r="B196">
        <v>15</v>
      </c>
      <c r="C196" s="1">
        <v>1</v>
      </c>
    </row>
    <row r="197" spans="1:3" ht="14.65" thickBot="1" x14ac:dyDescent="0.5">
      <c r="A197">
        <v>196</v>
      </c>
      <c r="B197">
        <v>0</v>
      </c>
      <c r="C197" s="1">
        <v>0</v>
      </c>
    </row>
    <row r="198" spans="1:3" ht="14.65" thickBot="1" x14ac:dyDescent="0.5">
      <c r="A198">
        <v>197</v>
      </c>
      <c r="B198">
        <v>0</v>
      </c>
      <c r="C198" s="1">
        <v>0</v>
      </c>
    </row>
    <row r="199" spans="1:3" ht="14.65" thickBot="1" x14ac:dyDescent="0.5">
      <c r="A199">
        <v>198</v>
      </c>
      <c r="B199">
        <v>0</v>
      </c>
      <c r="C199" s="1">
        <v>0</v>
      </c>
    </row>
    <row r="200" spans="1:3" ht="14.65" thickBot="1" x14ac:dyDescent="0.5">
      <c r="A200">
        <v>199</v>
      </c>
      <c r="B200">
        <v>0</v>
      </c>
      <c r="C200" s="1">
        <v>0</v>
      </c>
    </row>
    <row r="201" spans="1:3" ht="14.65" thickBot="1" x14ac:dyDescent="0.5">
      <c r="A201">
        <v>200</v>
      </c>
      <c r="B201">
        <v>10</v>
      </c>
      <c r="C201" s="1">
        <v>0</v>
      </c>
    </row>
    <row r="202" spans="1:3" ht="14.65" thickBot="1" x14ac:dyDescent="0.5">
      <c r="A202">
        <v>201</v>
      </c>
      <c r="B202">
        <v>3</v>
      </c>
      <c r="C202" s="1">
        <v>0</v>
      </c>
    </row>
    <row r="203" spans="1:3" ht="14.65" thickBot="1" x14ac:dyDescent="0.5">
      <c r="A203">
        <v>202</v>
      </c>
      <c r="B203">
        <v>3</v>
      </c>
      <c r="C203" s="1">
        <v>0</v>
      </c>
    </row>
    <row r="204" spans="1:3" ht="14.65" thickBot="1" x14ac:dyDescent="0.5">
      <c r="A204">
        <v>203</v>
      </c>
      <c r="B204">
        <v>21</v>
      </c>
      <c r="C204" s="1">
        <v>1</v>
      </c>
    </row>
    <row r="205" spans="1:3" ht="14.65" thickBot="1" x14ac:dyDescent="0.5">
      <c r="A205">
        <v>204</v>
      </c>
      <c r="B205">
        <v>5</v>
      </c>
      <c r="C205" s="1">
        <v>0</v>
      </c>
    </row>
    <row r="206" spans="1:3" ht="14.65" thickBot="1" x14ac:dyDescent="0.5">
      <c r="A206">
        <v>205</v>
      </c>
      <c r="B206">
        <v>0</v>
      </c>
      <c r="C206" s="1">
        <v>0</v>
      </c>
    </row>
    <row r="207" spans="1:3" ht="14.65" thickBot="1" x14ac:dyDescent="0.5">
      <c r="A207">
        <v>206</v>
      </c>
      <c r="B207">
        <v>7</v>
      </c>
      <c r="C207" s="1">
        <v>0</v>
      </c>
    </row>
    <row r="208" spans="1:3" ht="14.65" thickBot="1" x14ac:dyDescent="0.5">
      <c r="A208">
        <v>207</v>
      </c>
      <c r="B208">
        <v>15</v>
      </c>
      <c r="C208" s="1">
        <v>1</v>
      </c>
    </row>
    <row r="209" spans="1:3" ht="14.65" thickBot="1" x14ac:dyDescent="0.5">
      <c r="A209">
        <v>208</v>
      </c>
      <c r="B209">
        <v>0</v>
      </c>
      <c r="C209" s="1">
        <v>0</v>
      </c>
    </row>
    <row r="210" spans="1:3" ht="14.65" thickBot="1" x14ac:dyDescent="0.5">
      <c r="A210">
        <v>209</v>
      </c>
      <c r="B210">
        <v>3</v>
      </c>
      <c r="C210" s="1">
        <v>0</v>
      </c>
    </row>
    <row r="211" spans="1:3" ht="14.65" thickBot="1" x14ac:dyDescent="0.5">
      <c r="A211">
        <v>210</v>
      </c>
      <c r="B211">
        <v>0</v>
      </c>
      <c r="C211" s="1">
        <v>0</v>
      </c>
    </row>
    <row r="212" spans="1:3" ht="14.65" thickBot="1" x14ac:dyDescent="0.5">
      <c r="A212">
        <v>211</v>
      </c>
      <c r="B212">
        <v>22</v>
      </c>
      <c r="C212" s="1">
        <v>1</v>
      </c>
    </row>
    <row r="213" spans="1:3" ht="14.65" thickBot="1" x14ac:dyDescent="0.5">
      <c r="A213">
        <v>212</v>
      </c>
      <c r="B213">
        <v>0</v>
      </c>
      <c r="C213" s="1">
        <v>0</v>
      </c>
    </row>
    <row r="214" spans="1:3" ht="14.65" thickBot="1" x14ac:dyDescent="0.5">
      <c r="A214">
        <v>213</v>
      </c>
      <c r="B214">
        <v>0</v>
      </c>
      <c r="C214" s="1">
        <v>0</v>
      </c>
    </row>
    <row r="215" spans="1:3" ht="14.65" thickBot="1" x14ac:dyDescent="0.5">
      <c r="A215">
        <v>214</v>
      </c>
      <c r="B215">
        <v>8</v>
      </c>
      <c r="C215" s="1">
        <v>0</v>
      </c>
    </row>
    <row r="216" spans="1:3" ht="14.65" thickBot="1" x14ac:dyDescent="0.5">
      <c r="A216">
        <v>215</v>
      </c>
      <c r="B216">
        <v>13</v>
      </c>
      <c r="C216" s="1">
        <v>1</v>
      </c>
    </row>
    <row r="217" spans="1:3" ht="14.65" thickBot="1" x14ac:dyDescent="0.5">
      <c r="A217">
        <v>216</v>
      </c>
      <c r="B217">
        <v>15</v>
      </c>
      <c r="C217" s="1">
        <v>1</v>
      </c>
    </row>
    <row r="218" spans="1:3" ht="14.65" thickBot="1" x14ac:dyDescent="0.5">
      <c r="A218">
        <v>217</v>
      </c>
      <c r="B218">
        <v>3</v>
      </c>
      <c r="C218" s="1">
        <v>0</v>
      </c>
    </row>
    <row r="219" spans="1:3" ht="14.65" thickBot="1" x14ac:dyDescent="0.5">
      <c r="A219">
        <v>218</v>
      </c>
      <c r="B219">
        <v>4</v>
      </c>
      <c r="C219" s="1">
        <v>0</v>
      </c>
    </row>
    <row r="220" spans="1:3" ht="14.65" thickBot="1" x14ac:dyDescent="0.5">
      <c r="A220">
        <v>219</v>
      </c>
      <c r="B220">
        <v>0</v>
      </c>
      <c r="C220" s="1">
        <v>0</v>
      </c>
    </row>
    <row r="221" spans="1:3" ht="14.65" thickBot="1" x14ac:dyDescent="0.5">
      <c r="A221">
        <v>220</v>
      </c>
      <c r="B221">
        <v>7</v>
      </c>
      <c r="C221" s="1">
        <v>0</v>
      </c>
    </row>
    <row r="222" spans="1:3" ht="14.65" thickBot="1" x14ac:dyDescent="0.5">
      <c r="A222">
        <v>221</v>
      </c>
      <c r="B222">
        <v>0</v>
      </c>
      <c r="C222" s="1">
        <v>0</v>
      </c>
    </row>
    <row r="223" spans="1:3" ht="14.65" thickBot="1" x14ac:dyDescent="0.5">
      <c r="A223">
        <v>222</v>
      </c>
      <c r="B223">
        <v>0</v>
      </c>
      <c r="C223" s="1">
        <v>0</v>
      </c>
    </row>
    <row r="224" spans="1:3" ht="14.65" thickBot="1" x14ac:dyDescent="0.5">
      <c r="A224">
        <v>223</v>
      </c>
      <c r="B224">
        <v>0</v>
      </c>
      <c r="C224" s="1">
        <v>0</v>
      </c>
    </row>
    <row r="225" spans="1:3" ht="14.65" thickBot="1" x14ac:dyDescent="0.5">
      <c r="A225">
        <v>224</v>
      </c>
      <c r="B225">
        <v>0</v>
      </c>
      <c r="C225" s="1">
        <v>0</v>
      </c>
    </row>
    <row r="226" spans="1:3" ht="14.65" thickBot="1" x14ac:dyDescent="0.5">
      <c r="A226">
        <v>225</v>
      </c>
      <c r="B226">
        <v>5</v>
      </c>
      <c r="C226" s="1">
        <v>0</v>
      </c>
    </row>
    <row r="227" spans="1:3" ht="14.65" thickBot="1" x14ac:dyDescent="0.5">
      <c r="A227">
        <v>226</v>
      </c>
      <c r="B227">
        <v>0</v>
      </c>
      <c r="C227" s="1">
        <v>0</v>
      </c>
    </row>
    <row r="228" spans="1:3" ht="14.65" thickBot="1" x14ac:dyDescent="0.5">
      <c r="A228">
        <v>227</v>
      </c>
      <c r="B228">
        <v>6</v>
      </c>
      <c r="C228" s="1">
        <v>1</v>
      </c>
    </row>
    <row r="229" spans="1:3" ht="14.65" thickBot="1" x14ac:dyDescent="0.5">
      <c r="A229">
        <v>228</v>
      </c>
      <c r="B229">
        <v>7</v>
      </c>
      <c r="C229" s="1">
        <v>0</v>
      </c>
    </row>
    <row r="230" spans="1:3" ht="14.65" thickBot="1" x14ac:dyDescent="0.5">
      <c r="A230">
        <v>229</v>
      </c>
      <c r="B230">
        <v>12</v>
      </c>
      <c r="C230" s="1">
        <v>1</v>
      </c>
    </row>
    <row r="231" spans="1:3" ht="14.65" thickBot="1" x14ac:dyDescent="0.5">
      <c r="A231">
        <v>230</v>
      </c>
      <c r="B231">
        <v>0</v>
      </c>
      <c r="C231" s="1">
        <v>0</v>
      </c>
    </row>
    <row r="232" spans="1:3" ht="14.65" thickBot="1" x14ac:dyDescent="0.5">
      <c r="A232">
        <v>231</v>
      </c>
      <c r="B232">
        <v>12</v>
      </c>
      <c r="C232" s="1">
        <v>0</v>
      </c>
    </row>
    <row r="233" spans="1:3" ht="14.65" thickBot="1" x14ac:dyDescent="0.5">
      <c r="A233">
        <v>232</v>
      </c>
      <c r="B233">
        <v>2</v>
      </c>
      <c r="C233" s="1">
        <v>0</v>
      </c>
    </row>
    <row r="234" spans="1:3" ht="14.65" thickBot="1" x14ac:dyDescent="0.5">
      <c r="A234">
        <v>233</v>
      </c>
      <c r="B234">
        <v>16</v>
      </c>
      <c r="C234" s="1">
        <v>1</v>
      </c>
    </row>
    <row r="235" spans="1:3" ht="14.65" thickBot="1" x14ac:dyDescent="0.5">
      <c r="A235">
        <v>234</v>
      </c>
      <c r="B235">
        <v>0</v>
      </c>
      <c r="C235" s="1">
        <v>0</v>
      </c>
    </row>
    <row r="236" spans="1:3" ht="14.65" thickBot="1" x14ac:dyDescent="0.5">
      <c r="A236">
        <v>235</v>
      </c>
      <c r="B236">
        <v>16</v>
      </c>
      <c r="C236" s="1">
        <v>0</v>
      </c>
    </row>
    <row r="237" spans="1:3" ht="14.65" thickBot="1" x14ac:dyDescent="0.5">
      <c r="A237">
        <v>236</v>
      </c>
      <c r="B237">
        <v>0</v>
      </c>
      <c r="C237" s="1">
        <v>0</v>
      </c>
    </row>
    <row r="238" spans="1:3" ht="14.65" thickBot="1" x14ac:dyDescent="0.5">
      <c r="A238">
        <v>237</v>
      </c>
      <c r="B238">
        <v>0</v>
      </c>
      <c r="C238" s="1">
        <v>0</v>
      </c>
    </row>
    <row r="239" spans="1:3" ht="14.65" thickBot="1" x14ac:dyDescent="0.5">
      <c r="A239">
        <v>238</v>
      </c>
      <c r="B239">
        <v>22</v>
      </c>
      <c r="C239" s="1">
        <v>1</v>
      </c>
    </row>
    <row r="240" spans="1:3" ht="14.65" thickBot="1" x14ac:dyDescent="0.5">
      <c r="A240">
        <v>239</v>
      </c>
      <c r="B240">
        <v>7</v>
      </c>
      <c r="C240" s="1">
        <v>1</v>
      </c>
    </row>
    <row r="241" spans="1:3" ht="14.65" thickBot="1" x14ac:dyDescent="0.5">
      <c r="A241">
        <v>240</v>
      </c>
      <c r="B241">
        <v>1</v>
      </c>
      <c r="C241" s="1">
        <v>0</v>
      </c>
    </row>
    <row r="242" spans="1:3" ht="14.65" thickBot="1" x14ac:dyDescent="0.5">
      <c r="A242">
        <v>241</v>
      </c>
      <c r="B242">
        <v>14</v>
      </c>
      <c r="C242" s="1">
        <v>1</v>
      </c>
    </row>
    <row r="243" spans="1:3" ht="14.65" thickBot="1" x14ac:dyDescent="0.5">
      <c r="A243">
        <v>242</v>
      </c>
      <c r="B243">
        <v>6</v>
      </c>
      <c r="C243" s="1">
        <v>0</v>
      </c>
    </row>
    <row r="244" spans="1:3" ht="14.65" thickBot="1" x14ac:dyDescent="0.5">
      <c r="A244">
        <v>243</v>
      </c>
      <c r="B244">
        <v>0</v>
      </c>
      <c r="C244" s="1">
        <v>0</v>
      </c>
    </row>
    <row r="245" spans="1:3" ht="14.65" thickBot="1" x14ac:dyDescent="0.5">
      <c r="A245">
        <v>244</v>
      </c>
      <c r="B245">
        <v>4</v>
      </c>
      <c r="C245" s="1">
        <v>0</v>
      </c>
    </row>
    <row r="246" spans="1:3" ht="14.65" thickBot="1" x14ac:dyDescent="0.5">
      <c r="A246">
        <v>245</v>
      </c>
      <c r="B246">
        <v>0</v>
      </c>
      <c r="C246" s="1">
        <v>0</v>
      </c>
    </row>
    <row r="247" spans="1:3" ht="14.65" thickBot="1" x14ac:dyDescent="0.5">
      <c r="A247">
        <v>246</v>
      </c>
      <c r="B247">
        <v>2</v>
      </c>
      <c r="C247" s="1">
        <v>0</v>
      </c>
    </row>
    <row r="248" spans="1:3" ht="14.65" thickBot="1" x14ac:dyDescent="0.5">
      <c r="A248">
        <v>247</v>
      </c>
      <c r="B248">
        <v>0</v>
      </c>
      <c r="C248" s="1">
        <v>0</v>
      </c>
    </row>
    <row r="249" spans="1:3" ht="14.65" thickBot="1" x14ac:dyDescent="0.5">
      <c r="A249">
        <v>248</v>
      </c>
      <c r="B249">
        <v>0</v>
      </c>
      <c r="C249" s="1">
        <v>0</v>
      </c>
    </row>
    <row r="250" spans="1:3" ht="14.65" thickBot="1" x14ac:dyDescent="0.5">
      <c r="A250">
        <v>249</v>
      </c>
      <c r="B250">
        <v>2</v>
      </c>
      <c r="C250" s="1">
        <v>0</v>
      </c>
    </row>
    <row r="251" spans="1:3" ht="14.65" thickBot="1" x14ac:dyDescent="0.5">
      <c r="A251">
        <v>250</v>
      </c>
      <c r="B251">
        <v>0</v>
      </c>
      <c r="C251" s="1">
        <v>0</v>
      </c>
    </row>
    <row r="252" spans="1:3" ht="14.65" thickBot="1" x14ac:dyDescent="0.5">
      <c r="A252">
        <v>251</v>
      </c>
      <c r="B252">
        <v>22</v>
      </c>
      <c r="C252" s="1">
        <v>1</v>
      </c>
    </row>
    <row r="253" spans="1:3" ht="14.65" thickBot="1" x14ac:dyDescent="0.5">
      <c r="A253">
        <v>252</v>
      </c>
      <c r="B253">
        <v>0</v>
      </c>
      <c r="C253" s="1">
        <v>0</v>
      </c>
    </row>
    <row r="254" spans="1:3" ht="14.65" thickBot="1" x14ac:dyDescent="0.5">
      <c r="A254">
        <v>253</v>
      </c>
      <c r="B254">
        <v>0</v>
      </c>
      <c r="C254" s="1">
        <v>0</v>
      </c>
    </row>
    <row r="255" spans="1:3" ht="14.65" thickBot="1" x14ac:dyDescent="0.5">
      <c r="A255">
        <v>254</v>
      </c>
      <c r="B255">
        <v>10</v>
      </c>
      <c r="C255" s="1">
        <v>1</v>
      </c>
    </row>
    <row r="256" spans="1:3" ht="14.65" thickBot="1" x14ac:dyDescent="0.5">
      <c r="A256">
        <v>255</v>
      </c>
      <c r="B256">
        <v>18</v>
      </c>
      <c r="C256" s="1">
        <v>1</v>
      </c>
    </row>
    <row r="257" spans="1:3" ht="14.65" thickBot="1" x14ac:dyDescent="0.5">
      <c r="A257">
        <v>256</v>
      </c>
      <c r="B257">
        <v>0</v>
      </c>
      <c r="C257" s="1">
        <v>0</v>
      </c>
    </row>
    <row r="258" spans="1:3" ht="14.65" thickBot="1" x14ac:dyDescent="0.5">
      <c r="A258">
        <v>257</v>
      </c>
      <c r="B258">
        <v>0</v>
      </c>
      <c r="C258" s="1">
        <v>0</v>
      </c>
    </row>
    <row r="259" spans="1:3" ht="14.65" thickBot="1" x14ac:dyDescent="0.5">
      <c r="A259">
        <v>258</v>
      </c>
      <c r="B259">
        <v>1</v>
      </c>
      <c r="C259" s="1">
        <v>0</v>
      </c>
    </row>
    <row r="260" spans="1:3" ht="14.65" thickBot="1" x14ac:dyDescent="0.5">
      <c r="A260">
        <v>259</v>
      </c>
      <c r="B260">
        <v>26</v>
      </c>
      <c r="C260" s="1">
        <v>1</v>
      </c>
    </row>
    <row r="261" spans="1:3" ht="14.65" thickBot="1" x14ac:dyDescent="0.5">
      <c r="A261">
        <v>260</v>
      </c>
      <c r="B261">
        <v>8</v>
      </c>
      <c r="C261" s="1">
        <v>0</v>
      </c>
    </row>
    <row r="262" spans="1:3" ht="14.65" thickBot="1" x14ac:dyDescent="0.5">
      <c r="A262">
        <v>261</v>
      </c>
      <c r="B262">
        <v>12</v>
      </c>
      <c r="C262" s="1">
        <v>0</v>
      </c>
    </row>
    <row r="263" spans="1:3" ht="14.65" thickBot="1" x14ac:dyDescent="0.5">
      <c r="A263">
        <v>262</v>
      </c>
      <c r="B263">
        <v>22</v>
      </c>
      <c r="C263" s="1">
        <v>1</v>
      </c>
    </row>
    <row r="264" spans="1:3" ht="14.65" thickBot="1" x14ac:dyDescent="0.5">
      <c r="A264">
        <v>263</v>
      </c>
      <c r="B264">
        <v>0</v>
      </c>
      <c r="C264" s="1">
        <v>0</v>
      </c>
    </row>
    <row r="265" spans="1:3" ht="14.65" thickBot="1" x14ac:dyDescent="0.5">
      <c r="A265">
        <v>264</v>
      </c>
      <c r="B265">
        <v>12</v>
      </c>
      <c r="C265" s="1">
        <v>1</v>
      </c>
    </row>
    <row r="266" spans="1:3" ht="14.65" thickBot="1" x14ac:dyDescent="0.5">
      <c r="A266">
        <v>265</v>
      </c>
      <c r="B266">
        <v>0</v>
      </c>
      <c r="C266" s="1">
        <v>0</v>
      </c>
    </row>
    <row r="267" spans="1:3" ht="14.65" thickBot="1" x14ac:dyDescent="0.5">
      <c r="A267">
        <v>266</v>
      </c>
      <c r="B267">
        <v>8</v>
      </c>
      <c r="C267" s="1">
        <v>0</v>
      </c>
    </row>
    <row r="268" spans="1:3" ht="14.65" thickBot="1" x14ac:dyDescent="0.5">
      <c r="A268">
        <v>267</v>
      </c>
      <c r="B268">
        <v>1</v>
      </c>
      <c r="C268" s="1">
        <v>0</v>
      </c>
    </row>
    <row r="269" spans="1:3" ht="14.65" thickBot="1" x14ac:dyDescent="0.5">
      <c r="A269">
        <v>268</v>
      </c>
      <c r="B269">
        <v>0</v>
      </c>
      <c r="C269" s="1">
        <v>0</v>
      </c>
    </row>
    <row r="270" spans="1:3" ht="14.65" thickBot="1" x14ac:dyDescent="0.5">
      <c r="A270">
        <v>269</v>
      </c>
      <c r="B270">
        <v>4</v>
      </c>
      <c r="C270" s="1">
        <v>0</v>
      </c>
    </row>
    <row r="271" spans="1:3" ht="14.65" thickBot="1" x14ac:dyDescent="0.5">
      <c r="A271">
        <v>270</v>
      </c>
      <c r="B271">
        <v>1</v>
      </c>
      <c r="C271" s="1">
        <v>0</v>
      </c>
    </row>
    <row r="272" spans="1:3" ht="14.65" thickBot="1" x14ac:dyDescent="0.5">
      <c r="A272">
        <v>271</v>
      </c>
      <c r="B272">
        <v>12</v>
      </c>
      <c r="C272" s="1">
        <v>1</v>
      </c>
    </row>
    <row r="273" spans="1:3" ht="14.65" thickBot="1" x14ac:dyDescent="0.5">
      <c r="A273">
        <v>272</v>
      </c>
      <c r="B273">
        <v>2</v>
      </c>
      <c r="C273" s="1">
        <v>0</v>
      </c>
    </row>
    <row r="274" spans="1:3" ht="14.65" thickBot="1" x14ac:dyDescent="0.5">
      <c r="A274">
        <v>273</v>
      </c>
      <c r="B274">
        <v>3</v>
      </c>
      <c r="C274" s="1">
        <v>0</v>
      </c>
    </row>
    <row r="275" spans="1:3" ht="14.65" thickBot="1" x14ac:dyDescent="0.5">
      <c r="A275">
        <v>274</v>
      </c>
      <c r="B275">
        <v>4</v>
      </c>
      <c r="C275" s="1">
        <v>0</v>
      </c>
    </row>
    <row r="276" spans="1:3" ht="14.65" thickBot="1" x14ac:dyDescent="0.5">
      <c r="A276">
        <v>275</v>
      </c>
      <c r="B276">
        <v>24</v>
      </c>
      <c r="C276" s="1">
        <v>1</v>
      </c>
    </row>
    <row r="277" spans="1:3" ht="14.65" thickBot="1" x14ac:dyDescent="0.5">
      <c r="A277">
        <v>276</v>
      </c>
      <c r="B277">
        <v>0</v>
      </c>
      <c r="C277" s="1">
        <v>0</v>
      </c>
    </row>
    <row r="278" spans="1:3" ht="14.65" thickBot="1" x14ac:dyDescent="0.5">
      <c r="A278">
        <v>277</v>
      </c>
      <c r="B278">
        <v>27</v>
      </c>
      <c r="C278" s="1">
        <v>1</v>
      </c>
    </row>
    <row r="279" spans="1:3" ht="14.65" thickBot="1" x14ac:dyDescent="0.5">
      <c r="A279">
        <v>278</v>
      </c>
      <c r="B279">
        <v>6</v>
      </c>
      <c r="C279" s="1">
        <v>0</v>
      </c>
    </row>
    <row r="280" spans="1:3" ht="14.65" thickBot="1" x14ac:dyDescent="0.5">
      <c r="A280">
        <v>279</v>
      </c>
      <c r="B280">
        <v>10</v>
      </c>
      <c r="C280" s="1">
        <v>1</v>
      </c>
    </row>
    <row r="281" spans="1:3" ht="14.65" thickBot="1" x14ac:dyDescent="0.5">
      <c r="A281">
        <v>280</v>
      </c>
      <c r="B281">
        <v>0</v>
      </c>
      <c r="C281" s="1">
        <v>0</v>
      </c>
    </row>
    <row r="282" spans="1:3" ht="14.65" thickBot="1" x14ac:dyDescent="0.5">
      <c r="A282">
        <v>281</v>
      </c>
      <c r="B282">
        <v>3</v>
      </c>
      <c r="C282" s="1">
        <v>0</v>
      </c>
    </row>
    <row r="283" spans="1:3" ht="14.65" thickBot="1" x14ac:dyDescent="0.5">
      <c r="A283">
        <v>282</v>
      </c>
      <c r="B283">
        <v>1</v>
      </c>
      <c r="C283" s="1">
        <v>0</v>
      </c>
    </row>
    <row r="284" spans="1:3" ht="14.65" thickBot="1" x14ac:dyDescent="0.5">
      <c r="A284">
        <v>283</v>
      </c>
      <c r="B284">
        <v>6</v>
      </c>
      <c r="C284" s="1">
        <v>1</v>
      </c>
    </row>
    <row r="285" spans="1:3" ht="14.65" thickBot="1" x14ac:dyDescent="0.5">
      <c r="A285">
        <v>284</v>
      </c>
      <c r="B285">
        <v>1</v>
      </c>
      <c r="C285" s="1">
        <v>0</v>
      </c>
    </row>
    <row r="286" spans="1:3" ht="14.65" thickBot="1" x14ac:dyDescent="0.5">
      <c r="A286">
        <v>285</v>
      </c>
      <c r="B286">
        <v>7</v>
      </c>
      <c r="C286" s="1">
        <v>0</v>
      </c>
    </row>
    <row r="287" spans="1:3" ht="14.65" thickBot="1" x14ac:dyDescent="0.5">
      <c r="A287">
        <v>286</v>
      </c>
      <c r="B287">
        <v>3</v>
      </c>
      <c r="C287" s="1">
        <v>0</v>
      </c>
    </row>
    <row r="288" spans="1:3" ht="14.65" thickBot="1" x14ac:dyDescent="0.5">
      <c r="A288">
        <v>287</v>
      </c>
      <c r="B288">
        <v>5</v>
      </c>
      <c r="C288" s="1">
        <v>0</v>
      </c>
    </row>
    <row r="289" spans="1:3" ht="14.65" thickBot="1" x14ac:dyDescent="0.5">
      <c r="A289">
        <v>288</v>
      </c>
      <c r="B289">
        <v>10</v>
      </c>
      <c r="C289" s="1">
        <v>1</v>
      </c>
    </row>
    <row r="290" spans="1:3" ht="14.65" thickBot="1" x14ac:dyDescent="0.5">
      <c r="A290">
        <v>289</v>
      </c>
      <c r="B290">
        <v>0</v>
      </c>
      <c r="C290" s="1">
        <v>0</v>
      </c>
    </row>
    <row r="291" spans="1:3" ht="14.65" thickBot="1" x14ac:dyDescent="0.5">
      <c r="A291">
        <v>290</v>
      </c>
      <c r="B291">
        <v>43</v>
      </c>
      <c r="C291" s="1">
        <v>1</v>
      </c>
    </row>
    <row r="292" spans="1:3" ht="14.65" thickBot="1" x14ac:dyDescent="0.5">
      <c r="A292">
        <v>291</v>
      </c>
      <c r="B292">
        <v>24</v>
      </c>
      <c r="C292" s="1">
        <v>1</v>
      </c>
    </row>
    <row r="293" spans="1:3" ht="14.65" thickBot="1" x14ac:dyDescent="0.5">
      <c r="A293">
        <v>292</v>
      </c>
      <c r="B293">
        <v>7</v>
      </c>
      <c r="C293" s="1">
        <v>1</v>
      </c>
    </row>
    <row r="294" spans="1:3" ht="14.65" thickBot="1" x14ac:dyDescent="0.5">
      <c r="A294">
        <v>293</v>
      </c>
      <c r="B294">
        <v>0</v>
      </c>
      <c r="C294" s="1">
        <v>0</v>
      </c>
    </row>
    <row r="295" spans="1:3" ht="14.65" thickBot="1" x14ac:dyDescent="0.5">
      <c r="A295">
        <v>294</v>
      </c>
      <c r="B295">
        <v>23</v>
      </c>
      <c r="C295" s="1">
        <v>1</v>
      </c>
    </row>
    <row r="296" spans="1:3" ht="14.65" thickBot="1" x14ac:dyDescent="0.5">
      <c r="A296">
        <v>295</v>
      </c>
      <c r="B296">
        <v>0</v>
      </c>
      <c r="C296" s="1">
        <v>0</v>
      </c>
    </row>
    <row r="297" spans="1:3" ht="14.65" thickBot="1" x14ac:dyDescent="0.5">
      <c r="A297">
        <v>296</v>
      </c>
      <c r="B297">
        <v>7</v>
      </c>
      <c r="C297" s="1">
        <v>0</v>
      </c>
    </row>
    <row r="298" spans="1:3" ht="14.65" thickBot="1" x14ac:dyDescent="0.5">
      <c r="A298">
        <v>297</v>
      </c>
      <c r="B298">
        <v>5</v>
      </c>
      <c r="C298" s="1">
        <v>0</v>
      </c>
    </row>
    <row r="299" spans="1:3" ht="14.65" thickBot="1" x14ac:dyDescent="0.5">
      <c r="A299">
        <v>298</v>
      </c>
      <c r="B299">
        <v>0</v>
      </c>
      <c r="C299" s="1">
        <v>0</v>
      </c>
    </row>
    <row r="300" spans="1:3" ht="14.65" thickBot="1" x14ac:dyDescent="0.5">
      <c r="A300">
        <v>299</v>
      </c>
      <c r="B300">
        <v>2</v>
      </c>
      <c r="C300" s="1">
        <v>0</v>
      </c>
    </row>
    <row r="301" spans="1:3" ht="14.65" thickBot="1" x14ac:dyDescent="0.5">
      <c r="A301">
        <v>300</v>
      </c>
      <c r="B301">
        <v>18</v>
      </c>
      <c r="C301" s="1">
        <v>1</v>
      </c>
    </row>
    <row r="302" spans="1:3" ht="14.65" thickBot="1" x14ac:dyDescent="0.5">
      <c r="A302">
        <v>301</v>
      </c>
      <c r="B302">
        <v>0</v>
      </c>
      <c r="C302" s="1">
        <v>0</v>
      </c>
    </row>
    <row r="303" spans="1:3" ht="14.65" thickBot="1" x14ac:dyDescent="0.5">
      <c r="A303">
        <v>302</v>
      </c>
      <c r="B303">
        <v>4</v>
      </c>
      <c r="C303" s="1">
        <v>0</v>
      </c>
    </row>
    <row r="304" spans="1:3" ht="14.65" thickBot="1" x14ac:dyDescent="0.5">
      <c r="A304">
        <v>303</v>
      </c>
      <c r="B304">
        <v>5</v>
      </c>
      <c r="C304" s="1">
        <v>0</v>
      </c>
    </row>
    <row r="305" spans="1:3" ht="14.65" thickBot="1" x14ac:dyDescent="0.5">
      <c r="A305">
        <v>304</v>
      </c>
      <c r="B305">
        <v>15</v>
      </c>
      <c r="C305" s="1">
        <v>1</v>
      </c>
    </row>
    <row r="306" spans="1:3" ht="14.65" thickBot="1" x14ac:dyDescent="0.5">
      <c r="A306">
        <v>305</v>
      </c>
      <c r="B306">
        <v>4</v>
      </c>
      <c r="C306" s="1">
        <v>0</v>
      </c>
    </row>
    <row r="307" spans="1:3" ht="14.65" thickBot="1" x14ac:dyDescent="0.5">
      <c r="A307">
        <v>306</v>
      </c>
      <c r="B307">
        <v>11</v>
      </c>
      <c r="C307" s="1">
        <v>1</v>
      </c>
    </row>
    <row r="308" spans="1:3" ht="14.65" thickBot="1" x14ac:dyDescent="0.5">
      <c r="A308">
        <v>307</v>
      </c>
      <c r="B308">
        <v>7</v>
      </c>
      <c r="C308" s="1">
        <v>1</v>
      </c>
    </row>
    <row r="309" spans="1:3" ht="14.65" thickBot="1" x14ac:dyDescent="0.5">
      <c r="A309">
        <v>308</v>
      </c>
      <c r="B309">
        <v>3</v>
      </c>
      <c r="C309" s="1">
        <v>0</v>
      </c>
    </row>
    <row r="310" spans="1:3" ht="14.65" thickBot="1" x14ac:dyDescent="0.5">
      <c r="A310">
        <v>309</v>
      </c>
      <c r="B310">
        <v>8</v>
      </c>
      <c r="C310" s="1">
        <v>1</v>
      </c>
    </row>
    <row r="311" spans="1:3" ht="14.65" thickBot="1" x14ac:dyDescent="0.5">
      <c r="A311">
        <v>310</v>
      </c>
      <c r="B311">
        <v>0</v>
      </c>
      <c r="C311" s="1">
        <v>0</v>
      </c>
    </row>
    <row r="312" spans="1:3" ht="14.65" thickBot="1" x14ac:dyDescent="0.5">
      <c r="A312">
        <v>311</v>
      </c>
      <c r="B312">
        <v>5</v>
      </c>
      <c r="C312" s="1">
        <v>0</v>
      </c>
    </row>
    <row r="313" spans="1:3" ht="14.65" thickBot="1" x14ac:dyDescent="0.5">
      <c r="A313">
        <v>312</v>
      </c>
      <c r="B313">
        <v>9</v>
      </c>
      <c r="C313" s="1">
        <v>1</v>
      </c>
    </row>
    <row r="314" spans="1:3" ht="14.65" thickBot="1" x14ac:dyDescent="0.5">
      <c r="A314">
        <v>313</v>
      </c>
      <c r="B314">
        <v>21</v>
      </c>
      <c r="C314" s="1">
        <v>0</v>
      </c>
    </row>
  </sheetData>
  <sortState xmlns:xlrd2="http://schemas.microsoft.com/office/spreadsheetml/2017/richdata2" ref="E11:E323">
    <sortCondition ref="E11:E323"/>
  </sortState>
  <conditionalFormatting sqref="N11:N44">
    <cfRule type="colorScale" priority="4">
      <colorScale>
        <cfvo type="min"/>
        <cfvo type="max"/>
        <color rgb="FFFCFCFF"/>
        <color rgb="FF63BE7B"/>
      </colorScale>
    </cfRule>
  </conditionalFormatting>
  <conditionalFormatting sqref="O11:O44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Cut-off a 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2024-03-15T22:43:24Z</dcterms:created>
  <dcterms:modified xsi:type="dcterms:W3CDTF">2024-03-15T22:48:55Z</dcterms:modified>
</cp:coreProperties>
</file>