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tables/table3.xml" ContentType="application/vnd.openxmlformats-officedocument.spreadsheetml.table+xml"/>
  <Override PartName="/xl/pivotTables/pivotTable5.xml" ContentType="application/vnd.openxmlformats-officedocument.spreadsheetml.pivot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 Mikolášková\Desktop\psychometrie 1 sk.r.2022_2023\5.1._23 final zpracovane pripominky\"/>
    </mc:Choice>
  </mc:AlternateContent>
  <xr:revisionPtr revIDLastSave="0" documentId="13_ncr:1_{84E491AE-0BCF-4E08-900F-1009A39F25DC}" xr6:coauthVersionLast="47" xr6:coauthVersionMax="47" xr10:uidLastSave="{00000000-0000-0000-0000-000000000000}"/>
  <bookViews>
    <workbookView xWindow="-108" yWindow="-108" windowWidth="23256" windowHeight="12576" tabRatio="859" activeTab="13" xr2:uid="{00000000-000D-0000-FFFF-FFFF00000000}"/>
  </bookViews>
  <sheets>
    <sheet name="puvodni data, vek ukazatele" sheetId="1" r:id="rId1"/>
    <sheet name="List5" sheetId="16" r:id="rId2"/>
    <sheet name="konstruk.validita" sheetId="15" r:id="rId3"/>
    <sheet name="normy" sheetId="13" r:id="rId4"/>
    <sheet name="normy ženy" sheetId="18" r:id="rId5"/>
    <sheet name="normy muži" sheetId="19" r:id="rId6"/>
    <sheet name="Graf1" sheetId="17" r:id="rId7"/>
    <sheet name="List1" sheetId="12" r:id="rId8"/>
    <sheet name="posttest" sheetId="8" r:id="rId9"/>
    <sheet name="graf" sheetId="2" r:id="rId10"/>
    <sheet name="HS, Z-skor, steny, staniny..." sheetId="3" r:id="rId11"/>
    <sheet name="reliab." sheetId="4" r:id="rId12"/>
    <sheet name="List2" sheetId="14" r:id="rId13"/>
    <sheet name=".reliab. jako konzist." sheetId="5" r:id="rId14"/>
  </sheets>
  <definedNames>
    <definedName name="_xlnm._FilterDatabase" localSheetId="10" hidden="1">'HS, Z-skor, steny, staniny...'!$A$2:$S$393</definedName>
    <definedName name="_xlnm._FilterDatabase" localSheetId="0" hidden="1">'puvodni data, vek ukazatele'!$A$413:$T$441</definedName>
  </definedNames>
  <calcPr calcId="191029"/>
  <pivotCaches>
    <pivotCache cacheId="0" r:id="rId15"/>
    <pivotCache cacheId="1" r:id="rId16"/>
    <pivotCache cacheId="2" r:id="rId17"/>
    <pivotCache cacheId="3" r:id="rId18"/>
    <pivotCache cacheId="4" r:id="rId1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" i="18" l="1"/>
  <c r="S5" i="18"/>
  <c r="P5" i="18"/>
  <c r="P4" i="18"/>
  <c r="L78" i="19"/>
  <c r="D78" i="19"/>
  <c r="L19" i="19"/>
  <c r="D19" i="19"/>
  <c r="L69" i="19"/>
  <c r="D69" i="19"/>
  <c r="L54" i="19"/>
  <c r="D54" i="19"/>
  <c r="L37" i="19"/>
  <c r="D37" i="19"/>
  <c r="L68" i="19"/>
  <c r="D68" i="19"/>
  <c r="L18" i="19"/>
  <c r="D18" i="19"/>
  <c r="L53" i="19"/>
  <c r="D53" i="19"/>
  <c r="L36" i="19"/>
  <c r="D36" i="19"/>
  <c r="L52" i="19"/>
  <c r="D52" i="19"/>
  <c r="L17" i="19"/>
  <c r="D17" i="19"/>
  <c r="L51" i="19"/>
  <c r="D51" i="19"/>
  <c r="L35" i="19"/>
  <c r="D35" i="19"/>
  <c r="L50" i="19"/>
  <c r="D50" i="19"/>
  <c r="L10" i="19"/>
  <c r="D10" i="19"/>
  <c r="L67" i="19"/>
  <c r="D67" i="19"/>
  <c r="L34" i="19"/>
  <c r="D34" i="19"/>
  <c r="L49" i="19"/>
  <c r="D49" i="19"/>
  <c r="L77" i="19"/>
  <c r="D77" i="19"/>
  <c r="L48" i="19"/>
  <c r="D48" i="19"/>
  <c r="L16" i="19"/>
  <c r="D16" i="19"/>
  <c r="L33" i="19"/>
  <c r="D33" i="19"/>
  <c r="L32" i="19"/>
  <c r="D32" i="19"/>
  <c r="L66" i="19"/>
  <c r="D66" i="19"/>
  <c r="L31" i="19"/>
  <c r="D31" i="19"/>
  <c r="L30" i="19"/>
  <c r="D30" i="19"/>
  <c r="L81" i="19"/>
  <c r="D81" i="19"/>
  <c r="L76" i="19"/>
  <c r="D76" i="19"/>
  <c r="L29" i="19"/>
  <c r="D29" i="19"/>
  <c r="L15" i="19"/>
  <c r="D15" i="19"/>
  <c r="L47" i="19"/>
  <c r="D47" i="19"/>
  <c r="L9" i="19"/>
  <c r="D9" i="19"/>
  <c r="L46" i="19"/>
  <c r="D46" i="19"/>
  <c r="L14" i="19"/>
  <c r="D14" i="19"/>
  <c r="L45" i="19"/>
  <c r="D45" i="19"/>
  <c r="L28" i="19"/>
  <c r="D28" i="19"/>
  <c r="L44" i="19"/>
  <c r="D44" i="19"/>
  <c r="L27" i="19"/>
  <c r="D27" i="19"/>
  <c r="L75" i="19"/>
  <c r="D75" i="19"/>
  <c r="L43" i="19"/>
  <c r="D43" i="19"/>
  <c r="L4" i="19"/>
  <c r="M4" i="19" s="1"/>
  <c r="D4" i="19"/>
  <c r="L42" i="19"/>
  <c r="D42" i="19"/>
  <c r="L26" i="19"/>
  <c r="D26" i="19"/>
  <c r="L41" i="19"/>
  <c r="D41" i="19"/>
  <c r="L65" i="19"/>
  <c r="D65" i="19"/>
  <c r="L64" i="19"/>
  <c r="D64" i="19"/>
  <c r="L74" i="19"/>
  <c r="D74" i="19"/>
  <c r="L13" i="19"/>
  <c r="D13" i="19"/>
  <c r="L73" i="19"/>
  <c r="D73" i="19"/>
  <c r="L40" i="19"/>
  <c r="D40" i="19"/>
  <c r="L63" i="19"/>
  <c r="D63" i="19"/>
  <c r="L80" i="19"/>
  <c r="D80" i="19"/>
  <c r="L25" i="19"/>
  <c r="D25" i="19"/>
  <c r="L62" i="19"/>
  <c r="D62" i="19"/>
  <c r="L61" i="19"/>
  <c r="D61" i="19"/>
  <c r="L39" i="19"/>
  <c r="D39" i="19"/>
  <c r="L24" i="19"/>
  <c r="D24" i="19"/>
  <c r="L12" i="19"/>
  <c r="D12" i="19"/>
  <c r="L8" i="19"/>
  <c r="D8" i="19"/>
  <c r="L23" i="19"/>
  <c r="D23" i="19"/>
  <c r="L7" i="19"/>
  <c r="D7" i="19"/>
  <c r="L22" i="19"/>
  <c r="D22" i="19"/>
  <c r="L60" i="19"/>
  <c r="D60" i="19"/>
  <c r="L72" i="19"/>
  <c r="D72" i="19"/>
  <c r="L59" i="19"/>
  <c r="D59" i="19"/>
  <c r="L6" i="19"/>
  <c r="D6" i="19"/>
  <c r="L71" i="19"/>
  <c r="D71" i="19"/>
  <c r="L21" i="19"/>
  <c r="D21" i="19"/>
  <c r="L58" i="19"/>
  <c r="D58" i="19"/>
  <c r="L79" i="19"/>
  <c r="D79" i="19"/>
  <c r="L57" i="19"/>
  <c r="D57" i="19"/>
  <c r="L3" i="19"/>
  <c r="D3" i="19"/>
  <c r="L5" i="19"/>
  <c r="D5" i="19"/>
  <c r="L70" i="19"/>
  <c r="D70" i="19"/>
  <c r="L56" i="19"/>
  <c r="D56" i="19"/>
  <c r="L2" i="19"/>
  <c r="D2" i="19"/>
  <c r="L11" i="19"/>
  <c r="D11" i="19"/>
  <c r="L38" i="19"/>
  <c r="D38" i="19"/>
  <c r="L55" i="19"/>
  <c r="D55" i="19"/>
  <c r="L20" i="19"/>
  <c r="D20" i="19"/>
  <c r="L312" i="18"/>
  <c r="D312" i="18"/>
  <c r="L311" i="18"/>
  <c r="D311" i="18"/>
  <c r="L310" i="18"/>
  <c r="D310" i="18"/>
  <c r="L309" i="18"/>
  <c r="D309" i="18"/>
  <c r="L308" i="18"/>
  <c r="D308" i="18"/>
  <c r="L307" i="18"/>
  <c r="D307" i="18"/>
  <c r="L306" i="18"/>
  <c r="D306" i="18"/>
  <c r="L305" i="18"/>
  <c r="D305" i="18"/>
  <c r="L304" i="18"/>
  <c r="D304" i="18"/>
  <c r="L303" i="18"/>
  <c r="D303" i="18"/>
  <c r="L302" i="18"/>
  <c r="D302" i="18"/>
  <c r="L301" i="18"/>
  <c r="D301" i="18"/>
  <c r="L300" i="18"/>
  <c r="D300" i="18"/>
  <c r="L299" i="18"/>
  <c r="D299" i="18"/>
  <c r="L298" i="18"/>
  <c r="D298" i="18"/>
  <c r="L297" i="18"/>
  <c r="D297" i="18"/>
  <c r="L296" i="18"/>
  <c r="D296" i="18"/>
  <c r="L295" i="18"/>
  <c r="D295" i="18"/>
  <c r="L294" i="18"/>
  <c r="D294" i="18"/>
  <c r="L293" i="18"/>
  <c r="D293" i="18"/>
  <c r="L292" i="18"/>
  <c r="D292" i="18"/>
  <c r="L291" i="18"/>
  <c r="D291" i="18"/>
  <c r="L290" i="18"/>
  <c r="D290" i="18"/>
  <c r="L289" i="18"/>
  <c r="D289" i="18"/>
  <c r="L288" i="18"/>
  <c r="D288" i="18"/>
  <c r="L287" i="18"/>
  <c r="D287" i="18"/>
  <c r="L286" i="18"/>
  <c r="D286" i="18"/>
  <c r="L285" i="18"/>
  <c r="D285" i="18"/>
  <c r="L284" i="18"/>
  <c r="D284" i="18"/>
  <c r="L283" i="18"/>
  <c r="D283" i="18"/>
  <c r="L282" i="18"/>
  <c r="D282" i="18"/>
  <c r="L281" i="18"/>
  <c r="D281" i="18"/>
  <c r="L280" i="18"/>
  <c r="D280" i="18"/>
  <c r="L279" i="18"/>
  <c r="D279" i="18"/>
  <c r="L278" i="18"/>
  <c r="D278" i="18"/>
  <c r="L277" i="18"/>
  <c r="D277" i="18"/>
  <c r="L276" i="18"/>
  <c r="D276" i="18"/>
  <c r="L275" i="18"/>
  <c r="D275" i="18"/>
  <c r="L274" i="18"/>
  <c r="D274" i="18"/>
  <c r="L273" i="18"/>
  <c r="D273" i="18"/>
  <c r="L272" i="18"/>
  <c r="D272" i="18"/>
  <c r="L271" i="18"/>
  <c r="D271" i="18"/>
  <c r="L270" i="18"/>
  <c r="D270" i="18"/>
  <c r="L269" i="18"/>
  <c r="D269" i="18"/>
  <c r="L268" i="18"/>
  <c r="D268" i="18"/>
  <c r="L267" i="18"/>
  <c r="D267" i="18"/>
  <c r="L266" i="18"/>
  <c r="D266" i="18"/>
  <c r="L265" i="18"/>
  <c r="D265" i="18"/>
  <c r="L264" i="18"/>
  <c r="D264" i="18"/>
  <c r="L263" i="18"/>
  <c r="D263" i="18"/>
  <c r="L262" i="18"/>
  <c r="D262" i="18"/>
  <c r="L261" i="18"/>
  <c r="D261" i="18"/>
  <c r="L260" i="18"/>
  <c r="D260" i="18"/>
  <c r="L259" i="18"/>
  <c r="D259" i="18"/>
  <c r="L258" i="18"/>
  <c r="D258" i="18"/>
  <c r="L257" i="18"/>
  <c r="D257" i="18"/>
  <c r="L256" i="18"/>
  <c r="D256" i="18"/>
  <c r="L255" i="18"/>
  <c r="D255" i="18"/>
  <c r="L254" i="18"/>
  <c r="D254" i="18"/>
  <c r="L253" i="18"/>
  <c r="D253" i="18"/>
  <c r="L252" i="18"/>
  <c r="D252" i="18"/>
  <c r="L251" i="18"/>
  <c r="D251" i="18"/>
  <c r="L250" i="18"/>
  <c r="D250" i="18"/>
  <c r="L249" i="18"/>
  <c r="D249" i="18"/>
  <c r="L248" i="18"/>
  <c r="D248" i="18"/>
  <c r="L247" i="18"/>
  <c r="D247" i="18"/>
  <c r="L246" i="18"/>
  <c r="D246" i="18"/>
  <c r="L245" i="18"/>
  <c r="D245" i="18"/>
  <c r="L244" i="18"/>
  <c r="D244" i="18"/>
  <c r="L243" i="18"/>
  <c r="D243" i="18"/>
  <c r="L242" i="18"/>
  <c r="D242" i="18"/>
  <c r="L241" i="18"/>
  <c r="D241" i="18"/>
  <c r="L240" i="18"/>
  <c r="D240" i="18"/>
  <c r="L239" i="18"/>
  <c r="D239" i="18"/>
  <c r="L238" i="18"/>
  <c r="D238" i="18"/>
  <c r="L237" i="18"/>
  <c r="D237" i="18"/>
  <c r="L236" i="18"/>
  <c r="D236" i="18"/>
  <c r="L235" i="18"/>
  <c r="D235" i="18"/>
  <c r="L234" i="18"/>
  <c r="D234" i="18"/>
  <c r="L233" i="18"/>
  <c r="D233" i="18"/>
  <c r="L232" i="18"/>
  <c r="D232" i="18"/>
  <c r="L231" i="18"/>
  <c r="D231" i="18"/>
  <c r="L230" i="18"/>
  <c r="D230" i="18"/>
  <c r="L229" i="18"/>
  <c r="D229" i="18"/>
  <c r="L228" i="18"/>
  <c r="D228" i="18"/>
  <c r="L227" i="18"/>
  <c r="D227" i="18"/>
  <c r="L226" i="18"/>
  <c r="D226" i="18"/>
  <c r="L225" i="18"/>
  <c r="D225" i="18"/>
  <c r="L224" i="18"/>
  <c r="D224" i="18"/>
  <c r="L223" i="18"/>
  <c r="D223" i="18"/>
  <c r="L222" i="18"/>
  <c r="D222" i="18"/>
  <c r="L221" i="18"/>
  <c r="D221" i="18"/>
  <c r="L220" i="18"/>
  <c r="D220" i="18"/>
  <c r="L219" i="18"/>
  <c r="D219" i="18"/>
  <c r="L218" i="18"/>
  <c r="D218" i="18"/>
  <c r="L217" i="18"/>
  <c r="D217" i="18"/>
  <c r="L216" i="18"/>
  <c r="D216" i="18"/>
  <c r="L215" i="18"/>
  <c r="D215" i="18"/>
  <c r="L214" i="18"/>
  <c r="D214" i="18"/>
  <c r="L213" i="18"/>
  <c r="D213" i="18"/>
  <c r="L212" i="18"/>
  <c r="D212" i="18"/>
  <c r="L211" i="18"/>
  <c r="D211" i="18"/>
  <c r="L210" i="18"/>
  <c r="D210" i="18"/>
  <c r="L209" i="18"/>
  <c r="D209" i="18"/>
  <c r="L208" i="18"/>
  <c r="D208" i="18"/>
  <c r="L207" i="18"/>
  <c r="D207" i="18"/>
  <c r="L206" i="18"/>
  <c r="D206" i="18"/>
  <c r="L205" i="18"/>
  <c r="D205" i="18"/>
  <c r="L204" i="18"/>
  <c r="D204" i="18"/>
  <c r="L203" i="18"/>
  <c r="D203" i="18"/>
  <c r="L202" i="18"/>
  <c r="D202" i="18"/>
  <c r="L201" i="18"/>
  <c r="D201" i="18"/>
  <c r="L200" i="18"/>
  <c r="D200" i="18"/>
  <c r="L199" i="18"/>
  <c r="D199" i="18"/>
  <c r="L198" i="18"/>
  <c r="D198" i="18"/>
  <c r="L197" i="18"/>
  <c r="D197" i="18"/>
  <c r="L196" i="18"/>
  <c r="D196" i="18"/>
  <c r="L195" i="18"/>
  <c r="D195" i="18"/>
  <c r="L194" i="18"/>
  <c r="D194" i="18"/>
  <c r="L193" i="18"/>
  <c r="D193" i="18"/>
  <c r="L192" i="18"/>
  <c r="D192" i="18"/>
  <c r="L191" i="18"/>
  <c r="D191" i="18"/>
  <c r="L190" i="18"/>
  <c r="D190" i="18"/>
  <c r="L189" i="18"/>
  <c r="D189" i="18"/>
  <c r="L188" i="18"/>
  <c r="D188" i="18"/>
  <c r="L187" i="18"/>
  <c r="D187" i="18"/>
  <c r="L186" i="18"/>
  <c r="D186" i="18"/>
  <c r="L185" i="18"/>
  <c r="D185" i="18"/>
  <c r="L184" i="18"/>
  <c r="D184" i="18"/>
  <c r="L183" i="18"/>
  <c r="D183" i="18"/>
  <c r="L182" i="18"/>
  <c r="D182" i="18"/>
  <c r="L181" i="18"/>
  <c r="D181" i="18"/>
  <c r="L180" i="18"/>
  <c r="D180" i="18"/>
  <c r="L179" i="18"/>
  <c r="D179" i="18"/>
  <c r="L178" i="18"/>
  <c r="D178" i="18"/>
  <c r="L177" i="18"/>
  <c r="D177" i="18"/>
  <c r="L176" i="18"/>
  <c r="D176" i="18"/>
  <c r="L175" i="18"/>
  <c r="D175" i="18"/>
  <c r="L174" i="18"/>
  <c r="D174" i="18"/>
  <c r="L173" i="18"/>
  <c r="D173" i="18"/>
  <c r="L172" i="18"/>
  <c r="D172" i="18"/>
  <c r="L171" i="18"/>
  <c r="D171" i="18"/>
  <c r="L170" i="18"/>
  <c r="D170" i="18"/>
  <c r="L169" i="18"/>
  <c r="D169" i="18"/>
  <c r="L168" i="18"/>
  <c r="D168" i="18"/>
  <c r="L167" i="18"/>
  <c r="D167" i="18"/>
  <c r="L166" i="18"/>
  <c r="D166" i="18"/>
  <c r="L165" i="18"/>
  <c r="D165" i="18"/>
  <c r="L164" i="18"/>
  <c r="D164" i="18"/>
  <c r="L163" i="18"/>
  <c r="D163" i="18"/>
  <c r="L162" i="18"/>
  <c r="D162" i="18"/>
  <c r="L161" i="18"/>
  <c r="D161" i="18"/>
  <c r="L160" i="18"/>
  <c r="D160" i="18"/>
  <c r="L159" i="18"/>
  <c r="D159" i="18"/>
  <c r="L158" i="18"/>
  <c r="D158" i="18"/>
  <c r="L157" i="18"/>
  <c r="D157" i="18"/>
  <c r="L156" i="18"/>
  <c r="D156" i="18"/>
  <c r="L155" i="18"/>
  <c r="D155" i="18"/>
  <c r="L154" i="18"/>
  <c r="D154" i="18"/>
  <c r="L153" i="18"/>
  <c r="D153" i="18"/>
  <c r="L152" i="18"/>
  <c r="D152" i="18"/>
  <c r="L151" i="18"/>
  <c r="D151" i="18"/>
  <c r="L150" i="18"/>
  <c r="D150" i="18"/>
  <c r="L149" i="18"/>
  <c r="D149" i="18"/>
  <c r="L148" i="18"/>
  <c r="D148" i="18"/>
  <c r="L147" i="18"/>
  <c r="D147" i="18"/>
  <c r="L146" i="18"/>
  <c r="D146" i="18"/>
  <c r="L145" i="18"/>
  <c r="D145" i="18"/>
  <c r="L144" i="18"/>
  <c r="D144" i="18"/>
  <c r="L143" i="18"/>
  <c r="D143" i="18"/>
  <c r="L142" i="18"/>
  <c r="D142" i="18"/>
  <c r="L141" i="18"/>
  <c r="D141" i="18"/>
  <c r="L140" i="18"/>
  <c r="D140" i="18"/>
  <c r="L139" i="18"/>
  <c r="D139" i="18"/>
  <c r="L138" i="18"/>
  <c r="D138" i="18"/>
  <c r="L137" i="18"/>
  <c r="D137" i="18"/>
  <c r="L136" i="18"/>
  <c r="D136" i="18"/>
  <c r="L135" i="18"/>
  <c r="D135" i="18"/>
  <c r="L134" i="18"/>
  <c r="D134" i="18"/>
  <c r="L133" i="18"/>
  <c r="D133" i="18"/>
  <c r="L132" i="18"/>
  <c r="D132" i="18"/>
  <c r="L131" i="18"/>
  <c r="D131" i="18"/>
  <c r="L130" i="18"/>
  <c r="D130" i="18"/>
  <c r="L129" i="18"/>
  <c r="D129" i="18"/>
  <c r="L128" i="18"/>
  <c r="D128" i="18"/>
  <c r="L127" i="18"/>
  <c r="D127" i="18"/>
  <c r="L126" i="18"/>
  <c r="D126" i="18"/>
  <c r="L125" i="18"/>
  <c r="D125" i="18"/>
  <c r="L124" i="18"/>
  <c r="D124" i="18"/>
  <c r="L123" i="18"/>
  <c r="D123" i="18"/>
  <c r="L122" i="18"/>
  <c r="D122" i="18"/>
  <c r="L121" i="18"/>
  <c r="D121" i="18"/>
  <c r="L120" i="18"/>
  <c r="D120" i="18"/>
  <c r="L119" i="18"/>
  <c r="D119" i="18"/>
  <c r="L118" i="18"/>
  <c r="D118" i="18"/>
  <c r="L117" i="18"/>
  <c r="D117" i="18"/>
  <c r="L116" i="18"/>
  <c r="D116" i="18"/>
  <c r="L115" i="18"/>
  <c r="D115" i="18"/>
  <c r="L114" i="18"/>
  <c r="D114" i="18"/>
  <c r="L113" i="18"/>
  <c r="D113" i="18"/>
  <c r="L112" i="18"/>
  <c r="D112" i="18"/>
  <c r="L111" i="18"/>
  <c r="D111" i="18"/>
  <c r="L110" i="18"/>
  <c r="D110" i="18"/>
  <c r="L109" i="18"/>
  <c r="D109" i="18"/>
  <c r="L108" i="18"/>
  <c r="D108" i="18"/>
  <c r="L107" i="18"/>
  <c r="D107" i="18"/>
  <c r="L106" i="18"/>
  <c r="D106" i="18"/>
  <c r="L105" i="18"/>
  <c r="D105" i="18"/>
  <c r="L104" i="18"/>
  <c r="D104" i="18"/>
  <c r="L103" i="18"/>
  <c r="D103" i="18"/>
  <c r="L102" i="18"/>
  <c r="D102" i="18"/>
  <c r="L101" i="18"/>
  <c r="D101" i="18"/>
  <c r="L100" i="18"/>
  <c r="D100" i="18"/>
  <c r="L99" i="18"/>
  <c r="D99" i="18"/>
  <c r="L98" i="18"/>
  <c r="D98" i="18"/>
  <c r="L97" i="18"/>
  <c r="D97" i="18"/>
  <c r="L96" i="18"/>
  <c r="D96" i="18"/>
  <c r="L95" i="18"/>
  <c r="D95" i="18"/>
  <c r="L94" i="18"/>
  <c r="D94" i="18"/>
  <c r="L93" i="18"/>
  <c r="D93" i="18"/>
  <c r="L92" i="18"/>
  <c r="D92" i="18"/>
  <c r="L91" i="18"/>
  <c r="D91" i="18"/>
  <c r="L90" i="18"/>
  <c r="D90" i="18"/>
  <c r="L89" i="18"/>
  <c r="D89" i="18"/>
  <c r="L88" i="18"/>
  <c r="D88" i="18"/>
  <c r="L87" i="18"/>
  <c r="D87" i="18"/>
  <c r="L86" i="18"/>
  <c r="D86" i="18"/>
  <c r="L85" i="18"/>
  <c r="D85" i="18"/>
  <c r="L84" i="18"/>
  <c r="D84" i="18"/>
  <c r="L83" i="18"/>
  <c r="D83" i="18"/>
  <c r="L82" i="18"/>
  <c r="D82" i="18"/>
  <c r="L81" i="18"/>
  <c r="D81" i="18"/>
  <c r="L80" i="18"/>
  <c r="D80" i="18"/>
  <c r="L79" i="18"/>
  <c r="D79" i="18"/>
  <c r="L78" i="18"/>
  <c r="D78" i="18"/>
  <c r="L77" i="18"/>
  <c r="D77" i="18"/>
  <c r="L76" i="18"/>
  <c r="D76" i="18"/>
  <c r="L75" i="18"/>
  <c r="D75" i="18"/>
  <c r="L74" i="18"/>
  <c r="D74" i="18"/>
  <c r="L73" i="18"/>
  <c r="D73" i="18"/>
  <c r="L72" i="18"/>
  <c r="D72" i="18"/>
  <c r="L71" i="18"/>
  <c r="D71" i="18"/>
  <c r="L70" i="18"/>
  <c r="D70" i="18"/>
  <c r="L69" i="18"/>
  <c r="D69" i="18"/>
  <c r="L68" i="18"/>
  <c r="D68" i="18"/>
  <c r="L67" i="18"/>
  <c r="D67" i="18"/>
  <c r="L66" i="18"/>
  <c r="D66" i="18"/>
  <c r="L65" i="18"/>
  <c r="D65" i="18"/>
  <c r="L64" i="18"/>
  <c r="D64" i="18"/>
  <c r="L63" i="18"/>
  <c r="D63" i="18"/>
  <c r="L62" i="18"/>
  <c r="D62" i="18"/>
  <c r="L61" i="18"/>
  <c r="D61" i="18"/>
  <c r="L60" i="18"/>
  <c r="D60" i="18"/>
  <c r="L59" i="18"/>
  <c r="D59" i="18"/>
  <c r="L58" i="18"/>
  <c r="D58" i="18"/>
  <c r="L57" i="18"/>
  <c r="D57" i="18"/>
  <c r="L56" i="18"/>
  <c r="D56" i="18"/>
  <c r="L55" i="18"/>
  <c r="D55" i="18"/>
  <c r="L54" i="18"/>
  <c r="D54" i="18"/>
  <c r="L53" i="18"/>
  <c r="D53" i="18"/>
  <c r="L52" i="18"/>
  <c r="D52" i="18"/>
  <c r="L51" i="18"/>
  <c r="D51" i="18"/>
  <c r="L50" i="18"/>
  <c r="D50" i="18"/>
  <c r="L49" i="18"/>
  <c r="D49" i="18"/>
  <c r="L48" i="18"/>
  <c r="D48" i="18"/>
  <c r="L47" i="18"/>
  <c r="D47" i="18"/>
  <c r="L46" i="18"/>
  <c r="D46" i="18"/>
  <c r="L45" i="18"/>
  <c r="D45" i="18"/>
  <c r="L44" i="18"/>
  <c r="D44" i="18"/>
  <c r="L43" i="18"/>
  <c r="D43" i="18"/>
  <c r="L42" i="18"/>
  <c r="D42" i="18"/>
  <c r="L41" i="18"/>
  <c r="D41" i="18"/>
  <c r="L40" i="18"/>
  <c r="D40" i="18"/>
  <c r="L39" i="18"/>
  <c r="D39" i="18"/>
  <c r="L38" i="18"/>
  <c r="D38" i="18"/>
  <c r="L37" i="18"/>
  <c r="D37" i="18"/>
  <c r="L36" i="18"/>
  <c r="D36" i="18"/>
  <c r="L35" i="18"/>
  <c r="D35" i="18"/>
  <c r="L34" i="18"/>
  <c r="D34" i="18"/>
  <c r="L33" i="18"/>
  <c r="D33" i="18"/>
  <c r="L32" i="18"/>
  <c r="D32" i="18"/>
  <c r="L31" i="18"/>
  <c r="D31" i="18"/>
  <c r="L30" i="18"/>
  <c r="D30" i="18"/>
  <c r="L29" i="18"/>
  <c r="D29" i="18"/>
  <c r="L28" i="18"/>
  <c r="D28" i="18"/>
  <c r="L27" i="18"/>
  <c r="D27" i="18"/>
  <c r="L26" i="18"/>
  <c r="D26" i="18"/>
  <c r="L25" i="18"/>
  <c r="D25" i="18"/>
  <c r="L24" i="18"/>
  <c r="D24" i="18"/>
  <c r="L23" i="18"/>
  <c r="D23" i="18"/>
  <c r="L22" i="18"/>
  <c r="D22" i="18"/>
  <c r="L21" i="18"/>
  <c r="D21" i="18"/>
  <c r="L20" i="18"/>
  <c r="D20" i="18"/>
  <c r="L19" i="18"/>
  <c r="D19" i="18"/>
  <c r="L18" i="18"/>
  <c r="D18" i="18"/>
  <c r="L17" i="18"/>
  <c r="D17" i="18"/>
  <c r="L16" i="18"/>
  <c r="D16" i="18"/>
  <c r="L15" i="18"/>
  <c r="D15" i="18"/>
  <c r="L14" i="18"/>
  <c r="D14" i="18"/>
  <c r="L13" i="18"/>
  <c r="D13" i="18"/>
  <c r="L12" i="18"/>
  <c r="D12" i="18"/>
  <c r="L11" i="18"/>
  <c r="D11" i="18"/>
  <c r="L10" i="18"/>
  <c r="D10" i="18"/>
  <c r="L9" i="18"/>
  <c r="D9" i="18"/>
  <c r="L8" i="18"/>
  <c r="D8" i="18"/>
  <c r="L7" i="18"/>
  <c r="D7" i="18"/>
  <c r="L6" i="18"/>
  <c r="D6" i="18"/>
  <c r="L5" i="18"/>
  <c r="D5" i="18"/>
  <c r="L4" i="18"/>
  <c r="D4" i="18"/>
  <c r="L3" i="18"/>
  <c r="D3" i="18"/>
  <c r="L2" i="18"/>
  <c r="D2" i="18"/>
  <c r="S5" i="19" l="1"/>
  <c r="T5" i="19" s="1"/>
  <c r="U5" i="19" s="1"/>
  <c r="V5" i="19" s="1"/>
  <c r="M3" i="19" s="1"/>
  <c r="P2" i="19"/>
  <c r="P3" i="19"/>
  <c r="P4" i="19"/>
  <c r="P5" i="19"/>
  <c r="S6" i="19"/>
  <c r="T6" i="19" s="1"/>
  <c r="U6" i="19" s="1"/>
  <c r="V6" i="19" s="1"/>
  <c r="M2" i="19" s="1"/>
  <c r="P2" i="18"/>
  <c r="M2" i="18"/>
  <c r="S2" i="19"/>
  <c r="T2" i="19" s="1"/>
  <c r="U2" i="19" s="1"/>
  <c r="S3" i="19"/>
  <c r="T3" i="19" s="1"/>
  <c r="U3" i="19" s="1"/>
  <c r="V3" i="19" s="1"/>
  <c r="S4" i="19"/>
  <c r="T4" i="19" s="1"/>
  <c r="U4" i="19" s="1"/>
  <c r="V4" i="19" s="1"/>
  <c r="S20" i="19"/>
  <c r="T20" i="19" s="1"/>
  <c r="U20" i="19" s="1"/>
  <c r="S7" i="19"/>
  <c r="T7" i="19" s="1"/>
  <c r="U7" i="19" s="1"/>
  <c r="V7" i="19" s="1"/>
  <c r="M6" i="19" s="1"/>
  <c r="S8" i="19"/>
  <c r="T8" i="19" s="1"/>
  <c r="U8" i="19" s="1"/>
  <c r="V8" i="19" s="1"/>
  <c r="M5" i="19" s="1"/>
  <c r="S9" i="19"/>
  <c r="T9" i="19" s="1"/>
  <c r="U9" i="19" s="1"/>
  <c r="V9" i="19" s="1"/>
  <c r="M8" i="19" s="1"/>
  <c r="S10" i="19"/>
  <c r="T10" i="19" s="1"/>
  <c r="U10" i="19" s="1"/>
  <c r="V10" i="19" s="1"/>
  <c r="M7" i="19" s="1"/>
  <c r="S11" i="19"/>
  <c r="T11" i="19" s="1"/>
  <c r="U11" i="19" s="1"/>
  <c r="V11" i="19" s="1"/>
  <c r="M13" i="19" s="1"/>
  <c r="S12" i="19"/>
  <c r="T12" i="19" s="1"/>
  <c r="U12" i="19" s="1"/>
  <c r="V12" i="19" s="1"/>
  <c r="M14" i="19" s="1"/>
  <c r="S13" i="19"/>
  <c r="T13" i="19" s="1"/>
  <c r="U13" i="19" s="1"/>
  <c r="V13" i="19" s="1"/>
  <c r="M22" i="19" s="1"/>
  <c r="S14" i="19"/>
  <c r="T14" i="19" s="1"/>
  <c r="U14" i="19" s="1"/>
  <c r="V14" i="19" s="1"/>
  <c r="M21" i="19" s="1"/>
  <c r="S15" i="19"/>
  <c r="T15" i="19" s="1"/>
  <c r="U15" i="19" s="1"/>
  <c r="V15" i="19" s="1"/>
  <c r="M45" i="19" s="1"/>
  <c r="S16" i="19"/>
  <c r="T16" i="19" s="1"/>
  <c r="U16" i="19" s="1"/>
  <c r="V16" i="19" s="1"/>
  <c r="M40" i="19" s="1"/>
  <c r="S17" i="19"/>
  <c r="T17" i="19" s="1"/>
  <c r="U17" i="19" s="1"/>
  <c r="V17" i="19" s="1"/>
  <c r="M55" i="19" s="1"/>
  <c r="S18" i="19"/>
  <c r="T18" i="19" s="1"/>
  <c r="U18" i="19" s="1"/>
  <c r="V18" i="19" s="1"/>
  <c r="M73" i="19" s="1"/>
  <c r="S19" i="19"/>
  <c r="T19" i="19" s="1"/>
  <c r="U19" i="19" s="1"/>
  <c r="M81" i="19" s="1"/>
  <c r="U5" i="18"/>
  <c r="S20" i="18"/>
  <c r="T20" i="18" s="1"/>
  <c r="U20" i="18" s="1"/>
  <c r="V20" i="18" s="1"/>
  <c r="M304" i="18" s="1"/>
  <c r="S19" i="18"/>
  <c r="T19" i="18" s="1"/>
  <c r="U19" i="18" s="1"/>
  <c r="V19" i="18" s="1"/>
  <c r="M289" i="18" s="1"/>
  <c r="S18" i="18"/>
  <c r="T18" i="18" s="1"/>
  <c r="U18" i="18" s="1"/>
  <c r="V18" i="18" s="1"/>
  <c r="M278" i="18" s="1"/>
  <c r="S17" i="18"/>
  <c r="T17" i="18" s="1"/>
  <c r="U17" i="18" s="1"/>
  <c r="V17" i="18" s="1"/>
  <c r="M201" i="18" s="1"/>
  <c r="S16" i="18"/>
  <c r="T16" i="18" s="1"/>
  <c r="U16" i="18" s="1"/>
  <c r="V16" i="18" s="1"/>
  <c r="M179" i="18" s="1"/>
  <c r="S15" i="18"/>
  <c r="T15" i="18" s="1"/>
  <c r="U15" i="18" s="1"/>
  <c r="V15" i="18" s="1"/>
  <c r="M113" i="18" s="1"/>
  <c r="S14" i="18"/>
  <c r="T14" i="18" s="1"/>
  <c r="U14" i="18" s="1"/>
  <c r="V14" i="18" s="1"/>
  <c r="M94" i="18" s="1"/>
  <c r="S13" i="18"/>
  <c r="T13" i="18" s="1"/>
  <c r="U13" i="18" s="1"/>
  <c r="V13" i="18" s="1"/>
  <c r="M60" i="18" s="1"/>
  <c r="S12" i="18"/>
  <c r="T12" i="18" s="1"/>
  <c r="U12" i="18" s="1"/>
  <c r="V12" i="18" s="1"/>
  <c r="M32" i="18" s="1"/>
  <c r="S11" i="18"/>
  <c r="T11" i="18" s="1"/>
  <c r="U11" i="18" s="1"/>
  <c r="V11" i="18" s="1"/>
  <c r="M25" i="18" s="1"/>
  <c r="S10" i="18"/>
  <c r="T10" i="18" s="1"/>
  <c r="U10" i="18" s="1"/>
  <c r="V10" i="18" s="1"/>
  <c r="M16" i="18" s="1"/>
  <c r="S9" i="18"/>
  <c r="T9" i="18" s="1"/>
  <c r="U9" i="18" s="1"/>
  <c r="V9" i="18" s="1"/>
  <c r="S8" i="18"/>
  <c r="T8" i="18" s="1"/>
  <c r="U8" i="18" s="1"/>
  <c r="M4" i="18" s="1"/>
  <c r="S7" i="18"/>
  <c r="T7" i="18" s="1"/>
  <c r="U7" i="18" s="1"/>
  <c r="S3" i="18"/>
  <c r="T3" i="18" s="1"/>
  <c r="U3" i="18" s="1"/>
  <c r="S2" i="18"/>
  <c r="T2" i="18" s="1"/>
  <c r="U2" i="18" s="1"/>
  <c r="S4" i="18"/>
  <c r="T4" i="18" s="1"/>
  <c r="U4" i="18" s="1"/>
  <c r="S6" i="18"/>
  <c r="T6" i="18" s="1"/>
  <c r="U6" i="18" s="1"/>
  <c r="M3" i="18" s="1"/>
  <c r="P3" i="18"/>
  <c r="M42" i="18"/>
  <c r="M86" i="18"/>
  <c r="M120" i="18"/>
  <c r="M142" i="18"/>
  <c r="M148" i="18"/>
  <c r="M118" i="18"/>
  <c r="M123" i="18"/>
  <c r="M139" i="18"/>
  <c r="M116" i="18"/>
  <c r="M130" i="18"/>
  <c r="M47" i="18"/>
  <c r="M119" i="18"/>
  <c r="M122" i="18"/>
  <c r="M124" i="18"/>
  <c r="M147" i="18"/>
  <c r="M287" i="18"/>
  <c r="M135" i="18"/>
  <c r="M146" i="18"/>
  <c r="M149" i="18"/>
  <c r="M293" i="18"/>
  <c r="M127" i="18"/>
  <c r="M132" i="18"/>
  <c r="M143" i="18"/>
  <c r="M275" i="18"/>
  <c r="M290" i="18"/>
  <c r="M115" i="18"/>
  <c r="M131" i="18"/>
  <c r="M141" i="18"/>
  <c r="M144" i="18"/>
  <c r="M297" i="18"/>
  <c r="M286" i="18"/>
  <c r="M294" i="18"/>
  <c r="M296" i="18"/>
  <c r="M299" i="18"/>
  <c r="M69" i="19" l="1"/>
  <c r="M35" i="19"/>
  <c r="M16" i="19"/>
  <c r="M46" i="19"/>
  <c r="M61" i="19"/>
  <c r="M28" i="19"/>
  <c r="M62" i="19"/>
  <c r="M38" i="19"/>
  <c r="M52" i="19"/>
  <c r="M49" i="19"/>
  <c r="M30" i="19"/>
  <c r="M27" i="19"/>
  <c r="M80" i="19"/>
  <c r="M36" i="19"/>
  <c r="M75" i="19"/>
  <c r="M25" i="19"/>
  <c r="M71" i="19"/>
  <c r="M37" i="19"/>
  <c r="M10" i="19"/>
  <c r="M32" i="19"/>
  <c r="M44" i="19"/>
  <c r="M11" i="19"/>
  <c r="M43" i="19"/>
  <c r="M23" i="19"/>
  <c r="M19" i="19"/>
  <c r="M51" i="19"/>
  <c r="M48" i="19"/>
  <c r="M76" i="19"/>
  <c r="M42" i="19"/>
  <c r="M39" i="19"/>
  <c r="M79" i="19"/>
  <c r="M26" i="19"/>
  <c r="M24" i="19"/>
  <c r="M57" i="19"/>
  <c r="M20" i="19"/>
  <c r="M18" i="19"/>
  <c r="M34" i="19"/>
  <c r="M31" i="19"/>
  <c r="M65" i="19"/>
  <c r="M60" i="19"/>
  <c r="M53" i="19"/>
  <c r="M64" i="19"/>
  <c r="M72" i="19"/>
  <c r="M54" i="19"/>
  <c r="M50" i="19"/>
  <c r="M33" i="19"/>
  <c r="M9" i="19"/>
  <c r="M41" i="19"/>
  <c r="M12" i="19"/>
  <c r="M70" i="19"/>
  <c r="M47" i="19"/>
  <c r="M74" i="19"/>
  <c r="M56" i="19"/>
  <c r="M78" i="19"/>
  <c r="M17" i="19"/>
  <c r="M77" i="19"/>
  <c r="M29" i="19"/>
  <c r="M63" i="19"/>
  <c r="M58" i="19"/>
  <c r="M15" i="19"/>
  <c r="M68" i="19"/>
  <c r="M67" i="19"/>
  <c r="M66" i="19"/>
  <c r="M59" i="19"/>
  <c r="M213" i="18"/>
  <c r="M78" i="18"/>
  <c r="M58" i="18"/>
  <c r="M272" i="18"/>
  <c r="M282" i="18"/>
  <c r="M273" i="18"/>
  <c r="M22" i="18"/>
  <c r="M242" i="18"/>
  <c r="M112" i="18"/>
  <c r="M224" i="18"/>
  <c r="M232" i="18"/>
  <c r="M203" i="18"/>
  <c r="M243" i="18"/>
  <c r="M199" i="18"/>
  <c r="M258" i="18"/>
  <c r="M227" i="18"/>
  <c r="M200" i="18"/>
  <c r="M210" i="18"/>
  <c r="M88" i="18"/>
  <c r="M228" i="18"/>
  <c r="M206" i="18"/>
  <c r="M247" i="18"/>
  <c r="M111" i="18"/>
  <c r="M250" i="18"/>
  <c r="M56" i="18"/>
  <c r="M301" i="18"/>
  <c r="M246" i="18"/>
  <c r="M218" i="18"/>
  <c r="M150" i="18"/>
  <c r="M157" i="18"/>
  <c r="M126" i="18"/>
  <c r="M59" i="18"/>
  <c r="M215" i="18"/>
  <c r="M85" i="18"/>
  <c r="M154" i="18"/>
  <c r="M109" i="18"/>
  <c r="M237" i="18"/>
  <c r="M138" i="18"/>
  <c r="M103" i="18"/>
  <c r="M151" i="18"/>
  <c r="M63" i="18"/>
  <c r="M231" i="18"/>
  <c r="M107" i="18"/>
  <c r="M169" i="18"/>
  <c r="M239" i="18"/>
  <c r="M225" i="18"/>
  <c r="M209" i="18"/>
  <c r="M183" i="18"/>
  <c r="M73" i="18"/>
  <c r="M164" i="18"/>
  <c r="M233" i="18"/>
  <c r="M310" i="18"/>
  <c r="M245" i="18"/>
  <c r="M212" i="18"/>
  <c r="M162" i="18"/>
  <c r="M67" i="18"/>
  <c r="M204" i="18"/>
  <c r="M48" i="18"/>
  <c r="M196" i="18"/>
  <c r="M44" i="18"/>
  <c r="M188" i="18"/>
  <c r="M235" i="18"/>
  <c r="M220" i="18"/>
  <c r="M207" i="18"/>
  <c r="M168" i="18"/>
  <c r="M221" i="18"/>
  <c r="M64" i="18"/>
  <c r="M75" i="18"/>
  <c r="M217" i="18"/>
  <c r="M238" i="18"/>
  <c r="M55" i="18"/>
  <c r="M76" i="18"/>
  <c r="M80" i="18"/>
  <c r="M267" i="18"/>
  <c r="M195" i="18"/>
  <c r="M161" i="18"/>
  <c r="M252" i="18"/>
  <c r="M104" i="18"/>
  <c r="M271" i="18"/>
  <c r="M160" i="18"/>
  <c r="M41" i="18"/>
  <c r="M12" i="18"/>
  <c r="M305" i="18"/>
  <c r="M279" i="18"/>
  <c r="M265" i="18"/>
  <c r="M251" i="18"/>
  <c r="M190" i="18"/>
  <c r="M176" i="18"/>
  <c r="M98" i="18"/>
  <c r="M5" i="18"/>
  <c r="M37" i="18"/>
  <c r="M181" i="18"/>
  <c r="M95" i="18"/>
  <c r="M259" i="18"/>
  <c r="M174" i="18"/>
  <c r="M93" i="18"/>
  <c r="M89" i="18"/>
  <c r="M193" i="18"/>
  <c r="M105" i="18"/>
  <c r="M49" i="18"/>
  <c r="M35" i="18"/>
  <c r="M312" i="18"/>
  <c r="M281" i="18"/>
  <c r="M254" i="18"/>
  <c r="M180" i="18"/>
  <c r="M268" i="18"/>
  <c r="M184" i="18"/>
  <c r="M101" i="18"/>
  <c r="M30" i="18"/>
  <c r="M309" i="18"/>
  <c r="M186" i="18"/>
  <c r="M96" i="18"/>
  <c r="M34" i="18"/>
  <c r="M99" i="18"/>
  <c r="M92" i="18"/>
  <c r="M274" i="18"/>
  <c r="M261" i="18"/>
  <c r="M187" i="18"/>
  <c r="M173" i="18"/>
  <c r="M90" i="18"/>
  <c r="M191" i="18"/>
  <c r="M167" i="18"/>
  <c r="M83" i="18"/>
  <c r="M285" i="18"/>
  <c r="M257" i="18"/>
  <c r="M172" i="18"/>
  <c r="M108" i="18"/>
  <c r="M82" i="18"/>
  <c r="M51" i="18"/>
  <c r="M262" i="18"/>
  <c r="M27" i="18"/>
  <c r="M10" i="18"/>
  <c r="M45" i="18"/>
  <c r="M39" i="18"/>
  <c r="M7" i="18"/>
  <c r="M9" i="18"/>
  <c r="M26" i="18"/>
  <c r="M21" i="18"/>
  <c r="M24" i="18"/>
  <c r="M57" i="18"/>
  <c r="M72" i="18"/>
  <c r="M61" i="18"/>
  <c r="M65" i="18"/>
  <c r="M54" i="18"/>
  <c r="M69" i="18"/>
  <c r="M74" i="18"/>
  <c r="M77" i="18"/>
  <c r="M159" i="18"/>
  <c r="M153" i="18"/>
  <c r="M156" i="18"/>
  <c r="M129" i="18"/>
  <c r="M114" i="18"/>
  <c r="M152" i="18"/>
  <c r="M128" i="18"/>
  <c r="M121" i="18"/>
  <c r="M158" i="18"/>
  <c r="M145" i="18"/>
  <c r="M117" i="18"/>
  <c r="M125" i="18"/>
  <c r="M133" i="18"/>
  <c r="M241" i="18"/>
  <c r="M230" i="18"/>
  <c r="M223" i="18"/>
  <c r="M198" i="18"/>
  <c r="M244" i="18"/>
  <c r="M234" i="18"/>
  <c r="M219" i="18"/>
  <c r="M208" i="18"/>
  <c r="M202" i="18"/>
  <c r="M229" i="18"/>
  <c r="M216" i="18"/>
  <c r="M205" i="18"/>
  <c r="M236" i="18"/>
  <c r="M222" i="18"/>
  <c r="M211" i="18"/>
  <c r="M226" i="18"/>
  <c r="M214" i="18"/>
  <c r="M240" i="18"/>
  <c r="M303" i="18"/>
  <c r="M298" i="18"/>
  <c r="M292" i="18"/>
  <c r="M295" i="18"/>
  <c r="M302" i="18"/>
  <c r="M300" i="18"/>
  <c r="M288" i="18"/>
  <c r="M291" i="18"/>
  <c r="M52" i="18"/>
  <c r="M20" i="18"/>
  <c r="M6" i="18"/>
  <c r="M19" i="18"/>
  <c r="M23" i="18"/>
  <c r="M53" i="18"/>
  <c r="M62" i="18"/>
  <c r="M137" i="18"/>
  <c r="M134" i="18"/>
  <c r="M70" i="18"/>
  <c r="M140" i="18"/>
  <c r="M155" i="18"/>
  <c r="M136" i="18"/>
  <c r="M71" i="18"/>
  <c r="M66" i="18"/>
  <c r="M8" i="18"/>
  <c r="M17" i="18"/>
  <c r="M18" i="18"/>
  <c r="M15" i="18"/>
  <c r="M11" i="18"/>
  <c r="M13" i="18"/>
  <c r="M50" i="18"/>
  <c r="M36" i="18"/>
  <c r="M43" i="18"/>
  <c r="M29" i="18"/>
  <c r="M40" i="18"/>
  <c r="M38" i="18"/>
  <c r="M33" i="18"/>
  <c r="M46" i="18"/>
  <c r="M110" i="18"/>
  <c r="M100" i="18"/>
  <c r="M84" i="18"/>
  <c r="M97" i="18"/>
  <c r="M87" i="18"/>
  <c r="M106" i="18"/>
  <c r="M91" i="18"/>
  <c r="M81" i="18"/>
  <c r="M102" i="18"/>
  <c r="M178" i="18"/>
  <c r="M171" i="18"/>
  <c r="M166" i="18"/>
  <c r="M194" i="18"/>
  <c r="M182" i="18"/>
  <c r="M192" i="18"/>
  <c r="M177" i="18"/>
  <c r="M165" i="18"/>
  <c r="M197" i="18"/>
  <c r="M185" i="18"/>
  <c r="M170" i="18"/>
  <c r="M189" i="18"/>
  <c r="M175" i="18"/>
  <c r="M163" i="18"/>
  <c r="M284" i="18"/>
  <c r="M277" i="18"/>
  <c r="M270" i="18"/>
  <c r="M264" i="18"/>
  <c r="M256" i="18"/>
  <c r="M280" i="18"/>
  <c r="M266" i="18"/>
  <c r="M253" i="18"/>
  <c r="M260" i="18"/>
  <c r="M248" i="18"/>
  <c r="M276" i="18"/>
  <c r="M283" i="18"/>
  <c r="M269" i="18"/>
  <c r="M255" i="18"/>
  <c r="M263" i="18"/>
  <c r="M249" i="18"/>
  <c r="M308" i="18"/>
  <c r="M306" i="18"/>
  <c r="M311" i="18"/>
  <c r="M307" i="18"/>
  <c r="M28" i="18"/>
  <c r="M14" i="18"/>
  <c r="M79" i="18"/>
  <c r="M68" i="18"/>
  <c r="M31" i="18"/>
  <c r="L99" i="13" l="1"/>
  <c r="L138" i="13"/>
  <c r="L380" i="13"/>
  <c r="L196" i="13"/>
  <c r="L6" i="13"/>
  <c r="L32" i="13"/>
  <c r="L65" i="13"/>
  <c r="L101" i="13"/>
  <c r="L139" i="13"/>
  <c r="L140" i="13"/>
  <c r="L141" i="13"/>
  <c r="L197" i="13"/>
  <c r="L198" i="13"/>
  <c r="L311" i="13"/>
  <c r="L243" i="13"/>
  <c r="L143" i="13"/>
  <c r="L102" i="13"/>
  <c r="L19" i="13"/>
  <c r="L381" i="13"/>
  <c r="L244" i="13"/>
  <c r="L144" i="13"/>
  <c r="L145" i="13"/>
  <c r="L314" i="13"/>
  <c r="L146" i="13"/>
  <c r="L147" i="13"/>
  <c r="L27" i="13"/>
  <c r="L34" i="13"/>
  <c r="L316" i="13"/>
  <c r="L30" i="13"/>
  <c r="L31" i="13"/>
  <c r="L148" i="13"/>
  <c r="L33" i="13"/>
  <c r="L149" i="13"/>
  <c r="L35" i="13"/>
  <c r="L11" i="13"/>
  <c r="L66" i="13"/>
  <c r="L245" i="13"/>
  <c r="L103" i="13"/>
  <c r="L150" i="13"/>
  <c r="L246" i="13"/>
  <c r="L42" i="13"/>
  <c r="L383" i="13"/>
  <c r="L151" i="13"/>
  <c r="L317" i="13"/>
  <c r="L21" i="13"/>
  <c r="L152" i="13"/>
  <c r="L153" i="13"/>
  <c r="L49" i="13"/>
  <c r="L247" i="13"/>
  <c r="L154" i="13"/>
  <c r="L318" i="13"/>
  <c r="L53" i="13"/>
  <c r="L358" i="13"/>
  <c r="L104" i="13"/>
  <c r="L199" i="13"/>
  <c r="L106" i="13"/>
  <c r="L58" i="13"/>
  <c r="L59" i="13"/>
  <c r="L248" i="13"/>
  <c r="L201" i="13"/>
  <c r="L62" i="13"/>
  <c r="L63" i="13"/>
  <c r="L107" i="13"/>
  <c r="L359" i="13"/>
  <c r="L155" i="13"/>
  <c r="L156" i="13"/>
  <c r="L68" i="13"/>
  <c r="L319" i="13"/>
  <c r="L67" i="13"/>
  <c r="L320" i="13"/>
  <c r="L12" i="13"/>
  <c r="L69" i="13"/>
  <c r="L249" i="13"/>
  <c r="L36" i="13"/>
  <c r="L157" i="13"/>
  <c r="L108" i="13"/>
  <c r="L37" i="13"/>
  <c r="L70" i="13"/>
  <c r="L71" i="13"/>
  <c r="L322" i="13"/>
  <c r="L72" i="13"/>
  <c r="L202" i="13"/>
  <c r="L250" i="13"/>
  <c r="L109" i="13"/>
  <c r="L86" i="13"/>
  <c r="L323" i="13"/>
  <c r="L252" i="13"/>
  <c r="L89" i="13"/>
  <c r="L386" i="13"/>
  <c r="L91" i="13"/>
  <c r="L324" i="13"/>
  <c r="L93" i="13"/>
  <c r="L158" i="13"/>
  <c r="L325" i="13"/>
  <c r="L110" i="13"/>
  <c r="L253" i="13"/>
  <c r="L203" i="13"/>
  <c r="L255" i="13"/>
  <c r="L100" i="13"/>
  <c r="L73" i="13"/>
  <c r="L22" i="13"/>
  <c r="L256" i="13"/>
  <c r="L326" i="13"/>
  <c r="L105" i="13"/>
  <c r="L204" i="13"/>
  <c r="L257" i="13"/>
  <c r="L111" i="13"/>
  <c r="L159" i="13"/>
  <c r="L360" i="13"/>
  <c r="L361" i="13"/>
  <c r="L258" i="13"/>
  <c r="L205" i="13"/>
  <c r="L38" i="13"/>
  <c r="L115" i="13"/>
  <c r="L116" i="13"/>
  <c r="L260" i="13"/>
  <c r="L206" i="13"/>
  <c r="L112" i="13"/>
  <c r="L7" i="13"/>
  <c r="L261" i="13"/>
  <c r="L122" i="13"/>
  <c r="L74" i="13"/>
  <c r="L124" i="13"/>
  <c r="L263" i="13"/>
  <c r="L126" i="13"/>
  <c r="L75" i="13"/>
  <c r="L210" i="13"/>
  <c r="L327" i="13"/>
  <c r="L39" i="13"/>
  <c r="L40" i="13"/>
  <c r="L41" i="13"/>
  <c r="L160" i="13"/>
  <c r="L265" i="13"/>
  <c r="L328" i="13"/>
  <c r="L113" i="13"/>
  <c r="L23" i="13"/>
  <c r="L161" i="13"/>
  <c r="L76" i="13"/>
  <c r="L114" i="13"/>
  <c r="L117" i="13"/>
  <c r="L142" i="13"/>
  <c r="L211" i="13"/>
  <c r="L362" i="13"/>
  <c r="L4" i="13"/>
  <c r="L43" i="13"/>
  <c r="L212" i="13"/>
  <c r="L118" i="13"/>
  <c r="L329" i="13"/>
  <c r="L330" i="13"/>
  <c r="L162" i="13"/>
  <c r="L331" i="13"/>
  <c r="L266" i="13"/>
  <c r="L164" i="13"/>
  <c r="L165" i="13"/>
  <c r="L24" i="13"/>
  <c r="L13" i="13"/>
  <c r="L166" i="13"/>
  <c r="L119" i="13"/>
  <c r="L387" i="13"/>
  <c r="L333" i="13"/>
  <c r="L213" i="13"/>
  <c r="L163" i="13"/>
  <c r="L363" i="13"/>
  <c r="L8" i="13"/>
  <c r="L120" i="13"/>
  <c r="L167" i="13"/>
  <c r="L9" i="13"/>
  <c r="L214" i="13"/>
  <c r="L215" i="13"/>
  <c r="L171" i="13"/>
  <c r="L172" i="13"/>
  <c r="L168" i="13"/>
  <c r="L364" i="13"/>
  <c r="L121" i="13"/>
  <c r="L169" i="13"/>
  <c r="L77" i="13"/>
  <c r="L216" i="13"/>
  <c r="L179" i="13"/>
  <c r="L180" i="13"/>
  <c r="L25" i="13"/>
  <c r="L182" i="13"/>
  <c r="L183" i="13"/>
  <c r="L14" i="13"/>
  <c r="L170" i="13"/>
  <c r="L78" i="13"/>
  <c r="L335" i="13"/>
  <c r="L79" i="13"/>
  <c r="L189" i="13"/>
  <c r="L123" i="13"/>
  <c r="L336" i="13"/>
  <c r="L192" i="13"/>
  <c r="L44" i="13"/>
  <c r="L125" i="13"/>
  <c r="L173" i="13"/>
  <c r="L218" i="13"/>
  <c r="L80" i="13"/>
  <c r="L81" i="13"/>
  <c r="L219" i="13"/>
  <c r="L200" i="13"/>
  <c r="L268" i="13"/>
  <c r="L269" i="13"/>
  <c r="L271" i="13"/>
  <c r="L220" i="13"/>
  <c r="L221" i="13"/>
  <c r="L222" i="13"/>
  <c r="L207" i="13"/>
  <c r="L208" i="13"/>
  <c r="L209" i="13"/>
  <c r="L82" i="13"/>
  <c r="L127" i="13"/>
  <c r="L45" i="13"/>
  <c r="L272" i="13"/>
  <c r="L273" i="13"/>
  <c r="L128" i="13"/>
  <c r="L26" i="13"/>
  <c r="L217" i="13"/>
  <c r="L274" i="13"/>
  <c r="L83" i="13"/>
  <c r="L15" i="13"/>
  <c r="L337" i="13"/>
  <c r="L338" i="13"/>
  <c r="L2" i="13"/>
  <c r="L129" i="13"/>
  <c r="L84" i="13"/>
  <c r="L223" i="13"/>
  <c r="L227" i="13"/>
  <c r="L365" i="13"/>
  <c r="L174" i="13"/>
  <c r="L275" i="13"/>
  <c r="L130" i="13"/>
  <c r="L276" i="13"/>
  <c r="L277" i="13"/>
  <c r="L279" i="13"/>
  <c r="L235" i="13"/>
  <c r="L236" i="13"/>
  <c r="L237" i="13"/>
  <c r="L46" i="13"/>
  <c r="L85" i="13"/>
  <c r="L224" i="13"/>
  <c r="L225" i="13"/>
  <c r="L226" i="13"/>
  <c r="L280" i="13"/>
  <c r="L339" i="13"/>
  <c r="L131" i="13"/>
  <c r="L87" i="13"/>
  <c r="L132" i="13"/>
  <c r="L175" i="13"/>
  <c r="L176" i="13"/>
  <c r="L16" i="13"/>
  <c r="L251" i="13"/>
  <c r="L177" i="13"/>
  <c r="L281" i="13"/>
  <c r="L254" i="13"/>
  <c r="L340" i="13"/>
  <c r="L88" i="13"/>
  <c r="L90" i="13"/>
  <c r="L388" i="13"/>
  <c r="L259" i="13"/>
  <c r="L47" i="13"/>
  <c r="L282" i="13"/>
  <c r="L262" i="13"/>
  <c r="L283" i="13"/>
  <c r="L264" i="13"/>
  <c r="L341" i="13"/>
  <c r="L48" i="13"/>
  <c r="L267" i="13"/>
  <c r="L178" i="13"/>
  <c r="L284" i="13"/>
  <c r="L270" i="13"/>
  <c r="L92" i="13"/>
  <c r="L228" i="13"/>
  <c r="L181" i="13"/>
  <c r="L5" i="13"/>
  <c r="L229" i="13"/>
  <c r="L94" i="13"/>
  <c r="L342" i="13"/>
  <c r="L278" i="13"/>
  <c r="L50" i="13"/>
  <c r="L51" i="13"/>
  <c r="L52" i="13"/>
  <c r="L184" i="13"/>
  <c r="L133" i="13"/>
  <c r="L54" i="13"/>
  <c r="L185" i="13"/>
  <c r="L55" i="13"/>
  <c r="L285" i="13"/>
  <c r="L286" i="13"/>
  <c r="L289" i="13"/>
  <c r="L344" i="13"/>
  <c r="L291" i="13"/>
  <c r="L186" i="13"/>
  <c r="L293" i="13"/>
  <c r="L390" i="13"/>
  <c r="L295" i="13"/>
  <c r="L56" i="13"/>
  <c r="L297" i="13"/>
  <c r="L17" i="13"/>
  <c r="L367" i="13"/>
  <c r="L300" i="13"/>
  <c r="L287" i="13"/>
  <c r="L57" i="13"/>
  <c r="L288" i="13"/>
  <c r="L304" i="13"/>
  <c r="L305" i="13"/>
  <c r="L306" i="13"/>
  <c r="L307" i="13"/>
  <c r="L290" i="13"/>
  <c r="L134" i="13"/>
  <c r="L292" i="13"/>
  <c r="L187" i="13"/>
  <c r="L312" i="13"/>
  <c r="L313" i="13"/>
  <c r="L368" i="13"/>
  <c r="L315" i="13"/>
  <c r="L345" i="13"/>
  <c r="L294" i="13"/>
  <c r="L60" i="13"/>
  <c r="L95" i="13"/>
  <c r="L346" i="13"/>
  <c r="L321" i="13"/>
  <c r="L230" i="13"/>
  <c r="L347" i="13"/>
  <c r="L96" i="13"/>
  <c r="L18" i="13"/>
  <c r="L391" i="13"/>
  <c r="L348" i="13"/>
  <c r="L231" i="13"/>
  <c r="L369" i="13"/>
  <c r="L296" i="13"/>
  <c r="L349" i="13"/>
  <c r="L332" i="13"/>
  <c r="L232" i="13"/>
  <c r="L334" i="13"/>
  <c r="L97" i="13"/>
  <c r="L233" i="13"/>
  <c r="L28" i="13"/>
  <c r="L135" i="13"/>
  <c r="L351" i="13"/>
  <c r="L298" i="13"/>
  <c r="L352" i="13"/>
  <c r="L371" i="13"/>
  <c r="L343" i="13"/>
  <c r="L353" i="13"/>
  <c r="L373" i="13"/>
  <c r="L299" i="13"/>
  <c r="L188" i="13"/>
  <c r="L3" i="13"/>
  <c r="L354" i="13"/>
  <c r="L350" i="13"/>
  <c r="L61" i="13"/>
  <c r="L375" i="13"/>
  <c r="L301" i="13"/>
  <c r="L136" i="13"/>
  <c r="L302" i="13"/>
  <c r="L234" i="13"/>
  <c r="L355" i="13"/>
  <c r="L356" i="13"/>
  <c r="L238" i="13"/>
  <c r="L20" i="13"/>
  <c r="L376" i="13"/>
  <c r="L98" i="13"/>
  <c r="L392" i="13"/>
  <c r="L303" i="13"/>
  <c r="L378" i="13"/>
  <c r="L366" i="13"/>
  <c r="L10" i="13"/>
  <c r="L379" i="13"/>
  <c r="L190" i="13"/>
  <c r="L370" i="13"/>
  <c r="L29" i="13"/>
  <c r="L372" i="13"/>
  <c r="L239" i="13"/>
  <c r="L374" i="13"/>
  <c r="L64" i="13"/>
  <c r="L308" i="13"/>
  <c r="L377" i="13"/>
  <c r="L191" i="13"/>
  <c r="L240" i="13"/>
  <c r="L309" i="13"/>
  <c r="L310" i="13"/>
  <c r="L382" i="13"/>
  <c r="L193" i="13"/>
  <c r="L384" i="13"/>
  <c r="L385" i="13"/>
  <c r="L241" i="13"/>
  <c r="L194" i="13"/>
  <c r="L137" i="13"/>
  <c r="L389" i="13"/>
  <c r="L242" i="13"/>
  <c r="L195" i="13"/>
  <c r="L357" i="13"/>
  <c r="D357" i="13"/>
  <c r="D195" i="13"/>
  <c r="D242" i="13"/>
  <c r="D389" i="13"/>
  <c r="D137" i="13"/>
  <c r="D194" i="13"/>
  <c r="D241" i="13"/>
  <c r="D385" i="13"/>
  <c r="D384" i="13"/>
  <c r="D193" i="13"/>
  <c r="D382" i="13"/>
  <c r="D310" i="13"/>
  <c r="D309" i="13"/>
  <c r="D240" i="13"/>
  <c r="D191" i="13"/>
  <c r="D377" i="13"/>
  <c r="D308" i="13"/>
  <c r="D64" i="13"/>
  <c r="D374" i="13"/>
  <c r="D239" i="13"/>
  <c r="D372" i="13"/>
  <c r="D29" i="13"/>
  <c r="D370" i="13"/>
  <c r="D190" i="13"/>
  <c r="D379" i="13"/>
  <c r="D10" i="13"/>
  <c r="D366" i="13"/>
  <c r="D378" i="13"/>
  <c r="D303" i="13"/>
  <c r="D392" i="13"/>
  <c r="D98" i="13"/>
  <c r="D376" i="13"/>
  <c r="D20" i="13"/>
  <c r="D238" i="13"/>
  <c r="D356" i="13"/>
  <c r="D355" i="13"/>
  <c r="D234" i="13"/>
  <c r="D302" i="13"/>
  <c r="D136" i="13"/>
  <c r="D301" i="13"/>
  <c r="D375" i="13"/>
  <c r="D61" i="13"/>
  <c r="D350" i="13"/>
  <c r="D354" i="13"/>
  <c r="D3" i="13"/>
  <c r="D188" i="13"/>
  <c r="D299" i="13"/>
  <c r="D373" i="13"/>
  <c r="D353" i="13"/>
  <c r="D343" i="13"/>
  <c r="D371" i="13"/>
  <c r="D352" i="13"/>
  <c r="D298" i="13"/>
  <c r="D351" i="13"/>
  <c r="D135" i="13"/>
  <c r="D28" i="13"/>
  <c r="D233" i="13"/>
  <c r="D97" i="13"/>
  <c r="D334" i="13"/>
  <c r="D232" i="13"/>
  <c r="D332" i="13"/>
  <c r="D349" i="13"/>
  <c r="D296" i="13"/>
  <c r="D369" i="13"/>
  <c r="D231" i="13"/>
  <c r="D348" i="13"/>
  <c r="D391" i="13"/>
  <c r="D18" i="13"/>
  <c r="D96" i="13"/>
  <c r="D347" i="13"/>
  <c r="D230" i="13"/>
  <c r="D321" i="13"/>
  <c r="D346" i="13"/>
  <c r="D95" i="13"/>
  <c r="D60" i="13"/>
  <c r="D294" i="13"/>
  <c r="D345" i="13"/>
  <c r="D315" i="13"/>
  <c r="D368" i="13"/>
  <c r="D313" i="13"/>
  <c r="D312" i="13"/>
  <c r="D187" i="13"/>
  <c r="D292" i="13"/>
  <c r="D134" i="13"/>
  <c r="D290" i="13"/>
  <c r="D307" i="13"/>
  <c r="D306" i="13"/>
  <c r="D305" i="13"/>
  <c r="D304" i="13"/>
  <c r="D288" i="13"/>
  <c r="D57" i="13"/>
  <c r="D287" i="13"/>
  <c r="D300" i="13"/>
  <c r="D367" i="13"/>
  <c r="D17" i="13"/>
  <c r="D297" i="13"/>
  <c r="D56" i="13"/>
  <c r="D295" i="13"/>
  <c r="D390" i="13"/>
  <c r="D293" i="13"/>
  <c r="D186" i="13"/>
  <c r="D291" i="13"/>
  <c r="D344" i="13"/>
  <c r="D289" i="13"/>
  <c r="D286" i="13"/>
  <c r="D285" i="13"/>
  <c r="D55" i="13"/>
  <c r="D185" i="13"/>
  <c r="D54" i="13"/>
  <c r="D133" i="13"/>
  <c r="D184" i="13"/>
  <c r="D52" i="13"/>
  <c r="D51" i="13"/>
  <c r="D50" i="13"/>
  <c r="D278" i="13"/>
  <c r="D342" i="13"/>
  <c r="D94" i="13"/>
  <c r="D229" i="13"/>
  <c r="D5" i="13"/>
  <c r="D181" i="13"/>
  <c r="D228" i="13"/>
  <c r="D92" i="13"/>
  <c r="D270" i="13"/>
  <c r="D284" i="13"/>
  <c r="D178" i="13"/>
  <c r="D267" i="13"/>
  <c r="D48" i="13"/>
  <c r="D341" i="13"/>
  <c r="D264" i="13"/>
  <c r="D283" i="13"/>
  <c r="D262" i="13"/>
  <c r="D282" i="13"/>
  <c r="D47" i="13"/>
  <c r="D259" i="13"/>
  <c r="D388" i="13"/>
  <c r="D90" i="13"/>
  <c r="D88" i="13"/>
  <c r="D340" i="13"/>
  <c r="D254" i="13"/>
  <c r="D281" i="13"/>
  <c r="D177" i="13"/>
  <c r="D251" i="13"/>
  <c r="D16" i="13"/>
  <c r="D176" i="13"/>
  <c r="D175" i="13"/>
  <c r="D132" i="13"/>
  <c r="D87" i="13"/>
  <c r="D131" i="13"/>
  <c r="D339" i="13"/>
  <c r="D280" i="13"/>
  <c r="D226" i="13"/>
  <c r="D225" i="13"/>
  <c r="D224" i="13"/>
  <c r="D85" i="13"/>
  <c r="D46" i="13"/>
  <c r="D237" i="13"/>
  <c r="D236" i="13"/>
  <c r="D235" i="13"/>
  <c r="D279" i="13"/>
  <c r="D277" i="13"/>
  <c r="D276" i="13"/>
  <c r="D130" i="13"/>
  <c r="D275" i="13"/>
  <c r="D174" i="13"/>
  <c r="D365" i="13"/>
  <c r="D227" i="13"/>
  <c r="D223" i="13"/>
  <c r="D84" i="13"/>
  <c r="D129" i="13"/>
  <c r="D2" i="13"/>
  <c r="D338" i="13"/>
  <c r="D337" i="13"/>
  <c r="D15" i="13"/>
  <c r="D83" i="13"/>
  <c r="D274" i="13"/>
  <c r="D217" i="13"/>
  <c r="D26" i="13"/>
  <c r="D128" i="13"/>
  <c r="D273" i="13"/>
  <c r="D272" i="13"/>
  <c r="D45" i="13"/>
  <c r="D127" i="13"/>
  <c r="D82" i="13"/>
  <c r="D209" i="13"/>
  <c r="D208" i="13"/>
  <c r="D207" i="13"/>
  <c r="D222" i="13"/>
  <c r="D221" i="13"/>
  <c r="D220" i="13"/>
  <c r="D271" i="13"/>
  <c r="D269" i="13"/>
  <c r="D268" i="13"/>
  <c r="D200" i="13"/>
  <c r="D219" i="13"/>
  <c r="D81" i="13"/>
  <c r="D80" i="13"/>
  <c r="D218" i="13"/>
  <c r="D173" i="13"/>
  <c r="D125" i="13"/>
  <c r="D44" i="13"/>
  <c r="D192" i="13"/>
  <c r="D336" i="13"/>
  <c r="D123" i="13"/>
  <c r="D189" i="13"/>
  <c r="D79" i="13"/>
  <c r="D335" i="13"/>
  <c r="D78" i="13"/>
  <c r="D170" i="13"/>
  <c r="D14" i="13"/>
  <c r="D183" i="13"/>
  <c r="D182" i="13"/>
  <c r="D25" i="13"/>
  <c r="D180" i="13"/>
  <c r="D179" i="13"/>
  <c r="D216" i="13"/>
  <c r="D77" i="13"/>
  <c r="D169" i="13"/>
  <c r="D121" i="13"/>
  <c r="D364" i="13"/>
  <c r="D168" i="13"/>
  <c r="D172" i="13"/>
  <c r="D171" i="13"/>
  <c r="D215" i="13"/>
  <c r="D214" i="13"/>
  <c r="D9" i="13"/>
  <c r="D167" i="13"/>
  <c r="D120" i="13"/>
  <c r="D8" i="13"/>
  <c r="D363" i="13"/>
  <c r="D163" i="13"/>
  <c r="D213" i="13"/>
  <c r="D333" i="13"/>
  <c r="D387" i="13"/>
  <c r="D119" i="13"/>
  <c r="D166" i="13"/>
  <c r="D13" i="13"/>
  <c r="D24" i="13"/>
  <c r="D165" i="13"/>
  <c r="D164" i="13"/>
  <c r="D266" i="13"/>
  <c r="D331" i="13"/>
  <c r="D162" i="13"/>
  <c r="D330" i="13"/>
  <c r="D329" i="13"/>
  <c r="D118" i="13"/>
  <c r="D212" i="13"/>
  <c r="D43" i="13"/>
  <c r="D4" i="13"/>
  <c r="D362" i="13"/>
  <c r="D211" i="13"/>
  <c r="D142" i="13"/>
  <c r="D117" i="13"/>
  <c r="D114" i="13"/>
  <c r="D76" i="13"/>
  <c r="D161" i="13"/>
  <c r="D23" i="13"/>
  <c r="D113" i="13"/>
  <c r="D328" i="13"/>
  <c r="D265" i="13"/>
  <c r="D160" i="13"/>
  <c r="D41" i="13"/>
  <c r="D40" i="13"/>
  <c r="D39" i="13"/>
  <c r="D327" i="13"/>
  <c r="D210" i="13"/>
  <c r="D75" i="13"/>
  <c r="D126" i="13"/>
  <c r="D263" i="13"/>
  <c r="D124" i="13"/>
  <c r="D74" i="13"/>
  <c r="D122" i="13"/>
  <c r="D261" i="13"/>
  <c r="D7" i="13"/>
  <c r="D112" i="13"/>
  <c r="D206" i="13"/>
  <c r="D260" i="13"/>
  <c r="D116" i="13"/>
  <c r="D115" i="13"/>
  <c r="D38" i="13"/>
  <c r="D205" i="13"/>
  <c r="D258" i="13"/>
  <c r="D361" i="13"/>
  <c r="D360" i="13"/>
  <c r="D159" i="13"/>
  <c r="D111" i="13"/>
  <c r="D257" i="13"/>
  <c r="D204" i="13"/>
  <c r="D105" i="13"/>
  <c r="D326" i="13"/>
  <c r="D256" i="13"/>
  <c r="D22" i="13"/>
  <c r="D73" i="13"/>
  <c r="D100" i="13"/>
  <c r="D255" i="13"/>
  <c r="D203" i="13"/>
  <c r="D253" i="13"/>
  <c r="D110" i="13"/>
  <c r="D325" i="13"/>
  <c r="D158" i="13"/>
  <c r="D93" i="13"/>
  <c r="D324" i="13"/>
  <c r="D91" i="13"/>
  <c r="D386" i="13"/>
  <c r="D89" i="13"/>
  <c r="D252" i="13"/>
  <c r="D323" i="13"/>
  <c r="D86" i="13"/>
  <c r="D109" i="13"/>
  <c r="D250" i="13"/>
  <c r="D202" i="13"/>
  <c r="D72" i="13"/>
  <c r="D322" i="13"/>
  <c r="D71" i="13"/>
  <c r="D70" i="13"/>
  <c r="D37" i="13"/>
  <c r="D108" i="13"/>
  <c r="D157" i="13"/>
  <c r="D36" i="13"/>
  <c r="D249" i="13"/>
  <c r="D69" i="13"/>
  <c r="D12" i="13"/>
  <c r="D320" i="13"/>
  <c r="D67" i="13"/>
  <c r="D319" i="13"/>
  <c r="D68" i="13"/>
  <c r="D156" i="13"/>
  <c r="D155" i="13"/>
  <c r="D359" i="13"/>
  <c r="D107" i="13"/>
  <c r="D63" i="13"/>
  <c r="D62" i="13"/>
  <c r="D201" i="13"/>
  <c r="D248" i="13"/>
  <c r="D59" i="13"/>
  <c r="D58" i="13"/>
  <c r="D106" i="13"/>
  <c r="D199" i="13"/>
  <c r="D104" i="13"/>
  <c r="D358" i="13"/>
  <c r="D53" i="13"/>
  <c r="D318" i="13"/>
  <c r="D154" i="13"/>
  <c r="D247" i="13"/>
  <c r="D49" i="13"/>
  <c r="D153" i="13"/>
  <c r="D152" i="13"/>
  <c r="D21" i="13"/>
  <c r="D317" i="13"/>
  <c r="D151" i="13"/>
  <c r="D383" i="13"/>
  <c r="D42" i="13"/>
  <c r="D246" i="13"/>
  <c r="D150" i="13"/>
  <c r="D103" i="13"/>
  <c r="D245" i="13"/>
  <c r="D66" i="13"/>
  <c r="D11" i="13"/>
  <c r="D35" i="13"/>
  <c r="D149" i="13"/>
  <c r="D33" i="13"/>
  <c r="D148" i="13"/>
  <c r="D31" i="13"/>
  <c r="D30" i="13"/>
  <c r="D316" i="13"/>
  <c r="D34" i="13"/>
  <c r="D27" i="13"/>
  <c r="D147" i="13"/>
  <c r="D146" i="13"/>
  <c r="D314" i="13"/>
  <c r="D145" i="13"/>
  <c r="D144" i="13"/>
  <c r="D244" i="13"/>
  <c r="D381" i="13"/>
  <c r="D19" i="13"/>
  <c r="D102" i="13"/>
  <c r="D143" i="13"/>
  <c r="D243" i="13"/>
  <c r="D311" i="13"/>
  <c r="D198" i="13"/>
  <c r="D197" i="13"/>
  <c r="D141" i="13"/>
  <c r="D140" i="13"/>
  <c r="D139" i="13"/>
  <c r="D101" i="13"/>
  <c r="D65" i="13"/>
  <c r="D32" i="13"/>
  <c r="D6" i="13"/>
  <c r="D196" i="13"/>
  <c r="D380" i="13"/>
  <c r="D138" i="13"/>
  <c r="D99" i="13"/>
  <c r="P2" i="15"/>
  <c r="L2" i="15"/>
  <c r="L3" i="15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209" i="15"/>
  <c r="L210" i="15"/>
  <c r="L190" i="15"/>
  <c r="L211" i="15"/>
  <c r="L212" i="15"/>
  <c r="L191" i="15"/>
  <c r="L192" i="15"/>
  <c r="L193" i="15"/>
  <c r="L194" i="15"/>
  <c r="L213" i="15"/>
  <c r="L214" i="15"/>
  <c r="L215" i="15"/>
  <c r="L216" i="15"/>
  <c r="L217" i="15"/>
  <c r="L218" i="15"/>
  <c r="L219" i="15"/>
  <c r="L220" i="15"/>
  <c r="L221" i="15"/>
  <c r="L222" i="15"/>
  <c r="L223" i="15"/>
  <c r="L224" i="15"/>
  <c r="L225" i="15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0" i="15"/>
  <c r="L281" i="15"/>
  <c r="L282" i="15"/>
  <c r="L283" i="15"/>
  <c r="L284" i="15"/>
  <c r="L285" i="15"/>
  <c r="L286" i="15"/>
  <c r="L287" i="15"/>
  <c r="L288" i="15"/>
  <c r="L289" i="15"/>
  <c r="L290" i="15"/>
  <c r="L291" i="15"/>
  <c r="L292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195" i="15"/>
  <c r="L328" i="15"/>
  <c r="L196" i="15"/>
  <c r="L329" i="15"/>
  <c r="L330" i="15"/>
  <c r="L197" i="15"/>
  <c r="L198" i="15"/>
  <c r="L331" i="15"/>
  <c r="L332" i="15"/>
  <c r="L333" i="15"/>
  <c r="L334" i="15"/>
  <c r="L335" i="15"/>
  <c r="L336" i="15"/>
  <c r="L199" i="15"/>
  <c r="L200" i="15"/>
  <c r="L201" i="15"/>
  <c r="L202" i="15"/>
  <c r="L203" i="15"/>
  <c r="L204" i="15"/>
  <c r="L205" i="15"/>
  <c r="L206" i="15"/>
  <c r="L207" i="15"/>
  <c r="L208" i="15"/>
  <c r="L337" i="15"/>
  <c r="L338" i="15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" i="8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W3" i="13" l="1"/>
  <c r="W7" i="13"/>
  <c r="W11" i="13"/>
  <c r="W15" i="13"/>
  <c r="W19" i="13"/>
  <c r="W4" i="13"/>
  <c r="W8" i="13"/>
  <c r="W12" i="13"/>
  <c r="W16" i="13"/>
  <c r="W20" i="13"/>
  <c r="W14" i="13"/>
  <c r="W5" i="13"/>
  <c r="W9" i="13"/>
  <c r="W13" i="13"/>
  <c r="W17" i="13"/>
  <c r="W2" i="13"/>
  <c r="W6" i="13"/>
  <c r="W10" i="13"/>
  <c r="W18" i="13"/>
  <c r="P4" i="13"/>
  <c r="S15" i="13"/>
  <c r="T15" i="13" s="1"/>
  <c r="U15" i="13" s="1"/>
  <c r="V15" i="13" s="1"/>
  <c r="M174" i="13" s="1"/>
  <c r="S7" i="13"/>
  <c r="T7" i="13" s="1"/>
  <c r="U7" i="13" s="1"/>
  <c r="V7" i="13" s="1"/>
  <c r="M86" i="13" s="1"/>
  <c r="S8" i="13"/>
  <c r="T8" i="13" s="1"/>
  <c r="U8" i="13" s="1"/>
  <c r="V8" i="13" s="1"/>
  <c r="M49" i="13" s="1"/>
  <c r="S12" i="13"/>
  <c r="T12" i="13" s="1"/>
  <c r="U12" i="13" s="1"/>
  <c r="V12" i="13" s="1"/>
  <c r="M44" i="13" s="1"/>
  <c r="S16" i="13"/>
  <c r="T16" i="13" s="1"/>
  <c r="U16" i="13" s="1"/>
  <c r="V16" i="13" s="1"/>
  <c r="M239" i="13" s="1"/>
  <c r="S20" i="13"/>
  <c r="T20" i="13" s="1"/>
  <c r="U20" i="13" s="1"/>
  <c r="V20" i="13" s="1"/>
  <c r="M386" i="13" s="1"/>
  <c r="P3" i="13"/>
  <c r="S2" i="13"/>
  <c r="T2" i="13" s="1"/>
  <c r="U2" i="13" s="1"/>
  <c r="M209" i="13" s="1"/>
  <c r="S13" i="13"/>
  <c r="T13" i="13" s="1"/>
  <c r="U13" i="13" s="1"/>
  <c r="V13" i="13" s="1"/>
  <c r="M291" i="13" s="1"/>
  <c r="M191" i="13"/>
  <c r="S19" i="13"/>
  <c r="T19" i="13" s="1"/>
  <c r="U19" i="13" s="1"/>
  <c r="V19" i="13" s="1"/>
  <c r="M289" i="13" s="1"/>
  <c r="S11" i="13"/>
  <c r="T11" i="13" s="1"/>
  <c r="U11" i="13" s="1"/>
  <c r="V11" i="13" s="1"/>
  <c r="M29" i="13" s="1"/>
  <c r="M170" i="13"/>
  <c r="M160" i="13"/>
  <c r="M146" i="13"/>
  <c r="M143" i="13"/>
  <c r="P2" i="13"/>
  <c r="S17" i="13"/>
  <c r="T17" i="13" s="1"/>
  <c r="U17" i="13" s="1"/>
  <c r="V17" i="13" s="1"/>
  <c r="M282" i="13" s="1"/>
  <c r="S9" i="13"/>
  <c r="T9" i="13" s="1"/>
  <c r="U9" i="13" s="1"/>
  <c r="V9" i="13" s="1"/>
  <c r="M10" i="13" s="1"/>
  <c r="M166" i="13"/>
  <c r="M164" i="13"/>
  <c r="M161" i="13"/>
  <c r="M126" i="13"/>
  <c r="M158" i="13"/>
  <c r="M155" i="13"/>
  <c r="M149" i="13"/>
  <c r="M147" i="13"/>
  <c r="M144" i="13"/>
  <c r="M139" i="13"/>
  <c r="P5" i="13"/>
  <c r="S18" i="13"/>
  <c r="T18" i="13" s="1"/>
  <c r="U18" i="13" s="1"/>
  <c r="V18" i="13" s="1"/>
  <c r="M389" i="13" s="1"/>
  <c r="S14" i="13"/>
  <c r="T14" i="13" s="1"/>
  <c r="U14" i="13" s="1"/>
  <c r="V14" i="13" s="1"/>
  <c r="M134" i="13" s="1"/>
  <c r="S10" i="13"/>
  <c r="T10" i="13" s="1"/>
  <c r="U10" i="13" s="1"/>
  <c r="V10" i="13" s="1"/>
  <c r="M18" i="13" s="1"/>
  <c r="S6" i="13"/>
  <c r="T6" i="13" s="1"/>
  <c r="U6" i="13" s="1"/>
  <c r="M31" i="13" s="1"/>
  <c r="S5" i="13"/>
  <c r="T5" i="13" s="1"/>
  <c r="U5" i="13" s="1"/>
  <c r="M53" i="13" s="1"/>
  <c r="M228" i="13"/>
  <c r="M178" i="13"/>
  <c r="M264" i="13"/>
  <c r="M177" i="13"/>
  <c r="M175" i="13"/>
  <c r="M236" i="13"/>
  <c r="M208" i="13"/>
  <c r="M218" i="13"/>
  <c r="M169" i="13"/>
  <c r="M210" i="13"/>
  <c r="M100" i="13"/>
  <c r="M71" i="13"/>
  <c r="M157" i="13"/>
  <c r="M199" i="13"/>
  <c r="M153" i="13"/>
  <c r="M151" i="13"/>
  <c r="M150" i="13"/>
  <c r="M148" i="13"/>
  <c r="M141" i="13"/>
  <c r="M65" i="13"/>
  <c r="S4" i="13"/>
  <c r="T4" i="13" s="1"/>
  <c r="U4" i="13" s="1"/>
  <c r="S3" i="13"/>
  <c r="T3" i="13" s="1"/>
  <c r="U3" i="13" s="1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O5" i="4"/>
  <c r="N5" i="4"/>
  <c r="S393" i="3"/>
  <c r="D393" i="3"/>
  <c r="S392" i="3"/>
  <c r="D392" i="3"/>
  <c r="S391" i="3"/>
  <c r="D391" i="3"/>
  <c r="S390" i="3"/>
  <c r="D390" i="3"/>
  <c r="S389" i="3"/>
  <c r="D389" i="3"/>
  <c r="S388" i="3"/>
  <c r="D388" i="3"/>
  <c r="S387" i="3"/>
  <c r="D387" i="3"/>
  <c r="S386" i="3"/>
  <c r="D386" i="3"/>
  <c r="S385" i="3"/>
  <c r="D385" i="3"/>
  <c r="S384" i="3"/>
  <c r="D384" i="3"/>
  <c r="S383" i="3"/>
  <c r="D383" i="3"/>
  <c r="S382" i="3"/>
  <c r="D382" i="3"/>
  <c r="S381" i="3"/>
  <c r="D381" i="3"/>
  <c r="S380" i="3"/>
  <c r="D380" i="3"/>
  <c r="S379" i="3"/>
  <c r="D379" i="3"/>
  <c r="S378" i="3"/>
  <c r="D378" i="3"/>
  <c r="S377" i="3"/>
  <c r="D377" i="3"/>
  <c r="S376" i="3"/>
  <c r="D376" i="3"/>
  <c r="S375" i="3"/>
  <c r="D375" i="3"/>
  <c r="S374" i="3"/>
  <c r="D374" i="3"/>
  <c r="S373" i="3"/>
  <c r="D373" i="3"/>
  <c r="S372" i="3"/>
  <c r="D372" i="3"/>
  <c r="S371" i="3"/>
  <c r="D371" i="3"/>
  <c r="S370" i="3"/>
  <c r="D370" i="3"/>
  <c r="S369" i="3"/>
  <c r="D369" i="3"/>
  <c r="S368" i="3"/>
  <c r="D368" i="3"/>
  <c r="S367" i="3"/>
  <c r="D367" i="3"/>
  <c r="S366" i="3"/>
  <c r="D366" i="3"/>
  <c r="S365" i="3"/>
  <c r="D365" i="3"/>
  <c r="S364" i="3"/>
  <c r="D364" i="3"/>
  <c r="S363" i="3"/>
  <c r="D363" i="3"/>
  <c r="S362" i="3"/>
  <c r="D362" i="3"/>
  <c r="S361" i="3"/>
  <c r="D361" i="3"/>
  <c r="S360" i="3"/>
  <c r="D360" i="3"/>
  <c r="S359" i="3"/>
  <c r="D359" i="3"/>
  <c r="S358" i="3"/>
  <c r="D358" i="3"/>
  <c r="S357" i="3"/>
  <c r="D357" i="3"/>
  <c r="S356" i="3"/>
  <c r="D356" i="3"/>
  <c r="S355" i="3"/>
  <c r="D355" i="3"/>
  <c r="S354" i="3"/>
  <c r="D354" i="3"/>
  <c r="S353" i="3"/>
  <c r="D353" i="3"/>
  <c r="S352" i="3"/>
  <c r="D352" i="3"/>
  <c r="S351" i="3"/>
  <c r="D351" i="3"/>
  <c r="S350" i="3"/>
  <c r="D350" i="3"/>
  <c r="S349" i="3"/>
  <c r="D349" i="3"/>
  <c r="S348" i="3"/>
  <c r="D348" i="3"/>
  <c r="S347" i="3"/>
  <c r="D347" i="3"/>
  <c r="S346" i="3"/>
  <c r="D346" i="3"/>
  <c r="S345" i="3"/>
  <c r="D345" i="3"/>
  <c r="S344" i="3"/>
  <c r="D344" i="3"/>
  <c r="S343" i="3"/>
  <c r="D343" i="3"/>
  <c r="S342" i="3"/>
  <c r="D342" i="3"/>
  <c r="S341" i="3"/>
  <c r="D341" i="3"/>
  <c r="S340" i="3"/>
  <c r="D340" i="3"/>
  <c r="S339" i="3"/>
  <c r="D339" i="3"/>
  <c r="S338" i="3"/>
  <c r="D338" i="3"/>
  <c r="S337" i="3"/>
  <c r="D337" i="3"/>
  <c r="S336" i="3"/>
  <c r="D336" i="3"/>
  <c r="S335" i="3"/>
  <c r="D335" i="3"/>
  <c r="S334" i="3"/>
  <c r="D334" i="3"/>
  <c r="S333" i="3"/>
  <c r="D333" i="3"/>
  <c r="S332" i="3"/>
  <c r="D332" i="3"/>
  <c r="S331" i="3"/>
  <c r="D331" i="3"/>
  <c r="S330" i="3"/>
  <c r="D330" i="3"/>
  <c r="S329" i="3"/>
  <c r="D329" i="3"/>
  <c r="S328" i="3"/>
  <c r="D328" i="3"/>
  <c r="S327" i="3"/>
  <c r="D327" i="3"/>
  <c r="S326" i="3"/>
  <c r="D326" i="3"/>
  <c r="S325" i="3"/>
  <c r="D325" i="3"/>
  <c r="S324" i="3"/>
  <c r="D324" i="3"/>
  <c r="S323" i="3"/>
  <c r="D323" i="3"/>
  <c r="S322" i="3"/>
  <c r="D322" i="3"/>
  <c r="S321" i="3"/>
  <c r="D321" i="3"/>
  <c r="S320" i="3"/>
  <c r="D320" i="3"/>
  <c r="S319" i="3"/>
  <c r="D319" i="3"/>
  <c r="S318" i="3"/>
  <c r="D318" i="3"/>
  <c r="S317" i="3"/>
  <c r="D317" i="3"/>
  <c r="S316" i="3"/>
  <c r="D316" i="3"/>
  <c r="S315" i="3"/>
  <c r="D315" i="3"/>
  <c r="S314" i="3"/>
  <c r="D314" i="3"/>
  <c r="S313" i="3"/>
  <c r="D313" i="3"/>
  <c r="S312" i="3"/>
  <c r="D312" i="3"/>
  <c r="S311" i="3"/>
  <c r="D311" i="3"/>
  <c r="S310" i="3"/>
  <c r="D310" i="3"/>
  <c r="S309" i="3"/>
  <c r="D309" i="3"/>
  <c r="S308" i="3"/>
  <c r="D308" i="3"/>
  <c r="S307" i="3"/>
  <c r="D307" i="3"/>
  <c r="S306" i="3"/>
  <c r="D306" i="3"/>
  <c r="S305" i="3"/>
  <c r="D305" i="3"/>
  <c r="S304" i="3"/>
  <c r="D304" i="3"/>
  <c r="S303" i="3"/>
  <c r="D303" i="3"/>
  <c r="S302" i="3"/>
  <c r="D302" i="3"/>
  <c r="S301" i="3"/>
  <c r="D301" i="3"/>
  <c r="S300" i="3"/>
  <c r="D300" i="3"/>
  <c r="S299" i="3"/>
  <c r="D299" i="3"/>
  <c r="S298" i="3"/>
  <c r="D298" i="3"/>
  <c r="S297" i="3"/>
  <c r="D297" i="3"/>
  <c r="S296" i="3"/>
  <c r="D296" i="3"/>
  <c r="S295" i="3"/>
  <c r="D295" i="3"/>
  <c r="S294" i="3"/>
  <c r="D294" i="3"/>
  <c r="S293" i="3"/>
  <c r="D293" i="3"/>
  <c r="S292" i="3"/>
  <c r="D292" i="3"/>
  <c r="S291" i="3"/>
  <c r="D291" i="3"/>
  <c r="S290" i="3"/>
  <c r="D290" i="3"/>
  <c r="S289" i="3"/>
  <c r="D289" i="3"/>
  <c r="S288" i="3"/>
  <c r="D288" i="3"/>
  <c r="S287" i="3"/>
  <c r="D287" i="3"/>
  <c r="S286" i="3"/>
  <c r="D286" i="3"/>
  <c r="S285" i="3"/>
  <c r="D285" i="3"/>
  <c r="S284" i="3"/>
  <c r="D284" i="3"/>
  <c r="S283" i="3"/>
  <c r="D283" i="3"/>
  <c r="S282" i="3"/>
  <c r="D282" i="3"/>
  <c r="S281" i="3"/>
  <c r="D281" i="3"/>
  <c r="S280" i="3"/>
  <c r="D280" i="3"/>
  <c r="S279" i="3"/>
  <c r="D279" i="3"/>
  <c r="S278" i="3"/>
  <c r="D278" i="3"/>
  <c r="S277" i="3"/>
  <c r="D277" i="3"/>
  <c r="S276" i="3"/>
  <c r="D276" i="3"/>
  <c r="S275" i="3"/>
  <c r="D275" i="3"/>
  <c r="S274" i="3"/>
  <c r="D274" i="3"/>
  <c r="S273" i="3"/>
  <c r="D273" i="3"/>
  <c r="S272" i="3"/>
  <c r="D272" i="3"/>
  <c r="S271" i="3"/>
  <c r="D271" i="3"/>
  <c r="S270" i="3"/>
  <c r="D270" i="3"/>
  <c r="S269" i="3"/>
  <c r="D269" i="3"/>
  <c r="S268" i="3"/>
  <c r="D268" i="3"/>
  <c r="S267" i="3"/>
  <c r="D267" i="3"/>
  <c r="S266" i="3"/>
  <c r="D266" i="3"/>
  <c r="S265" i="3"/>
  <c r="D265" i="3"/>
  <c r="S264" i="3"/>
  <c r="D264" i="3"/>
  <c r="S263" i="3"/>
  <c r="D263" i="3"/>
  <c r="S262" i="3"/>
  <c r="D262" i="3"/>
  <c r="S261" i="3"/>
  <c r="D261" i="3"/>
  <c r="S260" i="3"/>
  <c r="D260" i="3"/>
  <c r="S259" i="3"/>
  <c r="D259" i="3"/>
  <c r="S258" i="3"/>
  <c r="D258" i="3"/>
  <c r="S257" i="3"/>
  <c r="D257" i="3"/>
  <c r="S256" i="3"/>
  <c r="D256" i="3"/>
  <c r="S255" i="3"/>
  <c r="D255" i="3"/>
  <c r="S254" i="3"/>
  <c r="D254" i="3"/>
  <c r="S253" i="3"/>
  <c r="D253" i="3"/>
  <c r="S252" i="3"/>
  <c r="D252" i="3"/>
  <c r="S251" i="3"/>
  <c r="D251" i="3"/>
  <c r="S250" i="3"/>
  <c r="D250" i="3"/>
  <c r="S249" i="3"/>
  <c r="D249" i="3"/>
  <c r="S248" i="3"/>
  <c r="D248" i="3"/>
  <c r="S247" i="3"/>
  <c r="D247" i="3"/>
  <c r="S246" i="3"/>
  <c r="D246" i="3"/>
  <c r="S245" i="3"/>
  <c r="D245" i="3"/>
  <c r="S244" i="3"/>
  <c r="D244" i="3"/>
  <c r="S243" i="3"/>
  <c r="D243" i="3"/>
  <c r="S242" i="3"/>
  <c r="D242" i="3"/>
  <c r="S241" i="3"/>
  <c r="D241" i="3"/>
  <c r="S240" i="3"/>
  <c r="D240" i="3"/>
  <c r="S239" i="3"/>
  <c r="D239" i="3"/>
  <c r="S238" i="3"/>
  <c r="D238" i="3"/>
  <c r="S237" i="3"/>
  <c r="D237" i="3"/>
  <c r="S236" i="3"/>
  <c r="D236" i="3"/>
  <c r="S235" i="3"/>
  <c r="D235" i="3"/>
  <c r="S234" i="3"/>
  <c r="D234" i="3"/>
  <c r="S233" i="3"/>
  <c r="D233" i="3"/>
  <c r="S232" i="3"/>
  <c r="D232" i="3"/>
  <c r="S231" i="3"/>
  <c r="D231" i="3"/>
  <c r="S230" i="3"/>
  <c r="D230" i="3"/>
  <c r="S229" i="3"/>
  <c r="D229" i="3"/>
  <c r="S228" i="3"/>
  <c r="D228" i="3"/>
  <c r="S227" i="3"/>
  <c r="D227" i="3"/>
  <c r="S226" i="3"/>
  <c r="D226" i="3"/>
  <c r="S225" i="3"/>
  <c r="D225" i="3"/>
  <c r="S224" i="3"/>
  <c r="D224" i="3"/>
  <c r="S223" i="3"/>
  <c r="D223" i="3"/>
  <c r="S222" i="3"/>
  <c r="D222" i="3"/>
  <c r="S221" i="3"/>
  <c r="D221" i="3"/>
  <c r="S220" i="3"/>
  <c r="D220" i="3"/>
  <c r="S219" i="3"/>
  <c r="D219" i="3"/>
  <c r="S218" i="3"/>
  <c r="D218" i="3"/>
  <c r="S217" i="3"/>
  <c r="D217" i="3"/>
  <c r="S216" i="3"/>
  <c r="D216" i="3"/>
  <c r="S215" i="3"/>
  <c r="D215" i="3"/>
  <c r="S214" i="3"/>
  <c r="D214" i="3"/>
  <c r="S213" i="3"/>
  <c r="D213" i="3"/>
  <c r="S212" i="3"/>
  <c r="D212" i="3"/>
  <c r="S211" i="3"/>
  <c r="D211" i="3"/>
  <c r="S210" i="3"/>
  <c r="D210" i="3"/>
  <c r="S209" i="3"/>
  <c r="D209" i="3"/>
  <c r="S208" i="3"/>
  <c r="D208" i="3"/>
  <c r="S207" i="3"/>
  <c r="D207" i="3"/>
  <c r="S206" i="3"/>
  <c r="D206" i="3"/>
  <c r="S205" i="3"/>
  <c r="D205" i="3"/>
  <c r="S204" i="3"/>
  <c r="D204" i="3"/>
  <c r="S203" i="3"/>
  <c r="D203" i="3"/>
  <c r="S202" i="3"/>
  <c r="D202" i="3"/>
  <c r="S201" i="3"/>
  <c r="D201" i="3"/>
  <c r="S200" i="3"/>
  <c r="D200" i="3"/>
  <c r="S199" i="3"/>
  <c r="D199" i="3"/>
  <c r="S198" i="3"/>
  <c r="D198" i="3"/>
  <c r="S197" i="3"/>
  <c r="D197" i="3"/>
  <c r="S196" i="3"/>
  <c r="D196" i="3"/>
  <c r="S195" i="3"/>
  <c r="D195" i="3"/>
  <c r="S194" i="3"/>
  <c r="D194" i="3"/>
  <c r="S193" i="3"/>
  <c r="D193" i="3"/>
  <c r="S192" i="3"/>
  <c r="D192" i="3"/>
  <c r="S191" i="3"/>
  <c r="D191" i="3"/>
  <c r="S190" i="3"/>
  <c r="D190" i="3"/>
  <c r="S189" i="3"/>
  <c r="D189" i="3"/>
  <c r="S188" i="3"/>
  <c r="D188" i="3"/>
  <c r="S187" i="3"/>
  <c r="D187" i="3"/>
  <c r="S186" i="3"/>
  <c r="D186" i="3"/>
  <c r="S185" i="3"/>
  <c r="D185" i="3"/>
  <c r="S184" i="3"/>
  <c r="D184" i="3"/>
  <c r="S183" i="3"/>
  <c r="D183" i="3"/>
  <c r="S182" i="3"/>
  <c r="D182" i="3"/>
  <c r="S181" i="3"/>
  <c r="D181" i="3"/>
  <c r="S180" i="3"/>
  <c r="D180" i="3"/>
  <c r="S179" i="3"/>
  <c r="D179" i="3"/>
  <c r="S178" i="3"/>
  <c r="D178" i="3"/>
  <c r="S177" i="3"/>
  <c r="D177" i="3"/>
  <c r="S176" i="3"/>
  <c r="D176" i="3"/>
  <c r="S175" i="3"/>
  <c r="D175" i="3"/>
  <c r="S174" i="3"/>
  <c r="D174" i="3"/>
  <c r="S173" i="3"/>
  <c r="D173" i="3"/>
  <c r="S172" i="3"/>
  <c r="D172" i="3"/>
  <c r="S171" i="3"/>
  <c r="D171" i="3"/>
  <c r="S170" i="3"/>
  <c r="D170" i="3"/>
  <c r="S169" i="3"/>
  <c r="D169" i="3"/>
  <c r="S168" i="3"/>
  <c r="D168" i="3"/>
  <c r="S167" i="3"/>
  <c r="D167" i="3"/>
  <c r="S166" i="3"/>
  <c r="D166" i="3"/>
  <c r="S165" i="3"/>
  <c r="D165" i="3"/>
  <c r="S164" i="3"/>
  <c r="D164" i="3"/>
  <c r="S163" i="3"/>
  <c r="D163" i="3"/>
  <c r="S162" i="3"/>
  <c r="D162" i="3"/>
  <c r="S161" i="3"/>
  <c r="D161" i="3"/>
  <c r="S160" i="3"/>
  <c r="D160" i="3"/>
  <c r="S159" i="3"/>
  <c r="D159" i="3"/>
  <c r="S158" i="3"/>
  <c r="D158" i="3"/>
  <c r="S157" i="3"/>
  <c r="D157" i="3"/>
  <c r="S156" i="3"/>
  <c r="D156" i="3"/>
  <c r="S155" i="3"/>
  <c r="D155" i="3"/>
  <c r="S154" i="3"/>
  <c r="D154" i="3"/>
  <c r="S153" i="3"/>
  <c r="D153" i="3"/>
  <c r="S152" i="3"/>
  <c r="D152" i="3"/>
  <c r="S151" i="3"/>
  <c r="D151" i="3"/>
  <c r="S150" i="3"/>
  <c r="D150" i="3"/>
  <c r="S149" i="3"/>
  <c r="D149" i="3"/>
  <c r="S148" i="3"/>
  <c r="D148" i="3"/>
  <c r="S147" i="3"/>
  <c r="D147" i="3"/>
  <c r="S146" i="3"/>
  <c r="D146" i="3"/>
  <c r="S145" i="3"/>
  <c r="D145" i="3"/>
  <c r="S144" i="3"/>
  <c r="D144" i="3"/>
  <c r="S143" i="3"/>
  <c r="D143" i="3"/>
  <c r="S142" i="3"/>
  <c r="D142" i="3"/>
  <c r="S141" i="3"/>
  <c r="D141" i="3"/>
  <c r="S140" i="3"/>
  <c r="D140" i="3"/>
  <c r="S139" i="3"/>
  <c r="D139" i="3"/>
  <c r="S138" i="3"/>
  <c r="D138" i="3"/>
  <c r="S137" i="3"/>
  <c r="D137" i="3"/>
  <c r="S136" i="3"/>
  <c r="D136" i="3"/>
  <c r="S135" i="3"/>
  <c r="D135" i="3"/>
  <c r="S134" i="3"/>
  <c r="D134" i="3"/>
  <c r="S133" i="3"/>
  <c r="D133" i="3"/>
  <c r="S132" i="3"/>
  <c r="D132" i="3"/>
  <c r="S131" i="3"/>
  <c r="D131" i="3"/>
  <c r="S130" i="3"/>
  <c r="D130" i="3"/>
  <c r="S129" i="3"/>
  <c r="D129" i="3"/>
  <c r="S128" i="3"/>
  <c r="D128" i="3"/>
  <c r="S127" i="3"/>
  <c r="D127" i="3"/>
  <c r="S126" i="3"/>
  <c r="D126" i="3"/>
  <c r="S125" i="3"/>
  <c r="D125" i="3"/>
  <c r="S124" i="3"/>
  <c r="D124" i="3"/>
  <c r="S123" i="3"/>
  <c r="D123" i="3"/>
  <c r="S122" i="3"/>
  <c r="D122" i="3"/>
  <c r="S121" i="3"/>
  <c r="D121" i="3"/>
  <c r="S120" i="3"/>
  <c r="D120" i="3"/>
  <c r="S119" i="3"/>
  <c r="D119" i="3"/>
  <c r="S118" i="3"/>
  <c r="D118" i="3"/>
  <c r="S117" i="3"/>
  <c r="D117" i="3"/>
  <c r="S116" i="3"/>
  <c r="D116" i="3"/>
  <c r="S115" i="3"/>
  <c r="D115" i="3"/>
  <c r="S114" i="3"/>
  <c r="D114" i="3"/>
  <c r="S113" i="3"/>
  <c r="D113" i="3"/>
  <c r="S112" i="3"/>
  <c r="D112" i="3"/>
  <c r="S111" i="3"/>
  <c r="D111" i="3"/>
  <c r="S110" i="3"/>
  <c r="D110" i="3"/>
  <c r="S109" i="3"/>
  <c r="D109" i="3"/>
  <c r="S108" i="3"/>
  <c r="D108" i="3"/>
  <c r="S107" i="3"/>
  <c r="D107" i="3"/>
  <c r="S106" i="3"/>
  <c r="D106" i="3"/>
  <c r="S105" i="3"/>
  <c r="D105" i="3"/>
  <c r="S104" i="3"/>
  <c r="D104" i="3"/>
  <c r="S103" i="3"/>
  <c r="D103" i="3"/>
  <c r="S102" i="3"/>
  <c r="D102" i="3"/>
  <c r="S101" i="3"/>
  <c r="D101" i="3"/>
  <c r="S100" i="3"/>
  <c r="D100" i="3"/>
  <c r="S99" i="3"/>
  <c r="D99" i="3"/>
  <c r="S98" i="3"/>
  <c r="D98" i="3"/>
  <c r="S97" i="3"/>
  <c r="D97" i="3"/>
  <c r="S96" i="3"/>
  <c r="D96" i="3"/>
  <c r="S95" i="3"/>
  <c r="D95" i="3"/>
  <c r="S94" i="3"/>
  <c r="D94" i="3"/>
  <c r="S93" i="3"/>
  <c r="D93" i="3"/>
  <c r="S92" i="3"/>
  <c r="D92" i="3"/>
  <c r="S91" i="3"/>
  <c r="D91" i="3"/>
  <c r="S90" i="3"/>
  <c r="D90" i="3"/>
  <c r="S89" i="3"/>
  <c r="D89" i="3"/>
  <c r="S88" i="3"/>
  <c r="D88" i="3"/>
  <c r="S87" i="3"/>
  <c r="D87" i="3"/>
  <c r="S86" i="3"/>
  <c r="D86" i="3"/>
  <c r="S85" i="3"/>
  <c r="D85" i="3"/>
  <c r="S84" i="3"/>
  <c r="D84" i="3"/>
  <c r="S83" i="3"/>
  <c r="D83" i="3"/>
  <c r="S82" i="3"/>
  <c r="D82" i="3"/>
  <c r="S81" i="3"/>
  <c r="D81" i="3"/>
  <c r="S80" i="3"/>
  <c r="D80" i="3"/>
  <c r="S79" i="3"/>
  <c r="D79" i="3"/>
  <c r="S78" i="3"/>
  <c r="D78" i="3"/>
  <c r="S77" i="3"/>
  <c r="D77" i="3"/>
  <c r="S76" i="3"/>
  <c r="D76" i="3"/>
  <c r="S75" i="3"/>
  <c r="D75" i="3"/>
  <c r="S74" i="3"/>
  <c r="D74" i="3"/>
  <c r="S73" i="3"/>
  <c r="D73" i="3"/>
  <c r="S72" i="3"/>
  <c r="D72" i="3"/>
  <c r="S71" i="3"/>
  <c r="D71" i="3"/>
  <c r="S70" i="3"/>
  <c r="D70" i="3"/>
  <c r="S69" i="3"/>
  <c r="D69" i="3"/>
  <c r="S68" i="3"/>
  <c r="D68" i="3"/>
  <c r="S67" i="3"/>
  <c r="D67" i="3"/>
  <c r="S66" i="3"/>
  <c r="D66" i="3"/>
  <c r="S65" i="3"/>
  <c r="D65" i="3"/>
  <c r="S64" i="3"/>
  <c r="D64" i="3"/>
  <c r="S63" i="3"/>
  <c r="D63" i="3"/>
  <c r="S62" i="3"/>
  <c r="D62" i="3"/>
  <c r="S61" i="3"/>
  <c r="D61" i="3"/>
  <c r="S60" i="3"/>
  <c r="D60" i="3"/>
  <c r="S59" i="3"/>
  <c r="D59" i="3"/>
  <c r="S58" i="3"/>
  <c r="D58" i="3"/>
  <c r="S57" i="3"/>
  <c r="D57" i="3"/>
  <c r="S56" i="3"/>
  <c r="D56" i="3"/>
  <c r="S55" i="3"/>
  <c r="D55" i="3"/>
  <c r="S54" i="3"/>
  <c r="D54" i="3"/>
  <c r="S53" i="3"/>
  <c r="D53" i="3"/>
  <c r="S52" i="3"/>
  <c r="D52" i="3"/>
  <c r="S51" i="3"/>
  <c r="D51" i="3"/>
  <c r="S50" i="3"/>
  <c r="D50" i="3"/>
  <c r="S49" i="3"/>
  <c r="D49" i="3"/>
  <c r="S48" i="3"/>
  <c r="D48" i="3"/>
  <c r="S47" i="3"/>
  <c r="D47" i="3"/>
  <c r="S46" i="3"/>
  <c r="D46" i="3"/>
  <c r="S45" i="3"/>
  <c r="D45" i="3"/>
  <c r="S44" i="3"/>
  <c r="D44" i="3"/>
  <c r="S43" i="3"/>
  <c r="D43" i="3"/>
  <c r="S42" i="3"/>
  <c r="D42" i="3"/>
  <c r="S41" i="3"/>
  <c r="D41" i="3"/>
  <c r="S40" i="3"/>
  <c r="D40" i="3"/>
  <c r="S39" i="3"/>
  <c r="D39" i="3"/>
  <c r="S38" i="3"/>
  <c r="D38" i="3"/>
  <c r="S37" i="3"/>
  <c r="D37" i="3"/>
  <c r="S36" i="3"/>
  <c r="D36" i="3"/>
  <c r="S35" i="3"/>
  <c r="D35" i="3"/>
  <c r="S34" i="3"/>
  <c r="D34" i="3"/>
  <c r="S33" i="3"/>
  <c r="D33" i="3"/>
  <c r="S32" i="3"/>
  <c r="D32" i="3"/>
  <c r="S31" i="3"/>
  <c r="D31" i="3"/>
  <c r="S30" i="3"/>
  <c r="D30" i="3"/>
  <c r="S29" i="3"/>
  <c r="D29" i="3"/>
  <c r="S28" i="3"/>
  <c r="D28" i="3"/>
  <c r="S27" i="3"/>
  <c r="D27" i="3"/>
  <c r="S26" i="3"/>
  <c r="D26" i="3"/>
  <c r="S25" i="3"/>
  <c r="D25" i="3"/>
  <c r="S24" i="3"/>
  <c r="D24" i="3"/>
  <c r="S23" i="3"/>
  <c r="D23" i="3"/>
  <c r="S22" i="3"/>
  <c r="D22" i="3"/>
  <c r="S21" i="3"/>
  <c r="D21" i="3"/>
  <c r="S20" i="3"/>
  <c r="D20" i="3"/>
  <c r="S19" i="3"/>
  <c r="D19" i="3"/>
  <c r="S18" i="3"/>
  <c r="D18" i="3"/>
  <c r="S17" i="3"/>
  <c r="D17" i="3"/>
  <c r="S16" i="3"/>
  <c r="D16" i="3"/>
  <c r="S15" i="3"/>
  <c r="D15" i="3"/>
  <c r="S14" i="3"/>
  <c r="D14" i="3"/>
  <c r="S13" i="3"/>
  <c r="D13" i="3"/>
  <c r="S12" i="3"/>
  <c r="D12" i="3"/>
  <c r="AD11" i="3"/>
  <c r="S11" i="3"/>
  <c r="D11" i="3"/>
  <c r="AD10" i="3"/>
  <c r="S10" i="3"/>
  <c r="D10" i="3"/>
  <c r="S9" i="3"/>
  <c r="D9" i="3"/>
  <c r="S8" i="3"/>
  <c r="D8" i="3"/>
  <c r="S7" i="3"/>
  <c r="D7" i="3"/>
  <c r="S6" i="3"/>
  <c r="D6" i="3"/>
  <c r="AD5" i="3"/>
  <c r="U3" i="3" s="1"/>
  <c r="S5" i="3"/>
  <c r="D5" i="3"/>
  <c r="AD4" i="3"/>
  <c r="U19" i="3" s="1"/>
  <c r="S4" i="3"/>
  <c r="D4" i="3"/>
  <c r="S3" i="3"/>
  <c r="AD8" i="3" s="1"/>
  <c r="D3" i="3"/>
  <c r="D5" i="2"/>
  <c r="D4" i="2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V30" i="1"/>
  <c r="D30" i="1"/>
  <c r="V29" i="1"/>
  <c r="D29" i="1"/>
  <c r="D28" i="1"/>
  <c r="D27" i="1"/>
  <c r="D26" i="1"/>
  <c r="D25" i="1"/>
  <c r="D24" i="1"/>
  <c r="D23" i="1"/>
  <c r="W22" i="1"/>
  <c r="D22" i="1"/>
  <c r="W21" i="1"/>
  <c r="D21" i="1"/>
  <c r="D20" i="1"/>
  <c r="W27" i="1" s="1"/>
  <c r="M159" i="13" l="1"/>
  <c r="M198" i="13"/>
  <c r="M350" i="13"/>
  <c r="M360" i="13"/>
  <c r="M214" i="13"/>
  <c r="M363" i="13"/>
  <c r="M11" i="13"/>
  <c r="M216" i="13"/>
  <c r="M69" i="13"/>
  <c r="M168" i="13"/>
  <c r="M184" i="13"/>
  <c r="M58" i="13"/>
  <c r="M362" i="13"/>
  <c r="M67" i="13"/>
  <c r="M81" i="13"/>
  <c r="M196" i="13"/>
  <c r="M45" i="13"/>
  <c r="M15" i="13"/>
  <c r="M47" i="13"/>
  <c r="M51" i="13"/>
  <c r="M124" i="13"/>
  <c r="M88" i="13"/>
  <c r="M205" i="13"/>
  <c r="M230" i="13"/>
  <c r="M242" i="13"/>
  <c r="M138" i="13"/>
  <c r="M370" i="13"/>
  <c r="M365" i="13"/>
  <c r="M82" i="13"/>
  <c r="M249" i="13"/>
  <c r="M165" i="13"/>
  <c r="M238" i="13"/>
  <c r="M2" i="13"/>
  <c r="M80" i="13"/>
  <c r="M3" i="13"/>
  <c r="M145" i="13"/>
  <c r="M251" i="13"/>
  <c r="M290" i="13"/>
  <c r="M217" i="13"/>
  <c r="M192" i="13"/>
  <c r="M364" i="13"/>
  <c r="M279" i="13"/>
  <c r="M374" i="13"/>
  <c r="M256" i="13"/>
  <c r="M187" i="13"/>
  <c r="M20" i="13"/>
  <c r="M106" i="13"/>
  <c r="M50" i="13"/>
  <c r="M41" i="13"/>
  <c r="M30" i="13"/>
  <c r="M62" i="13"/>
  <c r="M37" i="13"/>
  <c r="M38" i="13"/>
  <c r="M142" i="13"/>
  <c r="M269" i="13"/>
  <c r="M46" i="13"/>
  <c r="M40" i="13"/>
  <c r="M295" i="13"/>
  <c r="M243" i="13"/>
  <c r="M248" i="13"/>
  <c r="M250" i="13"/>
  <c r="M258" i="13"/>
  <c r="M113" i="13"/>
  <c r="M129" i="13"/>
  <c r="M102" i="13"/>
  <c r="M43" i="13"/>
  <c r="M254" i="13"/>
  <c r="M108" i="13"/>
  <c r="M117" i="13"/>
  <c r="M57" i="13"/>
  <c r="M136" i="13"/>
  <c r="M103" i="13"/>
  <c r="M308" i="13"/>
  <c r="M52" i="13"/>
  <c r="M111" i="13"/>
  <c r="M118" i="13"/>
  <c r="M244" i="13"/>
  <c r="M55" i="13"/>
  <c r="M35" i="13"/>
  <c r="M127" i="13"/>
  <c r="M64" i="13"/>
  <c r="M34" i="13"/>
  <c r="M107" i="13"/>
  <c r="M110" i="13"/>
  <c r="M114" i="13"/>
  <c r="M172" i="13"/>
  <c r="M99" i="13"/>
  <c r="M247" i="13"/>
  <c r="M39" i="13"/>
  <c r="M125" i="13"/>
  <c r="M274" i="13"/>
  <c r="M48" i="13"/>
  <c r="M246" i="13"/>
  <c r="M60" i="13"/>
  <c r="M32" i="13"/>
  <c r="M156" i="13"/>
  <c r="M167" i="13"/>
  <c r="M283" i="13"/>
  <c r="M188" i="13"/>
  <c r="M186" i="13"/>
  <c r="M369" i="13"/>
  <c r="M323" i="13"/>
  <c r="M328" i="13"/>
  <c r="M341" i="13"/>
  <c r="M320" i="13"/>
  <c r="M212" i="13"/>
  <c r="M373" i="13"/>
  <c r="M200" i="13"/>
  <c r="M224" i="13"/>
  <c r="M94" i="13"/>
  <c r="M203" i="13"/>
  <c r="M206" i="13"/>
  <c r="M213" i="13"/>
  <c r="M78" i="13"/>
  <c r="M338" i="13"/>
  <c r="M226" i="13"/>
  <c r="M101" i="13"/>
  <c r="M201" i="13"/>
  <c r="M89" i="13"/>
  <c r="M261" i="13"/>
  <c r="M266" i="13"/>
  <c r="M77" i="13"/>
  <c r="M5" i="13"/>
  <c r="M135" i="13"/>
  <c r="M356" i="13"/>
  <c r="M19" i="13"/>
  <c r="M154" i="13"/>
  <c r="M36" i="13"/>
  <c r="M112" i="13"/>
  <c r="M162" i="13"/>
  <c r="M173" i="13"/>
  <c r="M130" i="13"/>
  <c r="M267" i="13"/>
  <c r="M348" i="13"/>
  <c r="M195" i="13"/>
  <c r="M96" i="13"/>
  <c r="M357" i="13"/>
  <c r="M277" i="13"/>
  <c r="M297" i="13"/>
  <c r="M376" i="13"/>
  <c r="M183" i="13"/>
  <c r="M324" i="13"/>
  <c r="M387" i="13"/>
  <c r="M79" i="13"/>
  <c r="M220" i="13"/>
  <c r="M6" i="13"/>
  <c r="M21" i="13"/>
  <c r="M72" i="13"/>
  <c r="M204" i="13"/>
  <c r="M215" i="13"/>
  <c r="M123" i="13"/>
  <c r="M222" i="13"/>
  <c r="M223" i="13"/>
  <c r="M87" i="13"/>
  <c r="M197" i="13"/>
  <c r="M66" i="13"/>
  <c r="M359" i="13"/>
  <c r="M93" i="13"/>
  <c r="M263" i="13"/>
  <c r="M13" i="13"/>
  <c r="M278" i="13"/>
  <c r="M292" i="13"/>
  <c r="M371" i="13"/>
  <c r="M98" i="13"/>
  <c r="M241" i="13"/>
  <c r="M104" i="13"/>
  <c r="M202" i="13"/>
  <c r="M219" i="13"/>
  <c r="M132" i="13"/>
  <c r="M298" i="13"/>
  <c r="M176" i="13"/>
  <c r="M313" i="13"/>
  <c r="M377" i="13"/>
  <c r="M390" i="13"/>
  <c r="M391" i="13"/>
  <c r="M343" i="13"/>
  <c r="M380" i="13"/>
  <c r="M68" i="13"/>
  <c r="M388" i="13"/>
  <c r="M316" i="13"/>
  <c r="M317" i="13"/>
  <c r="M322" i="13"/>
  <c r="M253" i="13"/>
  <c r="M327" i="13"/>
  <c r="M4" i="13"/>
  <c r="M333" i="13"/>
  <c r="M17" i="13"/>
  <c r="M368" i="13"/>
  <c r="M296" i="13"/>
  <c r="M299" i="13"/>
  <c r="M383" i="13"/>
  <c r="M59" i="13"/>
  <c r="M91" i="13"/>
  <c r="M257" i="13"/>
  <c r="M74" i="13"/>
  <c r="M76" i="13"/>
  <c r="M171" i="13"/>
  <c r="M335" i="13"/>
  <c r="M271" i="13"/>
  <c r="M128" i="13"/>
  <c r="M235" i="13"/>
  <c r="M133" i="13"/>
  <c r="M367" i="13"/>
  <c r="M315" i="13"/>
  <c r="M349" i="13"/>
  <c r="M392" i="13"/>
  <c r="M240" i="13"/>
  <c r="M56" i="13"/>
  <c r="M312" i="13"/>
  <c r="M231" i="13"/>
  <c r="M353" i="13"/>
  <c r="M303" i="13"/>
  <c r="M309" i="13"/>
  <c r="M268" i="13"/>
  <c r="M337" i="13"/>
  <c r="M237" i="13"/>
  <c r="M281" i="13"/>
  <c r="M284" i="13"/>
  <c r="M185" i="13"/>
  <c r="M287" i="13"/>
  <c r="M294" i="13"/>
  <c r="M232" i="13"/>
  <c r="M354" i="13"/>
  <c r="M378" i="13"/>
  <c r="M310" i="13"/>
  <c r="M381" i="13"/>
  <c r="M318" i="13"/>
  <c r="M116" i="13"/>
  <c r="M180" i="13"/>
  <c r="M339" i="13"/>
  <c r="M314" i="13"/>
  <c r="M12" i="13"/>
  <c r="M252" i="13"/>
  <c r="M326" i="13"/>
  <c r="M7" i="13"/>
  <c r="M331" i="13"/>
  <c r="M9" i="13"/>
  <c r="M14" i="13"/>
  <c r="M26" i="13"/>
  <c r="M276" i="13"/>
  <c r="M245" i="13"/>
  <c r="M358" i="13"/>
  <c r="M22" i="13"/>
  <c r="M265" i="13"/>
  <c r="M330" i="13"/>
  <c r="M120" i="13"/>
  <c r="M182" i="13"/>
  <c r="M273" i="13"/>
  <c r="M275" i="13"/>
  <c r="M262" i="13"/>
  <c r="M33" i="13"/>
  <c r="M319" i="13"/>
  <c r="M109" i="13"/>
  <c r="M73" i="13"/>
  <c r="M260" i="13"/>
  <c r="M329" i="13"/>
  <c r="M8" i="13"/>
  <c r="M25" i="13"/>
  <c r="M270" i="13"/>
  <c r="M334" i="13"/>
  <c r="M366" i="13"/>
  <c r="M382" i="13"/>
  <c r="M140" i="13"/>
  <c r="M27" i="13"/>
  <c r="M152" i="13"/>
  <c r="M63" i="13"/>
  <c r="M70" i="13"/>
  <c r="M325" i="13"/>
  <c r="M361" i="13"/>
  <c r="M75" i="13"/>
  <c r="M211" i="13"/>
  <c r="M119" i="13"/>
  <c r="M121" i="13"/>
  <c r="M336" i="13"/>
  <c r="M207" i="13"/>
  <c r="M83" i="13"/>
  <c r="M85" i="13"/>
  <c r="M340" i="13"/>
  <c r="M92" i="13"/>
  <c r="M285" i="13"/>
  <c r="M288" i="13"/>
  <c r="M95" i="13"/>
  <c r="M97" i="13"/>
  <c r="M61" i="13"/>
  <c r="M193" i="13"/>
  <c r="M54" i="13"/>
  <c r="M300" i="13"/>
  <c r="M345" i="13"/>
  <c r="M332" i="13"/>
  <c r="M375" i="13"/>
  <c r="M379" i="13"/>
  <c r="M384" i="13"/>
  <c r="M189" i="13"/>
  <c r="M221" i="13"/>
  <c r="M84" i="13"/>
  <c r="M225" i="13"/>
  <c r="M90" i="13"/>
  <c r="M181" i="13"/>
  <c r="M305" i="13"/>
  <c r="M321" i="13"/>
  <c r="M28" i="13"/>
  <c r="M301" i="13"/>
  <c r="M190" i="13"/>
  <c r="M385" i="13"/>
  <c r="M24" i="13"/>
  <c r="M42" i="13"/>
  <c r="M122" i="13"/>
  <c r="M16" i="13"/>
  <c r="M105" i="13"/>
  <c r="M23" i="13"/>
  <c r="M344" i="13"/>
  <c r="M306" i="13"/>
  <c r="M311" i="13"/>
  <c r="M255" i="13"/>
  <c r="M115" i="13"/>
  <c r="M163" i="13"/>
  <c r="M179" i="13"/>
  <c r="M227" i="13"/>
  <c r="M280" i="13"/>
  <c r="M259" i="13"/>
  <c r="M229" i="13"/>
  <c r="M307" i="13"/>
  <c r="M347" i="13"/>
  <c r="M351" i="13"/>
  <c r="M302" i="13"/>
  <c r="M194" i="13"/>
  <c r="M286" i="13"/>
  <c r="M304" i="13"/>
  <c r="M346" i="13"/>
  <c r="M233" i="13"/>
  <c r="M234" i="13"/>
  <c r="M372" i="13"/>
  <c r="M137" i="13"/>
  <c r="M272" i="13"/>
  <c r="M131" i="13"/>
  <c r="M342" i="13"/>
  <c r="M293" i="13"/>
  <c r="M352" i="13"/>
  <c r="M355" i="13"/>
  <c r="W3" i="3"/>
  <c r="Z3" i="3"/>
  <c r="V3" i="3"/>
  <c r="X3" i="3"/>
  <c r="X19" i="3"/>
  <c r="Y19" i="3" s="1"/>
  <c r="W19" i="3"/>
  <c r="Z19" i="3"/>
  <c r="AA19" i="3" s="1"/>
  <c r="V19" i="3"/>
  <c r="U4" i="3"/>
  <c r="U5" i="3"/>
  <c r="U6" i="3"/>
  <c r="AD7" i="3"/>
  <c r="U10" i="3"/>
  <c r="U12" i="3"/>
  <c r="U16" i="3"/>
  <c r="U20" i="3"/>
  <c r="U13" i="3"/>
  <c r="U17" i="3"/>
  <c r="U21" i="3"/>
  <c r="U11" i="3"/>
  <c r="U14" i="3"/>
  <c r="U18" i="3"/>
  <c r="U7" i="3"/>
  <c r="U8" i="3"/>
  <c r="U9" i="3"/>
  <c r="U15" i="3"/>
  <c r="X9" i="3" l="1"/>
  <c r="Y9" i="3" s="1"/>
  <c r="W9" i="3"/>
  <c r="Z9" i="3"/>
  <c r="AA9" i="3" s="1"/>
  <c r="V9" i="3"/>
  <c r="Z14" i="3"/>
  <c r="AA14" i="3" s="1"/>
  <c r="V14" i="3"/>
  <c r="X14" i="3"/>
  <c r="Y14" i="3" s="1"/>
  <c r="W14" i="3"/>
  <c r="W13" i="3"/>
  <c r="Z13" i="3"/>
  <c r="AA13" i="3" s="1"/>
  <c r="V13" i="3"/>
  <c r="X13" i="3"/>
  <c r="Y13" i="3" s="1"/>
  <c r="X10" i="3"/>
  <c r="Y10" i="3" s="1"/>
  <c r="W10" i="3"/>
  <c r="Z10" i="3"/>
  <c r="AA10" i="3" s="1"/>
  <c r="V10" i="3"/>
  <c r="X4" i="3"/>
  <c r="V4" i="3"/>
  <c r="W4" i="3"/>
  <c r="Z4" i="3"/>
  <c r="Z8" i="3"/>
  <c r="X8" i="3"/>
  <c r="W8" i="3"/>
  <c r="V8" i="3"/>
  <c r="Z11" i="3"/>
  <c r="AA11" i="3" s="1"/>
  <c r="V11" i="3"/>
  <c r="X11" i="3"/>
  <c r="Y11" i="3" s="1"/>
  <c r="W11" i="3"/>
  <c r="X20" i="3"/>
  <c r="Y20" i="3" s="1"/>
  <c r="W20" i="3"/>
  <c r="Z20" i="3"/>
  <c r="AA20" i="3" s="1"/>
  <c r="V20" i="3"/>
  <c r="Z7" i="3"/>
  <c r="X7" i="3"/>
  <c r="W7" i="3"/>
  <c r="V7" i="3"/>
  <c r="W21" i="3"/>
  <c r="Z21" i="3"/>
  <c r="AA21" i="3" s="1"/>
  <c r="V21" i="3"/>
  <c r="X21" i="3"/>
  <c r="Y21" i="3" s="1"/>
  <c r="X16" i="3"/>
  <c r="Y16" i="3" s="1"/>
  <c r="W16" i="3"/>
  <c r="Z16" i="3"/>
  <c r="AA16" i="3" s="1"/>
  <c r="V16" i="3"/>
  <c r="X6" i="3"/>
  <c r="W6" i="3"/>
  <c r="V6" i="3"/>
  <c r="Z6" i="3"/>
  <c r="X15" i="3"/>
  <c r="Y15" i="3" s="1"/>
  <c r="W15" i="3"/>
  <c r="Z15" i="3"/>
  <c r="AA15" i="3" s="1"/>
  <c r="V15" i="3"/>
  <c r="Z18" i="3"/>
  <c r="AA18" i="3" s="1"/>
  <c r="V18" i="3"/>
  <c r="X18" i="3"/>
  <c r="Y18" i="3" s="1"/>
  <c r="W18" i="3"/>
  <c r="W17" i="3"/>
  <c r="Z17" i="3"/>
  <c r="AA17" i="3" s="1"/>
  <c r="V17" i="3"/>
  <c r="X17" i="3"/>
  <c r="Y17" i="3" s="1"/>
  <c r="X12" i="3"/>
  <c r="Y12" i="3" s="1"/>
  <c r="W12" i="3"/>
  <c r="Z12" i="3"/>
  <c r="AA12" i="3" s="1"/>
  <c r="V12" i="3"/>
  <c r="X5" i="3"/>
  <c r="V5" i="3"/>
  <c r="W5" i="3"/>
  <c r="Z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3" authorId="0" shapeId="0" xr:uid="{00000000-0006-0000-0300-000001000000}">
      <text>
        <r>
          <rPr>
            <sz val="11"/>
            <color rgb="FF000000"/>
            <rFont val="Calibri"/>
            <family val="2"/>
            <charset val="238"/>
          </rPr>
          <t xml:space="preserve">Lenka Mikolášková:
</t>
        </r>
        <r>
          <rPr>
            <sz val="9"/>
            <color rgb="FF000000"/>
            <rFont val="Tahoma"/>
            <family val="2"/>
            <charset val="238"/>
          </rPr>
          <t>Statistics, Basic statistics, Correlations matrices (druhá zhora), ok
- two lists (první bude pretest, druhý postest), ok
- summary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400-000001000000}">
      <text>
        <r>
          <rPr>
            <sz val="11"/>
            <color rgb="FF000000"/>
            <rFont val="Calibri"/>
            <family val="2"/>
            <charset val="238"/>
          </rPr>
          <t xml:space="preserve">Lenka Mikolášková:
</t>
        </r>
        <r>
          <rPr>
            <sz val="9"/>
            <color rgb="FF000000"/>
            <rFont val="Tahoma"/>
            <family val="2"/>
            <charset val="238"/>
          </rPr>
          <t>vychází se z prvního datového souboru
Cronbachova alfa se počítá ze programu Statistica.
Statistics - Mult/Exploratory - reliability item
variables - vyberu proměnné, v mém případě p1-p6 (respondenit zde nejsou proměnná), 
advanced (nahoře), zatrhnout dole Compute multiply regression, OK, znovu OK, tam jsou v okně výsledky
Cronbachova alfa 0,683</t>
        </r>
      </text>
    </comment>
    <comment ref="J10" authorId="0" shapeId="0" xr:uid="{00000000-0006-0000-0400-000002000000}">
      <text>
        <r>
          <rPr>
            <sz val="11"/>
            <color rgb="FF000000"/>
            <rFont val="Calibri"/>
            <family val="2"/>
            <charset val="238"/>
          </rPr>
          <t xml:space="preserve">Lenka Mikolášková:
</t>
        </r>
        <r>
          <rPr>
            <sz val="9"/>
            <color rgb="FF000000"/>
            <rFont val="Tahoma"/>
            <family val="2"/>
            <charset val="238"/>
          </rPr>
          <t>průměr</t>
        </r>
      </text>
    </comment>
    <comment ref="J11" authorId="0" shapeId="0" xr:uid="{00000000-0006-0000-0400-000003000000}">
      <text>
        <r>
          <rPr>
            <sz val="11"/>
            <color rgb="FF000000"/>
            <rFont val="Calibri"/>
            <family val="2"/>
            <charset val="238"/>
          </rPr>
          <t xml:space="preserve">Lenka Mikolášková:
</t>
        </r>
      </text>
    </comment>
    <comment ref="K15" authorId="0" shapeId="0" xr:uid="{00000000-0006-0000-0400-000004000000}">
      <text>
        <r>
          <rPr>
            <sz val="11"/>
            <color rgb="FF000000"/>
            <rFont val="Calibri"/>
            <family val="2"/>
            <charset val="238"/>
          </rPr>
          <t>to je průměrná korelace všech dvojic položek</t>
        </r>
      </text>
    </comment>
  </commentList>
</comments>
</file>

<file path=xl/sharedStrings.xml><?xml version="1.0" encoding="utf-8"?>
<sst xmlns="http://schemas.openxmlformats.org/spreadsheetml/2006/main" count="2829" uniqueCount="245">
  <si>
    <t>Test:</t>
  </si>
  <si>
    <t>Název:</t>
  </si>
  <si>
    <t>Dotazník motivace lidí k dobrovolnické činnosti</t>
  </si>
  <si>
    <t>Autoři:</t>
  </si>
  <si>
    <t>Lenka Mikolášková</t>
  </si>
  <si>
    <t>Náhled:</t>
  </si>
  <si>
    <t>www.pmlab.vyzkum-psychologie.cz/vitejte.php?nahled=246</t>
  </si>
  <si>
    <t>Stupně a položky:</t>
  </si>
  <si>
    <t>zcela nesouhlasím</t>
  </si>
  <si>
    <t>spíše nesouhlasím</t>
  </si>
  <si>
    <t>spíše souhlasím</t>
  </si>
  <si>
    <t>zcela souhlasím</t>
  </si>
  <si>
    <t>Myslím si o sobě, že bych byl schopen zdarma pomáhat lidem se zdravotním či sociálním znevýhodněním.</t>
  </si>
  <si>
    <t>Myslím si o sobě, že bych byla schopna zdarma pomáhat lidem se zdravotním či sociálním znevýhodněním.</t>
  </si>
  <si>
    <t>Pokud bych pomáhal lidem se zdravotním či sociálním znevýhodněním, měl bych z této činnosti dobrý pocit.</t>
  </si>
  <si>
    <t>Pokud bych pomáhala lidem se zdravotním či sociálním znevýhodněním, měl bych z této činnosti dobrý pocit.</t>
  </si>
  <si>
    <t>Nevadilo by mi pomáhat bez nároku na finanční odměnu.</t>
  </si>
  <si>
    <t>K dobrovolnické činnosti potřebuji nějaký další motiv než pouze pomoc, např. v rámci dobrovolnictví mohu nalézt novou práci, s osvědčením o dobrovolnické činnosti mám větší naději na přijetí v některých humanitních studijních oborech apod.</t>
  </si>
  <si>
    <t>Dobrovolnictví vnímám jako smysluplnou činnost.</t>
  </si>
  <si>
    <t>Myslím si, že schopnost lidí věnovat se dobrovolnické činnosti je jeden ze znaků vyspělé společnosti.</t>
  </si>
  <si>
    <t>respondent</t>
  </si>
  <si>
    <t>pohlavi</t>
  </si>
  <si>
    <t>rocnik</t>
  </si>
  <si>
    <t>vek</t>
  </si>
  <si>
    <t>timestamp</t>
  </si>
  <si>
    <t>text</t>
  </si>
  <si>
    <t>p1</t>
  </si>
  <si>
    <t>p2</t>
  </si>
  <si>
    <t>p3</t>
  </si>
  <si>
    <t>p4</t>
  </si>
  <si>
    <t>p5</t>
  </si>
  <si>
    <t>p6</t>
  </si>
  <si>
    <t>t1</t>
  </si>
  <si>
    <t>t2</t>
  </si>
  <si>
    <t>t3</t>
  </si>
  <si>
    <t>t4</t>
  </si>
  <si>
    <t>t5</t>
  </si>
  <si>
    <t>t6</t>
  </si>
  <si>
    <t>nekompatibilita</t>
  </si>
  <si>
    <t>Počet</t>
  </si>
  <si>
    <t xml:space="preserve"> Ne</t>
  </si>
  <si>
    <t>procenta</t>
  </si>
  <si>
    <t xml:space="preserve"> Ano</t>
  </si>
  <si>
    <t>ženy</t>
  </si>
  <si>
    <t xml:space="preserve"> ano</t>
  </si>
  <si>
    <t>muži</t>
  </si>
  <si>
    <t xml:space="preserve"> Ne, ale mám to tento rok v plánu v rámci DofE.</t>
  </si>
  <si>
    <t xml:space="preserve"> Ano i v současnosti.</t>
  </si>
  <si>
    <t>nejstarší</t>
  </si>
  <si>
    <t xml:space="preserve"> ne</t>
  </si>
  <si>
    <t xml:space="preserve">nejmladší </t>
  </si>
  <si>
    <t>průměrný věk</t>
  </si>
  <si>
    <t xml:space="preserve"> </t>
  </si>
  <si>
    <t>medián</t>
  </si>
  <si>
    <t>vzorce</t>
  </si>
  <si>
    <t xml:space="preserve">směrodatná </t>
  </si>
  <si>
    <t>odchylka</t>
  </si>
  <si>
    <t>(věku)</t>
  </si>
  <si>
    <t xml:space="preserve"> Ano, o prázdninách jsem pomáhala v domově pro seniory.</t>
  </si>
  <si>
    <t xml:space="preserve"> Vyloženě nepracovala,... pomahala</t>
  </si>
  <si>
    <t xml:space="preserve"> zatím ne, ale v budoucnosti bych se k tomu rád dostal</t>
  </si>
  <si>
    <t xml:space="preserve"> Nevím to jistě, ale můžu to brát jako ano.</t>
  </si>
  <si>
    <t xml:space="preserve"> Ano, ale jen nárazově, na pár akcích </t>
  </si>
  <si>
    <t xml:space="preserve"> Ano </t>
  </si>
  <si>
    <t xml:space="preserve"> Jsem vedoucí v pionýrské skupině, dobrovolnická organizace věnující se dětem </t>
  </si>
  <si>
    <t xml:space="preserve"> stále pracuji - skautská vedoucí, medici na ulici</t>
  </si>
  <si>
    <t xml:space="preserve"> Ano v diakonii</t>
  </si>
  <si>
    <t xml:space="preserve"> ano </t>
  </si>
  <si>
    <t xml:space="preserve"> Neřekla bych přímo pracovala, ale určitě už jsem se několika dobrovolnických činnosti zúčastnila </t>
  </si>
  <si>
    <t xml:space="preserve"> Ano.</t>
  </si>
  <si>
    <t xml:space="preserve"> už asi 8 let vedu skupinky dětí ve skautském oddíle, několik let jsem byla dobrovolníkem v majálesovém týmu u nás ve městě, chodila jsem po městě a prodávala žluté kytičky...</t>
  </si>
  <si>
    <t xml:space="preserve"> Ano, od svých 15 let</t>
  </si>
  <si>
    <t xml:space="preserve"> ANO</t>
  </si>
  <si>
    <t xml:space="preserve"> vzácně</t>
  </si>
  <si>
    <t xml:space="preserve"> Ano, jako skautská vedoucí nebo jako dobrovolnice organizace, která zprostředkovává výměnné pobyty v zahraničí.</t>
  </si>
  <si>
    <t xml:space="preserve"> Ano, šest let</t>
  </si>
  <si>
    <t xml:space="preserve"> Nikoli</t>
  </si>
  <si>
    <t xml:space="preserve"> Nie</t>
  </si>
  <si>
    <t xml:space="preserve"> Asi nie. Iba ked som mal niekomu blizkemu s niecim pomoct.</t>
  </si>
  <si>
    <t xml:space="preserve"> Ano, párkrát. Jenže pak jsem musela žrát rohlíky několik týdnů. :(</t>
  </si>
  <si>
    <t xml:space="preserve"> začala jsem poprvé před měsícem</t>
  </si>
  <si>
    <t xml:space="preserve"> Pomáhala jsem s organizací nějakých akcí ale to není vyloženě pomoc kterou asi myslíte</t>
  </si>
  <si>
    <t xml:space="preserve"> Ano (ale iba na nejakych malych akciach napr. v škole)</t>
  </si>
  <si>
    <t xml:space="preserve"> Nepracovala</t>
  </si>
  <si>
    <t xml:space="preserve"> Ano, ale pro zvířata.</t>
  </si>
  <si>
    <t xml:space="preserve"> Ano, dobrovolničím i v současnosti.</t>
  </si>
  <si>
    <t xml:space="preserve"> Ano, několikrát</t>
  </si>
  <si>
    <t xml:space="preserve"> Chvíli jsem pomáhala v domově důchodců, ale protože jsem neměla čas, nebyla to dlouhou dobu.</t>
  </si>
  <si>
    <t xml:space="preserve"> Chtěla jsem, ale kvuli zdravotním problémům to nevyšlo</t>
  </si>
  <si>
    <t xml:space="preserve"> Ano - domov důchodců, tábory s postiženými dětmi</t>
  </si>
  <si>
    <t xml:space="preserve"> Ano, pracoval.</t>
  </si>
  <si>
    <t xml:space="preserve"> Ano, často a věnovala jsem tomu mnoho a mnoho času. Ale spíš než motiv pomoci, tam bylo získání zkušeností nebo dalších benefitů, které pro mě v té době byly důležitější než peníze. </t>
  </si>
  <si>
    <t xml:space="preserve"> Už dva roky se aktivně věnuji dobrovolnictví</t>
  </si>
  <si>
    <t xml:space="preserve"> Ano,</t>
  </si>
  <si>
    <t xml:space="preserve"> ano, mnohokrát a stále pracuji</t>
  </si>
  <si>
    <t xml:space="preserve"> Ne bohužel </t>
  </si>
  <si>
    <t xml:space="preserve"> Ano, už několik let</t>
  </si>
  <si>
    <t xml:space="preserve"> Nepracovala, ale dělám si canisterapeuticke zkoušky a až je splníme, tak bych ráda chodila do nemocnic atd ... :) </t>
  </si>
  <si>
    <t xml:space="preserve"> ANO </t>
  </si>
  <si>
    <t xml:space="preserve"> ano - tornádo, doučování</t>
  </si>
  <si>
    <t xml:space="preserve"> ano, ale nyní raději volím variantu nechat si za to, alespoň částečně, zaplatit</t>
  </si>
  <si>
    <t xml:space="preserve"> nie </t>
  </si>
  <si>
    <t xml:space="preserve"> Ano, na hudebních festivalech, na studentských kolejích, na akcích studentské unie, malování v nemocnici, úklid kampusu,...</t>
  </si>
  <si>
    <t xml:space="preserve"> Dárce spermatu</t>
  </si>
  <si>
    <t xml:space="preserve"> Ano, v domově seniorů </t>
  </si>
  <si>
    <t xml:space="preserve"> Ne, ale pracovala jsem jako sociální pracovnice. </t>
  </si>
  <si>
    <t xml:space="preserve"> Pracuje se za odměnu, dobrovolnickou činnost jsou vykonávala velmi málo, týden před začátkem války mě zaměstnali v podstatě na to samé, co dělají dobrovolníci a i během (syrské) uprchlické krize jsem se náhodou přichomýtla rovnou k placené pomoci.</t>
  </si>
  <si>
    <t xml:space="preserve"> Na táborech</t>
  </si>
  <si>
    <t xml:space="preserve"> Ve škole ano</t>
  </si>
  <si>
    <t xml:space="preserve"> Ne, nikdy.</t>
  </si>
  <si>
    <t xml:space="preserve"> Ano, pracovala jsem jako dobrovolnice v domově pro seniory (aktivizace seniorů) a vypomáhala při různých akcích spojených se sociální sférou.</t>
  </si>
  <si>
    <t xml:space="preserve"> ano, jako organizátor na půlmaratonu v Olomouci</t>
  </si>
  <si>
    <t xml:space="preserve"> Ano, dokonce i 5 let v DSS s mentálně i tělesně postiženými</t>
  </si>
  <si>
    <t xml:space="preserve"> 1x</t>
  </si>
  <si>
    <t xml:space="preserve"> Ano, ve více zařízeních.</t>
  </si>
  <si>
    <t xml:space="preserve"> Ani</t>
  </si>
  <si>
    <t xml:space="preserve"> Krátkodobě (politická kampaň, tábory pro uprchlíky z Ukrajiny)</t>
  </si>
  <si>
    <t xml:space="preserve"> Dělám dobrovolně hodně věcí, od živení (+veterina) 12 koček po kulturní akce. Ve zdravotnictví a příslušných oborech (jak tady podsouváte) bych dobrovolničit nedokázala. Toto prostředí mi nedělá dobře.</t>
  </si>
  <si>
    <t xml:space="preserve"> Ano, dříve, stále i nyní a plánuji i do budoucna, ale pečlivě si vybírám pod jakou organizací </t>
  </si>
  <si>
    <t xml:space="preserve"> ano, v oboru kultury</t>
  </si>
  <si>
    <t xml:space="preserve"> Ano, ale ne moc</t>
  </si>
  <si>
    <t xml:space="preserve"> V organizaci ne. Pečuji o blízkého člena rodiny, zadarmo. 11. rok, jde to brát také jako dobrovolnou činnost.</t>
  </si>
  <si>
    <t xml:space="preserve"> Ne. Nemám k tomu kapacitu.</t>
  </si>
  <si>
    <t xml:space="preserve"> Zatím ne, ale už se na to těším </t>
  </si>
  <si>
    <t xml:space="preserve"> Ne. Ale bez nároku na honorář cvičím s dětmi v rámci ČASPV.</t>
  </si>
  <si>
    <t xml:space="preserve"> Ano, v nemocnici u vážně nemocných na gerontologickem oddělení.</t>
  </si>
  <si>
    <t xml:space="preserve"> ano, v Dětském domově, dva roky</t>
  </si>
  <si>
    <t xml:space="preserve"> ne z časových důvodů, jsem v práci od rána do večera denně</t>
  </si>
  <si>
    <t xml:space="preserve"> Ne.</t>
  </si>
  <si>
    <t xml:space="preserve"> nebylo to zaměstnání, ale péče...</t>
  </si>
  <si>
    <t xml:space="preserve"> Jen jsem sama pomáhala spolužacce která byla na vozíku </t>
  </si>
  <si>
    <t>věk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</si>
  <si>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</si>
  <si>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</si>
  <si>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</si>
  <si>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</si>
  <si>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</si>
  <si>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</si>
  <si>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</si>
  <si>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</si>
  <si>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</si>
  <si>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</si>
  <si>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p1_2</t>
  </si>
  <si>
    <t>p2_2</t>
  </si>
  <si>
    <t>p3_2</t>
  </si>
  <si>
    <t>p4_2</t>
  </si>
  <si>
    <t>p5_2</t>
  </si>
  <si>
    <t>p6_2</t>
  </si>
  <si>
    <t xml:space="preserve"> Ano, doteďka pracuji.</t>
  </si>
  <si>
    <t xml:space="preserve"> Ano, a stále pracuji</t>
  </si>
  <si>
    <t xml:space="preserve"> Ano, na gerontologickem odd v nemocnici </t>
  </si>
  <si>
    <t>polozka</t>
  </si>
  <si>
    <t>vzkaz</t>
  </si>
  <si>
    <t xml:space="preserve"> Vzhledem k tomu, že mám postižené a nemocné děti, se už do další pomoci nehrnu. Tedy pokud se nepočítají uprchlíci, co mám doma, jako sociálně znevýhodnění.</t>
  </si>
  <si>
    <t xml:space="preserve"> Jednorázově, ne každý den. Od toho mám 12 koček.</t>
  </si>
  <si>
    <t xml:space="preserve"> Jednorázově ano. To už jsem dělala. Ale každý den zadarmo by to nešlo.</t>
  </si>
  <si>
    <t xml:space="preserve"> motiv přímo asi ne, ale pouze pomoc mi také nestačí, potřebuji vidět, že to navíc má i smysl, což u některých dobrovolnických činností někdy nevidím (ale stává se to ojediněle)</t>
  </si>
  <si>
    <t xml:space="preserve"> Pracuji v neziskovém sektoru a pomáhat mám v povaze, také jsem k tomu byla vedena.</t>
  </si>
  <si>
    <t xml:space="preserve"> Pokud bych byla student - uvedla bych 4, takto uvádím 2-3 :-) </t>
  </si>
  <si>
    <t xml:space="preserve"> nevim, zaleží o jaké dobrovolnictví se jedná, </t>
  </si>
  <si>
    <t>GRAF</t>
  </si>
  <si>
    <t xml:space="preserve"> - vložit</t>
  </si>
  <si>
    <t xml:space="preserve"> -  označit ženy, muži, 80% a 20% - tyto čtyři bunky</t>
  </si>
  <si>
    <t xml:space="preserve"> - doporučené grafy</t>
  </si>
  <si>
    <t xml:space="preserve"> - všechny grafy</t>
  </si>
  <si>
    <t xml:space="preserve"> - výsečový, vybrat typ výsečového nahoře, který se mi líbí</t>
  </si>
  <si>
    <t xml:space="preserve"> - označit graf, vložit popisky….</t>
  </si>
  <si>
    <t>HS</t>
  </si>
  <si>
    <t>Z-skór</t>
  </si>
  <si>
    <t>T-skór</t>
  </si>
  <si>
    <t>IQ-skór</t>
  </si>
  <si>
    <t>Sten</t>
  </si>
  <si>
    <t>Staniny</t>
  </si>
  <si>
    <t>POMOCNÁ DATA</t>
  </si>
  <si>
    <t>průměr</t>
  </si>
  <si>
    <t>směrodatná odchylka</t>
  </si>
  <si>
    <t>MIN</t>
  </si>
  <si>
    <t>MAX</t>
  </si>
  <si>
    <t>možné MIN</t>
  </si>
  <si>
    <t>možné MAX</t>
  </si>
  <si>
    <t>M, průměr</t>
  </si>
  <si>
    <t>SP, směrodatná odchyl.</t>
  </si>
  <si>
    <t>Stanin</t>
  </si>
  <si>
    <t>RELIABILITA, PRETEST-POSTTEST</t>
  </si>
  <si>
    <t>Pearsonův korelační koeficient</t>
  </si>
  <si>
    <t>Data do Statisticy</t>
  </si>
  <si>
    <t>HS pretest</t>
  </si>
  <si>
    <t>HS posttest</t>
  </si>
  <si>
    <t>RELIABILITA JAKO KONZISTENCE VE STATISTICE, SPLIT HALF</t>
  </si>
  <si>
    <t>Reliabilita se počítá jako Cronbachova alfa</t>
  </si>
  <si>
    <t>Výsledky ze statistiky</t>
  </si>
  <si>
    <t xml:space="preserve">           Number of items in scale: 6</t>
  </si>
  <si>
    <t xml:space="preserve">              Number of valid cases: 391</t>
  </si>
  <si>
    <t xml:space="preserve">  Number of cases with missing data: 0</t>
  </si>
  <si>
    <t xml:space="preserve">          Missing data were deleted: casewise </t>
  </si>
  <si>
    <t xml:space="preserve">                       SUMMARY STATISTICS FOR SCALE</t>
  </si>
  <si>
    <t xml:space="preserve">               Mean: 19,053708440                   Sum: 7450,0000000</t>
  </si>
  <si>
    <t xml:space="preserve"> Standard Deviation:  2,846442729              Variance:  8,102236212</t>
  </si>
  <si>
    <t xml:space="preserve">           Skewness:  -,892696660              Kurtosis:  1,378581717</t>
  </si>
  <si>
    <t xml:space="preserve">            Minimum:  6,000000000               Maximum: 24,000000000</t>
  </si>
  <si>
    <t xml:space="preserve">   Cronbach's alpha:   ,682721143    Standardized alpha:   ,712580700</t>
  </si>
  <si>
    <t xml:space="preserve">                         Average Inter-Item Correlation:   ,320552964</t>
  </si>
  <si>
    <t xml:space="preserve">Cronbachova alpha </t>
  </si>
  <si>
    <t xml:space="preserve">Standardizovaná alpha </t>
  </si>
  <si>
    <t>..pokud bychom převedli Cronbachovu apphu na Z-skor, vyjde nám to takto</t>
  </si>
  <si>
    <t>variable</t>
  </si>
  <si>
    <t>Summary for scale: Mean=19,0537 Std.Dv.=2,84644 Valid N:391 (Spreadsheet1) Cronbach alpha: ,682721 Standardized alpha: ,712581 Average inter-item corr.: ,320553</t>
  </si>
  <si>
    <t>Mean if</t>
  </si>
  <si>
    <t>Var. if</t>
  </si>
  <si>
    <t>StDv. if</t>
  </si>
  <si>
    <t>Itm-Totl</t>
  </si>
  <si>
    <t>Squared</t>
  </si>
  <si>
    <t>Alpha if</t>
  </si>
  <si>
    <t>deleted</t>
  </si>
  <si>
    <t>Correl.</t>
  </si>
  <si>
    <t>Multp. R</t>
  </si>
  <si>
    <t>Alfa if deleted - říká, jak by se změnila Crombachova alfa, kdybychom tu položku vyřadili.</t>
  </si>
  <si>
    <t>Ženy</t>
  </si>
  <si>
    <t>Muži</t>
  </si>
  <si>
    <t>odpoved</t>
  </si>
  <si>
    <t>Popisky řádků</t>
  </si>
  <si>
    <t>Celkový součet</t>
  </si>
  <si>
    <t>Počet z odpoved</t>
  </si>
  <si>
    <t>min</t>
  </si>
  <si>
    <t>max</t>
  </si>
  <si>
    <t>mean</t>
  </si>
  <si>
    <t>sd</t>
  </si>
  <si>
    <t>percentil</t>
  </si>
  <si>
    <t>Z-skor</t>
  </si>
  <si>
    <t>Četnost</t>
  </si>
  <si>
    <t>(prázdné)</t>
  </si>
  <si>
    <t>Počet z Stanin</t>
  </si>
  <si>
    <t xml:space="preserve"> 6 - 14</t>
  </si>
  <si>
    <t xml:space="preserve"> 15 - 16</t>
  </si>
  <si>
    <t xml:space="preserve"> 18 - 19</t>
  </si>
  <si>
    <t>Maximum z HS</t>
  </si>
  <si>
    <t>Minimum z HS</t>
  </si>
  <si>
    <t xml:space="preserve"> 9 - 14</t>
  </si>
  <si>
    <t>Maximum z HS2</t>
  </si>
  <si>
    <t xml:space="preserve"> 6 - 10</t>
  </si>
  <si>
    <t xml:space="preserve"> 11 - 14</t>
  </si>
  <si>
    <t xml:space="preserve"> 17 - 18</t>
  </si>
  <si>
    <t xml:space="preserve"> 19 - 20</t>
  </si>
  <si>
    <t>žena</t>
  </si>
  <si>
    <t>muž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</si>
</sst>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\ h:mm"/>
    <numFmt numFmtId="165" formatCode="0\ %"/>
    <numFmt numFmtId="166" formatCode="0.00000"/>
    <numFmt numFmtId="167" formatCode="0.00\ %"/>
  </numFmts>
  <fonts count="8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C9211E"/>
      <name val="Calibri"/>
      <family val="2"/>
      <charset val="238"/>
    </font>
    <font>
      <sz val="9"/>
      <color rgb="FF000000"/>
      <name val="Tahoma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69696"/>
      </patternFill>
    </fill>
    <fill>
      <patternFill patternType="solid">
        <fgColor rgb="FFF4B183"/>
        <bgColor rgb="FFF8CBAD"/>
      </patternFill>
    </fill>
    <fill>
      <patternFill patternType="solid">
        <fgColor rgb="FF9DC3E6"/>
        <bgColor rgb="FFB4C7E7"/>
      </patternFill>
    </fill>
    <fill>
      <patternFill patternType="solid">
        <fgColor rgb="FF767171"/>
        <bgColor rgb="FF595959"/>
      </patternFill>
    </fill>
    <fill>
      <patternFill patternType="solid">
        <fgColor rgb="FFC55A11"/>
        <bgColor rgb="FFED7D31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F4B183"/>
      </patternFill>
    </fill>
    <fill>
      <patternFill patternType="solid">
        <fgColor rgb="FFB4C7E7"/>
        <bgColor rgb="FF9DC3E6"/>
      </patternFill>
    </fill>
    <fill>
      <patternFill patternType="solid">
        <fgColor rgb="FFDAE3F3"/>
        <bgColor rgb="FFD9D9D9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6" fillId="0" borderId="0" applyBorder="0" applyProtection="0"/>
  </cellStyleXfs>
  <cellXfs count="70">
    <xf numFmtId="0" fontId="0" fillId="0" borderId="0" xfId="0"/>
    <xf numFmtId="0" fontId="0" fillId="7" borderId="0" xfId="0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8" borderId="0" xfId="0" applyFont="1" applyFill="1"/>
    <xf numFmtId="166" fontId="0" fillId="0" borderId="0" xfId="0" applyNumberFormat="1"/>
    <xf numFmtId="1" fontId="0" fillId="0" borderId="0" xfId="0" applyNumberFormat="1"/>
    <xf numFmtId="0" fontId="0" fillId="8" borderId="0" xfId="0" applyFill="1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/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2" fillId="7" borderId="0" xfId="0" applyFont="1" applyFill="1"/>
    <xf numFmtId="0" fontId="0" fillId="9" borderId="0" xfId="0" applyFill="1"/>
    <xf numFmtId="0" fontId="2" fillId="9" borderId="0" xfId="0" applyFont="1" applyFill="1"/>
    <xf numFmtId="0" fontId="0" fillId="10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8" xfId="0" applyBorder="1"/>
    <xf numFmtId="0" fontId="0" fillId="0" borderId="9" xfId="0" applyBorder="1"/>
    <xf numFmtId="0" fontId="0" fillId="0" borderId="21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11" borderId="16" xfId="0" applyFill="1" applyBorder="1"/>
    <xf numFmtId="0" fontId="0" fillId="11" borderId="20" xfId="0" applyFill="1" applyBorder="1"/>
    <xf numFmtId="0" fontId="0" fillId="11" borderId="10" xfId="0" applyFill="1" applyBorder="1"/>
    <xf numFmtId="0" fontId="0" fillId="11" borderId="13" xfId="0" applyFill="1" applyBorder="1"/>
    <xf numFmtId="0" fontId="5" fillId="0" borderId="0" xfId="0" applyFont="1"/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6" fillId="0" borderId="0" xfId="1" applyNumberFormat="1" applyAlignment="1">
      <alignment horizontal="center"/>
    </xf>
    <xf numFmtId="0" fontId="0" fillId="0" borderId="1" xfId="0" applyBorder="1"/>
    <xf numFmtId="0" fontId="0" fillId="0" borderId="0" xfId="0" applyAlignment="1">
      <alignment horizontal="left" indent="1"/>
    </xf>
    <xf numFmtId="0" fontId="2" fillId="0" borderId="23" xfId="0" applyFont="1" applyBorder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26" xfId="0" applyFont="1" applyBorder="1" applyAlignment="1">
      <alignment horizontal="center"/>
    </xf>
    <xf numFmtId="17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6" borderId="0" xfId="0" applyFill="1"/>
    <xf numFmtId="0" fontId="0" fillId="7" borderId="0" xfId="0" applyFill="1"/>
  </cellXfs>
  <cellStyles count="2">
    <cellStyle name="Normální" xfId="0" builtinId="0"/>
    <cellStyle name="Procenta" xfId="1" builtinId="5"/>
  </cellStyles>
  <dxfs count="7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numFmt numFmtId="0" formatCode="General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767171"/>
      <rgbColor rgb="FF9999FF"/>
      <rgbColor rgb="FFC55A11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4B183"/>
      <rgbColor rgb="FFCC99FF"/>
      <rgbColor rgb="FFF8CBAD"/>
      <rgbColor rgb="FF4472C4"/>
      <rgbColor rgb="FF33CCCC"/>
      <rgbColor rgb="FF92D05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1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Statniny: četnost</a:t>
            </a:r>
            <a:endParaRPr lang="cs-CZ" baseline="0"/>
          </a:p>
        </c:rich>
      </c:tx>
      <c:layout>
        <c:manualLayout>
          <c:xMode val="edge"/>
          <c:yMode val="edge"/>
          <c:x val="0.37604316546762584"/>
          <c:y val="5.057471264367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normy!$AA$24:$AA$32</c:f>
              <c:numCache>
                <c:formatCode>General</c:formatCode>
                <c:ptCount val="9"/>
                <c:pt idx="0">
                  <c:v>26</c:v>
                </c:pt>
                <c:pt idx="1">
                  <c:v>42</c:v>
                </c:pt>
                <c:pt idx="2">
                  <c:v>37</c:v>
                </c:pt>
                <c:pt idx="3">
                  <c:v>98</c:v>
                </c:pt>
                <c:pt idx="4">
                  <c:v>46</c:v>
                </c:pt>
                <c:pt idx="5">
                  <c:v>65</c:v>
                </c:pt>
                <c:pt idx="6">
                  <c:v>48</c:v>
                </c:pt>
                <c:pt idx="7">
                  <c:v>20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8-4FED-90B7-D2C518BD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2971823"/>
        <c:axId val="892972239"/>
      </c:barChart>
      <c:catAx>
        <c:axId val="8929718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2972239"/>
        <c:crosses val="autoZero"/>
        <c:auto val="1"/>
        <c:lblAlgn val="ctr"/>
        <c:lblOffset val="100"/>
        <c:noMultiLvlLbl val="0"/>
      </c:catAx>
      <c:valAx>
        <c:axId val="89297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297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title>
      <c:tx>
        <c:rich>
          <a:bodyPr rot="0"/>
          <a:lstStyle/>
          <a:p>
            <a:pPr>
              <a:defRPr lang="cs-CZ" sz="1400" b="1" strike="noStrike" spc="-1">
                <a:solidFill>
                  <a:srgbClr val="595959"/>
                </a:solidFill>
                <a:latin typeface="Calibri"/>
              </a:defRPr>
            </a:pPr>
            <a:r>
              <a:rPr lang="cs-CZ" sz="1400" b="1" strike="noStrike" spc="-1">
                <a:solidFill>
                  <a:srgbClr val="595959"/>
                </a:solidFill>
                <a:latin typeface="Calibri"/>
              </a:rPr>
              <a:t>Zastoupení respondentů podle pohlaví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</c:view3D>
    <c:floor>
      <c:thickness val="0"/>
      <c:spPr>
        <a:solidFill>
          <a:srgbClr val="D9D9D9"/>
        </a:solidFill>
        <a:ln w="0">
          <a:noFill/>
        </a:ln>
      </c:spPr>
    </c:floor>
    <c:sideWall>
      <c:thickness val="0"/>
      <c:spPr>
        <a:solidFill>
          <a:srgbClr val="D9D9D9"/>
        </a:solidFill>
        <a:ln w="0">
          <a:noFill/>
        </a:ln>
      </c:spPr>
    </c:sideWall>
    <c:backWall>
      <c:thickness val="0"/>
      <c:spPr>
        <a:solidFill>
          <a:srgbClr val="D9D9D9"/>
        </a:solidFill>
        <a:ln w="0">
          <a:noFill/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2556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FB9D-4907-96E0-096CC70A0831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56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B9D-4907-96E0-096CC70A083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9D-4907-96E0-096CC70A083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1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9D-4907-96E0-096CC70A08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graf!$B$4:$B$5</c:f>
              <c:strCache>
                <c:ptCount val="2"/>
                <c:pt idx="0">
                  <c:v>ženy</c:v>
                </c:pt>
                <c:pt idx="1">
                  <c:v>muži</c:v>
                </c:pt>
              </c:strCache>
            </c:strRef>
          </c:cat>
          <c:val>
            <c:numRef>
              <c:f>graf!$D$4:$D$5</c:f>
              <c:numCache>
                <c:formatCode>0\ %</c:formatCode>
                <c:ptCount val="2"/>
                <c:pt idx="0">
                  <c:v>0.79539641943734019</c:v>
                </c:pt>
                <c:pt idx="1">
                  <c:v>0.20460358056265984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D-4907-96E0-096CC70A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E1A369-D708-44BB-90BB-FA48B78BE238}">
  <sheetPr/>
  <sheetViews>
    <sheetView zoomScale="110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00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E7172F7-2B6B-672F-05A3-2E99031EB9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274320</xdr:colOff>
      <xdr:row>6</xdr:row>
      <xdr:rowOff>87480</xdr:rowOff>
    </xdr:from>
    <xdr:to>
      <xdr:col>12</xdr:col>
      <xdr:colOff>578880</xdr:colOff>
      <xdr:row>21</xdr:row>
      <xdr:rowOff>87120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la Szmek Hollayová" refreshedDate="44930.660869444444" createdVersion="8" refreshedVersion="8" minRefreshableVersion="3" recordCount="337" xr:uid="{AA9A6A82-9E47-428A-A2A8-D00868DF27EA}">
  <cacheSource type="worksheet">
    <worksheetSource name="Tabulka1"/>
  </cacheSource>
  <cacheFields count="14">
    <cacheField name="respondent" numFmtId="0">
      <sharedItems containsSemiMixedTypes="0" containsString="0" containsNumber="1" containsInteger="1" minValue="26526" maxValue="30143"/>
    </cacheField>
    <cacheField name="pohlavi" numFmtId="0">
      <sharedItems containsSemiMixedTypes="0" containsString="0" containsNumber="1" containsInteger="1" minValue="0" maxValue="1"/>
    </cacheField>
    <cacheField name="rocnik" numFmtId="0">
      <sharedItems containsSemiMixedTypes="0" containsString="0" containsNumber="1" containsInteger="1" minValue="1945" maxValue="2009"/>
    </cacheField>
    <cacheField name="vek" numFmtId="0">
      <sharedItems containsSemiMixedTypes="0" containsString="0" containsNumber="1" containsInteger="1" minValue="13" maxValue="77"/>
    </cacheField>
    <cacheField name="timestamp" numFmtId="164">
      <sharedItems containsSemiMixedTypes="0" containsNonDate="0" containsDate="1" containsString="0" minDate="2022-10-25T11:24:16" maxDate="2022-11-13T19:37:33"/>
    </cacheField>
    <cacheField name="text" numFmtId="0">
      <sharedItems/>
    </cacheField>
    <cacheField name="p1" numFmtId="0">
      <sharedItems containsSemiMixedTypes="0" containsString="0" containsNumber="1" containsInteger="1" minValue="1" maxValue="4"/>
    </cacheField>
    <cacheField name="p2" numFmtId="0">
      <sharedItems containsSemiMixedTypes="0" containsString="0" containsNumber="1" containsInteger="1" minValue="1" maxValue="4"/>
    </cacheField>
    <cacheField name="p3" numFmtId="0">
      <sharedItems containsSemiMixedTypes="0" containsString="0" containsNumber="1" containsInteger="1" minValue="1" maxValue="4"/>
    </cacheField>
    <cacheField name="p4" numFmtId="0">
      <sharedItems containsSemiMixedTypes="0" containsString="0" containsNumber="1" containsInteger="1" minValue="1" maxValue="4"/>
    </cacheField>
    <cacheField name="p5" numFmtId="0">
      <sharedItems containsSemiMixedTypes="0" containsString="0" containsNumber="1" containsInteger="1" minValue="1" maxValue="4"/>
    </cacheField>
    <cacheField name="p6" numFmtId="0">
      <sharedItems containsSemiMixedTypes="0" containsString="0" containsNumber="1" containsInteger="1" minValue="1" maxValue="4"/>
    </cacheField>
    <cacheField name="odpoved" numFmtId="0">
      <sharedItems containsSemiMixedTypes="0" containsString="0" containsNumber="1" containsInteger="1" minValue="0" maxValue="1" count="2">
        <n v="1"/>
        <n v="0"/>
      </sharedItems>
    </cacheField>
    <cacheField name="HS" numFmtId="0">
      <sharedItems containsSemiMixedTypes="0" containsString="0" containsNumber="1" containsInteger="1" minValue="6" maxValue="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la Szmek Hollayová" refreshedDate="44930.724076041668" createdVersion="8" refreshedVersion="8" minRefreshableVersion="3" recordCount="391" xr:uid="{AA17DF5B-8215-445A-B70D-583ECC132246}">
  <cacheSource type="worksheet">
    <worksheetSource ref="A1:M392" sheet="normy"/>
  </cacheSource>
  <cacheFields count="13">
    <cacheField name="respondent" numFmtId="0">
      <sharedItems containsSemiMixedTypes="0" containsString="0" containsNumber="1" containsInteger="1" minValue="26526" maxValue="30153"/>
    </cacheField>
    <cacheField name="pohlavi" numFmtId="0">
      <sharedItems containsSemiMixedTypes="0" containsString="0" containsNumber="1" containsInteger="1" minValue="0" maxValue="1" count="2">
        <n v="0"/>
        <n v="1"/>
      </sharedItems>
    </cacheField>
    <cacheField name="rocnik" numFmtId="0">
      <sharedItems containsSemiMixedTypes="0" containsString="0" containsNumber="1" containsInteger="1" minValue="1945" maxValue="2009"/>
    </cacheField>
    <cacheField name="vek" numFmtId="0">
      <sharedItems containsSemiMixedTypes="0" containsString="0" containsNumber="1" containsInteger="1" minValue="13" maxValue="77"/>
    </cacheField>
    <cacheField name="text" numFmtId="0">
      <sharedItems/>
    </cacheField>
    <cacheField name="p1" numFmtId="0">
      <sharedItems containsSemiMixedTypes="0" containsString="0" containsNumber="1" containsInteger="1" minValue="1" maxValue="4"/>
    </cacheField>
    <cacheField name="p2" numFmtId="0">
      <sharedItems containsSemiMixedTypes="0" containsString="0" containsNumber="1" containsInteger="1" minValue="1" maxValue="4"/>
    </cacheField>
    <cacheField name="p3" numFmtId="0">
      <sharedItems containsSemiMixedTypes="0" containsString="0" containsNumber="1" containsInteger="1" minValue="1" maxValue="4"/>
    </cacheField>
    <cacheField name="p4" numFmtId="0">
      <sharedItems containsSemiMixedTypes="0" containsString="0" containsNumber="1" containsInteger="1" minValue="1" maxValue="4"/>
    </cacheField>
    <cacheField name="p5" numFmtId="0">
      <sharedItems containsSemiMixedTypes="0" containsString="0" containsNumber="1" containsInteger="1" minValue="1" maxValue="4"/>
    </cacheField>
    <cacheField name="p6" numFmtId="0">
      <sharedItems containsSemiMixedTypes="0" containsString="0" containsNumber="1" containsInteger="1" minValue="1" maxValue="4"/>
    </cacheField>
    <cacheField name="HS" numFmtId="0">
      <sharedItems containsSemiMixedTypes="0" containsString="0" containsNumber="1" containsInteger="1" minValue="6" maxValue="24"/>
    </cacheField>
    <cacheField name="Stanin" numFmtId="0">
      <sharedItems containsSemiMixedTypes="0" containsString="0" containsNumber="1" containsInteger="1" minValue="1" maxValue="9" count="9">
        <n v="4"/>
        <n v="9"/>
        <n v="5"/>
        <n v="3"/>
        <n v="2"/>
        <n v="7"/>
        <n v="6"/>
        <n v="1"/>
        <n v="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la Szmek Hollayová" refreshedDate="44930.732998263891" createdVersion="8" refreshedVersion="8" minRefreshableVersion="3" recordCount="392" xr:uid="{425039A8-C6CF-4828-A394-A60FC7BFFF3D}">
  <cacheSource type="worksheet">
    <worksheetSource ref="M1:M1048576" sheet="normy"/>
  </cacheSource>
  <cacheFields count="1">
    <cacheField name="Stanin" numFmtId="0">
      <sharedItems containsString="0" containsBlank="1" containsNumber="1" containsInteger="1" minValue="1" maxValue="9" count="10">
        <n v="1"/>
        <n v="3"/>
        <n v="6"/>
        <n v="2"/>
        <n v="5"/>
        <n v="7"/>
        <n v="8"/>
        <n v="4"/>
        <n v="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la Szmek Hollayová" refreshedDate="44930.733873032405" createdVersion="8" refreshedVersion="8" minRefreshableVersion="3" recordCount="392" xr:uid="{9C44D33B-0B9B-4041-9587-D6F06F9D6253}">
  <cacheSource type="worksheet">
    <worksheetSource ref="A1:M1048576" sheet="normy ženy"/>
  </cacheSource>
  <cacheFields count="13">
    <cacheField name="respondent" numFmtId="0">
      <sharedItems containsString="0" containsBlank="1" containsNumber="1" containsInteger="1" minValue="26526" maxValue="30153"/>
    </cacheField>
    <cacheField name="pohlavi" numFmtId="0">
      <sharedItems containsString="0" containsBlank="1" containsNumber="1" containsInteger="1" minValue="0" maxValue="0"/>
    </cacheField>
    <cacheField name="rocnik" numFmtId="0">
      <sharedItems containsString="0" containsBlank="1" containsNumber="1" containsInteger="1" minValue="1945" maxValue="2009"/>
    </cacheField>
    <cacheField name="vek" numFmtId="0">
      <sharedItems containsString="0" containsBlank="1" containsNumber="1" containsInteger="1" minValue="13" maxValue="77"/>
    </cacheField>
    <cacheField name="text" numFmtId="0">
      <sharedItems containsBlank="1"/>
    </cacheField>
    <cacheField name="p1" numFmtId="0">
      <sharedItems containsString="0" containsBlank="1" containsNumber="1" containsInteger="1" minValue="1" maxValue="4"/>
    </cacheField>
    <cacheField name="p2" numFmtId="0">
      <sharedItems containsString="0" containsBlank="1" containsNumber="1" containsInteger="1" minValue="1" maxValue="4"/>
    </cacheField>
    <cacheField name="p3" numFmtId="0">
      <sharedItems containsString="0" containsBlank="1" containsNumber="1" containsInteger="1" minValue="1" maxValue="4"/>
    </cacheField>
    <cacheField name="p4" numFmtId="0">
      <sharedItems containsString="0" containsBlank="1" containsNumber="1" containsInteger="1" minValue="1" maxValue="4"/>
    </cacheField>
    <cacheField name="p5" numFmtId="0">
      <sharedItems containsString="0" containsBlank="1" containsNumber="1" containsInteger="1" minValue="1" maxValue="4"/>
    </cacheField>
    <cacheField name="p6" numFmtId="0">
      <sharedItems containsString="0" containsBlank="1" containsNumber="1" containsInteger="1" minValue="1" maxValue="4"/>
    </cacheField>
    <cacheField name="HS" numFmtId="0">
      <sharedItems containsString="0" containsBlank="1" containsNumber="1" containsInteger="1" minValue="9" maxValue="24"/>
    </cacheField>
    <cacheField name="Stanin" numFmtId="0">
      <sharedItems containsString="0" containsBlank="1" containsNumber="1" containsInteger="1" minValue="1" maxValue="9" count="10">
        <n v="1"/>
        <n v="2"/>
        <n v="3"/>
        <n v="4"/>
        <n v="5"/>
        <n v="6"/>
        <n v="7"/>
        <n v="8"/>
        <n v="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la Szmek Hollayová" refreshedDate="44930.737805208337" createdVersion="8" refreshedVersion="8" minRefreshableVersion="3" recordCount="81" xr:uid="{04E465FD-3BEB-4F01-B2F9-0F17FAEA8015}">
  <cacheSource type="worksheet">
    <worksheetSource ref="A1:M1048576" sheet="normy muži"/>
  </cacheSource>
  <cacheFields count="13">
    <cacheField name="respondent" numFmtId="0">
      <sharedItems containsString="0" containsBlank="1" containsNumber="1" containsInteger="1" minValue="26689" maxValue="30097"/>
    </cacheField>
    <cacheField name="pohlavi" numFmtId="0">
      <sharedItems containsString="0" containsBlank="1" containsNumber="1" containsInteger="1" minValue="1" maxValue="1"/>
    </cacheField>
    <cacheField name="rocnik" numFmtId="0">
      <sharedItems containsString="0" containsBlank="1" containsNumber="1" containsInteger="1" minValue="1950" maxValue="2006"/>
    </cacheField>
    <cacheField name="vek" numFmtId="0">
      <sharedItems containsString="0" containsBlank="1" containsNumber="1" containsInteger="1" minValue="16" maxValue="72"/>
    </cacheField>
    <cacheField name="text" numFmtId="0">
      <sharedItems containsBlank="1"/>
    </cacheField>
    <cacheField name="p1" numFmtId="0">
      <sharedItems containsString="0" containsBlank="1" containsNumber="1" containsInteger="1" minValue="1" maxValue="4"/>
    </cacheField>
    <cacheField name="p2" numFmtId="0">
      <sharedItems containsString="0" containsBlank="1" containsNumber="1" containsInteger="1" minValue="1" maxValue="4"/>
    </cacheField>
    <cacheField name="p3" numFmtId="0">
      <sharedItems containsString="0" containsBlank="1" containsNumber="1" containsInteger="1" minValue="1" maxValue="4"/>
    </cacheField>
    <cacheField name="p4" numFmtId="0">
      <sharedItems containsString="0" containsBlank="1" containsNumber="1" containsInteger="1" minValue="1" maxValue="4"/>
    </cacheField>
    <cacheField name="p5" numFmtId="0">
      <sharedItems containsString="0" containsBlank="1" containsNumber="1" containsInteger="1" minValue="1" maxValue="4"/>
    </cacheField>
    <cacheField name="p6" numFmtId="0">
      <sharedItems containsString="0" containsBlank="1" containsNumber="1" containsInteger="1" minValue="1" maxValue="4"/>
    </cacheField>
    <cacheField name="HS" numFmtId="0">
      <sharedItems containsString="0" containsBlank="1" containsNumber="1" containsInteger="1" minValue="6" maxValue="23"/>
    </cacheField>
    <cacheField name="Stanin" numFmtId="0">
      <sharedItems containsString="0" containsBlank="1" containsNumber="1" containsInteger="1" minValue="1" maxValue="9" count="10">
        <n v="1"/>
        <n v="2"/>
        <n v="3"/>
        <n v="4"/>
        <n v="5"/>
        <n v="6"/>
        <n v="7"/>
        <n v="8"/>
        <m/>
        <n v="9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n v="29705"/>
    <n v="1"/>
    <n v="1990"/>
    <n v="32"/>
    <d v="2022-11-06T19:02:43"/>
    <s v=" 1x"/>
    <n v="3"/>
    <n v="3"/>
    <n v="3"/>
    <n v="3"/>
    <n v="3"/>
    <n v="3"/>
    <x v="0"/>
    <n v="18"/>
  </r>
  <r>
    <n v="28302"/>
    <n v="1"/>
    <n v="1984"/>
    <n v="38"/>
    <d v="2022-10-28T20:38:25"/>
    <s v=" Ani"/>
    <n v="4"/>
    <n v="3"/>
    <n v="2"/>
    <n v="3"/>
    <n v="3"/>
    <n v="3"/>
    <x v="0"/>
    <n v="18"/>
  </r>
  <r>
    <n v="27994"/>
    <n v="0"/>
    <n v="2007"/>
    <n v="15"/>
    <d v="2022-10-27T20:33:27"/>
    <s v=" Ano"/>
    <n v="3"/>
    <n v="4"/>
    <n v="2"/>
    <n v="3"/>
    <n v="4"/>
    <n v="3"/>
    <x v="0"/>
    <n v="19"/>
  </r>
  <r>
    <n v="28567"/>
    <n v="0"/>
    <n v="2007"/>
    <n v="15"/>
    <d v="2022-10-30T15:13:47"/>
    <s v=" Ano"/>
    <n v="4"/>
    <n v="4"/>
    <n v="4"/>
    <n v="4"/>
    <n v="4"/>
    <n v="4"/>
    <x v="0"/>
    <n v="24"/>
  </r>
  <r>
    <n v="27976"/>
    <n v="0"/>
    <n v="2006"/>
    <n v="16"/>
    <d v="2022-10-27T20:11:37"/>
    <s v=" Ano"/>
    <n v="4"/>
    <n v="3"/>
    <n v="3"/>
    <n v="2"/>
    <n v="3"/>
    <n v="2"/>
    <x v="0"/>
    <n v="17"/>
  </r>
  <r>
    <n v="29342"/>
    <n v="0"/>
    <n v="2006"/>
    <n v="16"/>
    <d v="2022-11-03T17:43:06"/>
    <s v=" Ano"/>
    <n v="2"/>
    <n v="4"/>
    <n v="2"/>
    <n v="4"/>
    <n v="3"/>
    <n v="4"/>
    <x v="0"/>
    <n v="19"/>
  </r>
  <r>
    <n v="28065"/>
    <n v="0"/>
    <n v="2005"/>
    <n v="17"/>
    <d v="2022-10-27T23:24:13"/>
    <s v=" Ano"/>
    <n v="4"/>
    <n v="4"/>
    <n v="3"/>
    <n v="3"/>
    <n v="4"/>
    <n v="3"/>
    <x v="0"/>
    <n v="21"/>
  </r>
  <r>
    <n v="27414"/>
    <n v="0"/>
    <n v="2004"/>
    <n v="18"/>
    <d v="2022-10-26T20:54:49"/>
    <s v=" Ano"/>
    <n v="4"/>
    <n v="4"/>
    <n v="4"/>
    <n v="4"/>
    <n v="4"/>
    <n v="4"/>
    <x v="0"/>
    <n v="24"/>
  </r>
  <r>
    <n v="28011"/>
    <n v="0"/>
    <n v="2004"/>
    <n v="18"/>
    <d v="2022-10-27T21:05:19"/>
    <s v=" Ano"/>
    <n v="4"/>
    <n v="4"/>
    <n v="1"/>
    <n v="4"/>
    <n v="4"/>
    <n v="4"/>
    <x v="0"/>
    <n v="21"/>
  </r>
  <r>
    <n v="28046"/>
    <n v="0"/>
    <n v="2004"/>
    <n v="18"/>
    <d v="2022-10-27T22:23:50"/>
    <s v=" Ano"/>
    <n v="4"/>
    <n v="2"/>
    <n v="2"/>
    <n v="3"/>
    <n v="4"/>
    <n v="4"/>
    <x v="0"/>
    <n v="19"/>
  </r>
  <r>
    <n v="28418"/>
    <n v="0"/>
    <n v="2004"/>
    <n v="18"/>
    <d v="2022-10-29T12:02:50"/>
    <s v=" Ano"/>
    <n v="4"/>
    <n v="3"/>
    <n v="3"/>
    <n v="3"/>
    <n v="3"/>
    <n v="3"/>
    <x v="0"/>
    <n v="19"/>
  </r>
  <r>
    <n v="28776"/>
    <n v="0"/>
    <n v="2004"/>
    <n v="18"/>
    <d v="2022-10-31T15:07:06"/>
    <s v=" Ano"/>
    <n v="3"/>
    <n v="4"/>
    <n v="3"/>
    <n v="4"/>
    <n v="4"/>
    <n v="4"/>
    <x v="0"/>
    <n v="22"/>
  </r>
  <r>
    <n v="28099"/>
    <n v="0"/>
    <n v="2003"/>
    <n v="19"/>
    <d v="2022-10-28T09:02:18"/>
    <s v=" Ano"/>
    <n v="4"/>
    <n v="4"/>
    <n v="3"/>
    <n v="3"/>
    <n v="4"/>
    <n v="4"/>
    <x v="0"/>
    <n v="22"/>
  </r>
  <r>
    <n v="28860"/>
    <n v="0"/>
    <n v="2003"/>
    <n v="19"/>
    <d v="2022-10-31T22:04:08"/>
    <s v=" Ano"/>
    <n v="4"/>
    <n v="4"/>
    <n v="2"/>
    <n v="3"/>
    <n v="4"/>
    <n v="2"/>
    <x v="0"/>
    <n v="19"/>
  </r>
  <r>
    <n v="29765"/>
    <n v="0"/>
    <n v="2003"/>
    <n v="19"/>
    <d v="2022-11-06T21:06:54"/>
    <s v=" Ano"/>
    <n v="4"/>
    <n v="4"/>
    <n v="3"/>
    <n v="3"/>
    <n v="4"/>
    <n v="3"/>
    <x v="0"/>
    <n v="21"/>
  </r>
  <r>
    <n v="26556"/>
    <n v="0"/>
    <n v="2002"/>
    <n v="20"/>
    <d v="2022-10-25T12:00:03"/>
    <s v=" Ano"/>
    <n v="3"/>
    <n v="4"/>
    <n v="2"/>
    <n v="3"/>
    <n v="4"/>
    <n v="3"/>
    <x v="0"/>
    <n v="19"/>
  </r>
  <r>
    <n v="27201"/>
    <n v="1"/>
    <n v="2002"/>
    <n v="20"/>
    <d v="2022-10-26T16:45:30"/>
    <s v=" Ano"/>
    <n v="3"/>
    <n v="3"/>
    <n v="2"/>
    <n v="2"/>
    <n v="1"/>
    <n v="1"/>
    <x v="0"/>
    <n v="12"/>
  </r>
  <r>
    <n v="27511"/>
    <n v="0"/>
    <n v="2002"/>
    <n v="20"/>
    <d v="2022-10-26T22:21:44"/>
    <s v=" Ano"/>
    <n v="4"/>
    <n v="4"/>
    <n v="3"/>
    <n v="4"/>
    <n v="4"/>
    <n v="4"/>
    <x v="0"/>
    <n v="23"/>
  </r>
  <r>
    <n v="28820"/>
    <n v="1"/>
    <n v="2002"/>
    <n v="20"/>
    <d v="2022-10-31T18:49:48"/>
    <s v=" Ano"/>
    <n v="4"/>
    <n v="4"/>
    <n v="2"/>
    <n v="3"/>
    <n v="3"/>
    <n v="2"/>
    <x v="0"/>
    <n v="18"/>
  </r>
  <r>
    <n v="29504"/>
    <n v="0"/>
    <n v="2002"/>
    <n v="20"/>
    <d v="2022-11-04T23:13:25"/>
    <s v=" Ano"/>
    <n v="4"/>
    <n v="4"/>
    <n v="3"/>
    <n v="4"/>
    <n v="4"/>
    <n v="4"/>
    <x v="0"/>
    <n v="23"/>
  </r>
  <r>
    <n v="29768"/>
    <n v="1"/>
    <n v="2002"/>
    <n v="20"/>
    <d v="2022-11-06T20:57:38"/>
    <s v=" Ano"/>
    <n v="4"/>
    <n v="4"/>
    <n v="2"/>
    <n v="4"/>
    <n v="4"/>
    <n v="4"/>
    <x v="0"/>
    <n v="22"/>
  </r>
  <r>
    <n v="30034"/>
    <n v="0"/>
    <n v="2002"/>
    <n v="20"/>
    <d v="2022-11-09T14:00:25"/>
    <s v=" Ano"/>
    <n v="4"/>
    <n v="3"/>
    <n v="3"/>
    <n v="3"/>
    <n v="3"/>
    <n v="1"/>
    <x v="0"/>
    <n v="17"/>
  </r>
  <r>
    <n v="29855"/>
    <n v="0"/>
    <n v="2002"/>
    <n v="20"/>
    <d v="2022-11-09T20:41:16"/>
    <s v=" Ano"/>
    <n v="3"/>
    <n v="4"/>
    <n v="3"/>
    <n v="4"/>
    <n v="4"/>
    <n v="4"/>
    <x v="0"/>
    <n v="22"/>
  </r>
  <r>
    <n v="30117"/>
    <n v="0"/>
    <n v="2002"/>
    <n v="20"/>
    <d v="2022-11-12T23:55:17"/>
    <s v=" Ano"/>
    <n v="3"/>
    <n v="3"/>
    <n v="2"/>
    <n v="3"/>
    <n v="3"/>
    <n v="3"/>
    <x v="0"/>
    <n v="17"/>
  </r>
  <r>
    <n v="29712"/>
    <n v="0"/>
    <n v="2001"/>
    <n v="21"/>
    <d v="2022-11-06T17:44:52"/>
    <s v=" Ano"/>
    <n v="3"/>
    <n v="4"/>
    <n v="3"/>
    <n v="4"/>
    <n v="4"/>
    <n v="4"/>
    <x v="0"/>
    <n v="22"/>
  </r>
  <r>
    <n v="29874"/>
    <n v="0"/>
    <n v="2001"/>
    <n v="21"/>
    <d v="2022-11-07T15:27:45"/>
    <s v=" Ano"/>
    <n v="4"/>
    <n v="4"/>
    <n v="2"/>
    <n v="3"/>
    <n v="4"/>
    <n v="4"/>
    <x v="0"/>
    <n v="21"/>
  </r>
  <r>
    <n v="28067"/>
    <n v="1"/>
    <n v="2001"/>
    <n v="21"/>
    <d v="2022-11-08T17:54:45"/>
    <s v=" Ano"/>
    <n v="4"/>
    <n v="4"/>
    <n v="2"/>
    <n v="4"/>
    <n v="4"/>
    <n v="4"/>
    <x v="0"/>
    <n v="22"/>
  </r>
  <r>
    <n v="30019"/>
    <n v="0"/>
    <n v="2001"/>
    <n v="21"/>
    <d v="2022-11-09T12:21:48"/>
    <s v=" Ano"/>
    <n v="4"/>
    <n v="4"/>
    <n v="3"/>
    <n v="4"/>
    <n v="4"/>
    <n v="3"/>
    <x v="0"/>
    <n v="22"/>
  </r>
  <r>
    <n v="26538"/>
    <n v="0"/>
    <n v="2000"/>
    <n v="22"/>
    <d v="2022-10-25T11:47:33"/>
    <s v=" Ano"/>
    <n v="4"/>
    <n v="4"/>
    <n v="4"/>
    <n v="3"/>
    <n v="3"/>
    <n v="4"/>
    <x v="0"/>
    <n v="22"/>
  </r>
  <r>
    <n v="26540"/>
    <n v="0"/>
    <n v="2000"/>
    <n v="22"/>
    <d v="2022-10-25T12:04:22"/>
    <s v=" Ano"/>
    <n v="3"/>
    <n v="4"/>
    <n v="1"/>
    <n v="3"/>
    <n v="4"/>
    <n v="3"/>
    <x v="0"/>
    <n v="18"/>
  </r>
  <r>
    <n v="26620"/>
    <n v="0"/>
    <n v="2000"/>
    <n v="22"/>
    <d v="2022-10-25T20:12:50"/>
    <s v=" Ano"/>
    <n v="4"/>
    <n v="3"/>
    <n v="3"/>
    <n v="4"/>
    <n v="4"/>
    <n v="3"/>
    <x v="0"/>
    <n v="21"/>
  </r>
  <r>
    <n v="26753"/>
    <n v="0"/>
    <n v="2000"/>
    <n v="22"/>
    <d v="2022-10-26T09:27:55"/>
    <s v=" Ano"/>
    <n v="3"/>
    <n v="4"/>
    <n v="3"/>
    <n v="3"/>
    <n v="4"/>
    <n v="3"/>
    <x v="0"/>
    <n v="20"/>
  </r>
  <r>
    <n v="26617"/>
    <n v="0"/>
    <n v="2000"/>
    <n v="22"/>
    <d v="2022-10-26T10:36:43"/>
    <s v=" Ano"/>
    <n v="4"/>
    <n v="4"/>
    <n v="3"/>
    <n v="3"/>
    <n v="4"/>
    <n v="3"/>
    <x v="0"/>
    <n v="21"/>
  </r>
  <r>
    <n v="26884"/>
    <n v="0"/>
    <n v="2000"/>
    <n v="22"/>
    <d v="2022-10-26T11:42:40"/>
    <s v=" Ano"/>
    <n v="3"/>
    <n v="3"/>
    <n v="2"/>
    <n v="3"/>
    <n v="3"/>
    <n v="3"/>
    <x v="0"/>
    <n v="17"/>
  </r>
  <r>
    <n v="26932"/>
    <n v="0"/>
    <n v="2000"/>
    <n v="22"/>
    <d v="2022-10-26T15:03:08"/>
    <s v=" Ano"/>
    <n v="3"/>
    <n v="4"/>
    <n v="2"/>
    <n v="4"/>
    <n v="4"/>
    <n v="4"/>
    <x v="0"/>
    <n v="21"/>
  </r>
  <r>
    <n v="26526"/>
    <n v="0"/>
    <n v="2000"/>
    <n v="22"/>
    <d v="2022-10-26T22:27:20"/>
    <s v=" Ano"/>
    <n v="1"/>
    <n v="4"/>
    <n v="3"/>
    <n v="3"/>
    <n v="3"/>
    <n v="4"/>
    <x v="0"/>
    <n v="18"/>
  </r>
  <r>
    <n v="27688"/>
    <n v="0"/>
    <n v="2000"/>
    <n v="22"/>
    <d v="2022-10-27T10:13:36"/>
    <s v=" Ano"/>
    <n v="4"/>
    <n v="4"/>
    <n v="1"/>
    <n v="4"/>
    <n v="3"/>
    <n v="3"/>
    <x v="0"/>
    <n v="19"/>
  </r>
  <r>
    <n v="26807"/>
    <n v="0"/>
    <n v="2000"/>
    <n v="22"/>
    <d v="2022-10-27T12:42:30"/>
    <s v=" Ano"/>
    <n v="4"/>
    <n v="4"/>
    <n v="3"/>
    <n v="4"/>
    <n v="4"/>
    <n v="4"/>
    <x v="0"/>
    <n v="23"/>
  </r>
  <r>
    <n v="28516"/>
    <n v="0"/>
    <n v="2000"/>
    <n v="22"/>
    <d v="2022-10-30T08:07:49"/>
    <s v=" Ano"/>
    <n v="2"/>
    <n v="4"/>
    <n v="4"/>
    <n v="3"/>
    <n v="3"/>
    <n v="4"/>
    <x v="0"/>
    <n v="20"/>
  </r>
  <r>
    <n v="28625"/>
    <n v="0"/>
    <n v="2000"/>
    <n v="22"/>
    <d v="2022-10-30T19:39:35"/>
    <s v=" Ano"/>
    <n v="3"/>
    <n v="3"/>
    <n v="3"/>
    <n v="2"/>
    <n v="3"/>
    <n v="2"/>
    <x v="0"/>
    <n v="16"/>
  </r>
  <r>
    <n v="28670"/>
    <n v="1"/>
    <n v="2000"/>
    <n v="22"/>
    <d v="2022-10-31T09:16:14"/>
    <s v=" Ano"/>
    <n v="4"/>
    <n v="3"/>
    <n v="2"/>
    <n v="2"/>
    <n v="4"/>
    <n v="3"/>
    <x v="0"/>
    <n v="18"/>
  </r>
  <r>
    <n v="28753"/>
    <n v="0"/>
    <n v="2000"/>
    <n v="22"/>
    <d v="2022-10-31T15:15:40"/>
    <s v=" Ano"/>
    <n v="3"/>
    <n v="4"/>
    <n v="2"/>
    <n v="4"/>
    <n v="4"/>
    <n v="4"/>
    <x v="0"/>
    <n v="21"/>
  </r>
  <r>
    <n v="26814"/>
    <n v="0"/>
    <n v="2000"/>
    <n v="22"/>
    <d v="2022-11-01T10:16:03"/>
    <s v=" Ano"/>
    <n v="3"/>
    <n v="4"/>
    <n v="3"/>
    <n v="2"/>
    <n v="4"/>
    <n v="4"/>
    <x v="0"/>
    <n v="20"/>
  </r>
  <r>
    <n v="27353"/>
    <n v="0"/>
    <n v="2000"/>
    <n v="22"/>
    <d v="2022-11-01T12:27:55"/>
    <s v=" Ano"/>
    <n v="3"/>
    <n v="3"/>
    <n v="3"/>
    <n v="3"/>
    <n v="3"/>
    <n v="3"/>
    <x v="0"/>
    <n v="18"/>
  </r>
  <r>
    <n v="28621"/>
    <n v="0"/>
    <n v="2000"/>
    <n v="22"/>
    <d v="2022-11-02T08:32:15"/>
    <s v=" Ano"/>
    <n v="3"/>
    <n v="4"/>
    <n v="3"/>
    <n v="3"/>
    <n v="4"/>
    <n v="4"/>
    <x v="0"/>
    <n v="21"/>
  </r>
  <r>
    <n v="29206"/>
    <n v="1"/>
    <n v="2000"/>
    <n v="22"/>
    <d v="2022-11-02T16:28:18"/>
    <s v=" Ano"/>
    <n v="4"/>
    <n v="4"/>
    <n v="4"/>
    <n v="1"/>
    <n v="3"/>
    <n v="1"/>
    <x v="0"/>
    <n v="17"/>
  </r>
  <r>
    <n v="29790"/>
    <n v="0"/>
    <n v="2000"/>
    <n v="22"/>
    <d v="2022-11-06T23:05:28"/>
    <s v=" Ano"/>
    <n v="4"/>
    <n v="4"/>
    <n v="2"/>
    <n v="4"/>
    <n v="4"/>
    <n v="4"/>
    <x v="0"/>
    <n v="22"/>
  </r>
  <r>
    <n v="26611"/>
    <n v="0"/>
    <n v="1999"/>
    <n v="23"/>
    <d v="2022-10-25T13:16:45"/>
    <s v=" Ano"/>
    <n v="3"/>
    <n v="3"/>
    <n v="3"/>
    <n v="2"/>
    <n v="3"/>
    <n v="2"/>
    <x v="0"/>
    <n v="16"/>
  </r>
  <r>
    <n v="26640"/>
    <n v="0"/>
    <n v="1999"/>
    <n v="23"/>
    <d v="2022-10-25T20:35:22"/>
    <s v=" Ano"/>
    <n v="4"/>
    <n v="3"/>
    <n v="3"/>
    <n v="3"/>
    <n v="3"/>
    <n v="3"/>
    <x v="0"/>
    <n v="19"/>
  </r>
  <r>
    <n v="26646"/>
    <n v="0"/>
    <n v="1999"/>
    <n v="23"/>
    <d v="2022-10-26T10:07:07"/>
    <s v=" Ano"/>
    <n v="4"/>
    <n v="4"/>
    <n v="2"/>
    <n v="4"/>
    <n v="4"/>
    <n v="4"/>
    <x v="0"/>
    <n v="22"/>
  </r>
  <r>
    <n v="26800"/>
    <n v="0"/>
    <n v="1999"/>
    <n v="23"/>
    <d v="2022-10-26T10:24:28"/>
    <s v=" Ano"/>
    <n v="3"/>
    <n v="3"/>
    <n v="3"/>
    <n v="3"/>
    <n v="4"/>
    <n v="2"/>
    <x v="0"/>
    <n v="18"/>
  </r>
  <r>
    <n v="26770"/>
    <n v="0"/>
    <n v="1999"/>
    <n v="23"/>
    <d v="2022-10-26T10:25:02"/>
    <s v=" Ano"/>
    <n v="2"/>
    <n v="4"/>
    <n v="3"/>
    <n v="2"/>
    <n v="3"/>
    <n v="1"/>
    <x v="0"/>
    <n v="15"/>
  </r>
  <r>
    <n v="26915"/>
    <n v="0"/>
    <n v="1999"/>
    <n v="23"/>
    <d v="2022-10-26T12:11:52"/>
    <s v=" Ano"/>
    <n v="3"/>
    <n v="3"/>
    <n v="2"/>
    <n v="3"/>
    <n v="4"/>
    <n v="4"/>
    <x v="0"/>
    <n v="19"/>
  </r>
  <r>
    <n v="27333"/>
    <n v="0"/>
    <n v="1999"/>
    <n v="23"/>
    <d v="2022-10-26T18:49:54"/>
    <s v=" Ano"/>
    <n v="4"/>
    <n v="4"/>
    <n v="3"/>
    <n v="3"/>
    <n v="4"/>
    <n v="2"/>
    <x v="0"/>
    <n v="20"/>
  </r>
  <r>
    <n v="27694"/>
    <n v="0"/>
    <n v="1999"/>
    <n v="23"/>
    <d v="2022-10-27T10:17:41"/>
    <s v=" Ano"/>
    <n v="4"/>
    <n v="4"/>
    <n v="2"/>
    <n v="4"/>
    <n v="4"/>
    <n v="4"/>
    <x v="0"/>
    <n v="22"/>
  </r>
  <r>
    <n v="28024"/>
    <n v="0"/>
    <n v="1999"/>
    <n v="23"/>
    <d v="2022-10-27T22:03:30"/>
    <s v=" Ano"/>
    <n v="3"/>
    <n v="3"/>
    <n v="3"/>
    <n v="3"/>
    <n v="3"/>
    <n v="4"/>
    <x v="0"/>
    <n v="19"/>
  </r>
  <r>
    <n v="28551"/>
    <n v="0"/>
    <n v="1999"/>
    <n v="23"/>
    <d v="2022-10-30T13:11:52"/>
    <s v=" Ano"/>
    <n v="3"/>
    <n v="3"/>
    <n v="1"/>
    <n v="2"/>
    <n v="2"/>
    <n v="3"/>
    <x v="0"/>
    <n v="14"/>
  </r>
  <r>
    <n v="28810"/>
    <n v="0"/>
    <n v="1999"/>
    <n v="23"/>
    <d v="2022-10-31T18:13:22"/>
    <s v=" Ano"/>
    <n v="4"/>
    <n v="4"/>
    <n v="2"/>
    <n v="4"/>
    <n v="4"/>
    <n v="4"/>
    <x v="0"/>
    <n v="22"/>
  </r>
  <r>
    <n v="28855"/>
    <n v="0"/>
    <n v="1999"/>
    <n v="23"/>
    <d v="2022-10-31T21:18:53"/>
    <s v=" Ano"/>
    <n v="4"/>
    <n v="4"/>
    <n v="2"/>
    <n v="3"/>
    <n v="4"/>
    <n v="3"/>
    <x v="0"/>
    <n v="20"/>
  </r>
  <r>
    <n v="29295"/>
    <n v="0"/>
    <n v="1999"/>
    <n v="23"/>
    <d v="2022-11-03T10:27:15"/>
    <s v=" Ano"/>
    <n v="2"/>
    <n v="4"/>
    <n v="3"/>
    <n v="3"/>
    <n v="4"/>
    <n v="4"/>
    <x v="0"/>
    <n v="20"/>
  </r>
  <r>
    <n v="29637"/>
    <n v="0"/>
    <n v="1999"/>
    <n v="23"/>
    <d v="2022-11-05T23:14:51"/>
    <s v=" Ano"/>
    <n v="3"/>
    <n v="4"/>
    <n v="2"/>
    <n v="3"/>
    <n v="4"/>
    <n v="3"/>
    <x v="0"/>
    <n v="19"/>
  </r>
  <r>
    <n v="29872"/>
    <n v="0"/>
    <n v="1999"/>
    <n v="23"/>
    <d v="2022-11-07T15:19:44"/>
    <s v=" Ano"/>
    <n v="4"/>
    <n v="4"/>
    <n v="2"/>
    <n v="3"/>
    <n v="4"/>
    <n v="2"/>
    <x v="0"/>
    <n v="19"/>
  </r>
  <r>
    <n v="29893"/>
    <n v="0"/>
    <n v="1999"/>
    <n v="23"/>
    <d v="2022-11-07T17:10:03"/>
    <s v=" Ano"/>
    <n v="2"/>
    <n v="3"/>
    <n v="3"/>
    <n v="3"/>
    <n v="3"/>
    <n v="3"/>
    <x v="0"/>
    <n v="17"/>
  </r>
  <r>
    <n v="26689"/>
    <n v="1"/>
    <n v="1998"/>
    <n v="24"/>
    <d v="2022-10-25T22:25:45"/>
    <s v=" Ano"/>
    <n v="4"/>
    <n v="4"/>
    <n v="2"/>
    <n v="3"/>
    <n v="4"/>
    <n v="3"/>
    <x v="0"/>
    <n v="20"/>
  </r>
  <r>
    <n v="27534"/>
    <n v="1"/>
    <n v="1998"/>
    <n v="24"/>
    <d v="2022-10-26T23:15:47"/>
    <s v=" Ano"/>
    <n v="3"/>
    <n v="3"/>
    <n v="4"/>
    <n v="1"/>
    <n v="3"/>
    <n v="1"/>
    <x v="0"/>
    <n v="15"/>
  </r>
  <r>
    <n v="27545"/>
    <n v="1"/>
    <n v="1998"/>
    <n v="24"/>
    <d v="2022-10-26T23:27:05"/>
    <s v=" Ano"/>
    <n v="4"/>
    <n v="4"/>
    <n v="2"/>
    <n v="4"/>
    <n v="4"/>
    <n v="4"/>
    <x v="0"/>
    <n v="22"/>
  </r>
  <r>
    <n v="27701"/>
    <n v="0"/>
    <n v="1998"/>
    <n v="24"/>
    <d v="2022-10-27T10:21:51"/>
    <s v=" Ano"/>
    <n v="3"/>
    <n v="3"/>
    <n v="3"/>
    <n v="2"/>
    <n v="3"/>
    <n v="3"/>
    <x v="0"/>
    <n v="17"/>
  </r>
  <r>
    <n v="27697"/>
    <n v="0"/>
    <n v="1998"/>
    <n v="24"/>
    <d v="2022-10-27T10:31:55"/>
    <s v=" Ano"/>
    <n v="4"/>
    <n v="4"/>
    <n v="2"/>
    <n v="4"/>
    <n v="4"/>
    <n v="4"/>
    <x v="0"/>
    <n v="22"/>
  </r>
  <r>
    <n v="27904"/>
    <n v="1"/>
    <n v="1998"/>
    <n v="24"/>
    <d v="2022-10-27T17:09:43"/>
    <s v=" Ano"/>
    <n v="4"/>
    <n v="4"/>
    <n v="4"/>
    <n v="3"/>
    <n v="3"/>
    <n v="3"/>
    <x v="0"/>
    <n v="21"/>
  </r>
  <r>
    <n v="28749"/>
    <n v="0"/>
    <n v="1998"/>
    <n v="24"/>
    <d v="2022-10-31T14:31:01"/>
    <s v=" Ano"/>
    <n v="3"/>
    <n v="3"/>
    <n v="3"/>
    <n v="3"/>
    <n v="3"/>
    <n v="3"/>
    <x v="0"/>
    <n v="18"/>
  </r>
  <r>
    <n v="29188"/>
    <n v="0"/>
    <n v="1998"/>
    <n v="24"/>
    <d v="2022-11-02T14:38:17"/>
    <s v=" Ano"/>
    <n v="4"/>
    <n v="4"/>
    <n v="1"/>
    <n v="4"/>
    <n v="4"/>
    <n v="3"/>
    <x v="0"/>
    <n v="20"/>
  </r>
  <r>
    <n v="30035"/>
    <n v="0"/>
    <n v="1998"/>
    <n v="24"/>
    <d v="2022-11-09T14:17:26"/>
    <s v=" Ano"/>
    <n v="4"/>
    <n v="4"/>
    <n v="4"/>
    <n v="3"/>
    <n v="3"/>
    <n v="3"/>
    <x v="0"/>
    <n v="21"/>
  </r>
  <r>
    <n v="29933"/>
    <n v="0"/>
    <n v="1998"/>
    <n v="24"/>
    <d v="2022-11-10T22:41:37"/>
    <s v=" Ano"/>
    <n v="4"/>
    <n v="4"/>
    <n v="3"/>
    <n v="3"/>
    <n v="4"/>
    <n v="3"/>
    <x v="0"/>
    <n v="21"/>
  </r>
  <r>
    <n v="26546"/>
    <n v="0"/>
    <n v="1997"/>
    <n v="25"/>
    <d v="2022-10-25T12:00:18"/>
    <s v=" Ano"/>
    <n v="4"/>
    <n v="4"/>
    <n v="1"/>
    <n v="4"/>
    <n v="4"/>
    <n v="4"/>
    <x v="0"/>
    <n v="21"/>
  </r>
  <r>
    <n v="27393"/>
    <n v="0"/>
    <n v="1997"/>
    <n v="25"/>
    <d v="2022-10-26T20:04:46"/>
    <s v=" Ano"/>
    <n v="4"/>
    <n v="4"/>
    <n v="3"/>
    <n v="3"/>
    <n v="3"/>
    <n v="3"/>
    <x v="0"/>
    <n v="20"/>
  </r>
  <r>
    <n v="27709"/>
    <n v="1"/>
    <n v="1997"/>
    <n v="25"/>
    <d v="2022-10-27T10:33:58"/>
    <s v=" Ano"/>
    <n v="3"/>
    <n v="3"/>
    <n v="3"/>
    <n v="2"/>
    <n v="3"/>
    <n v="3"/>
    <x v="0"/>
    <n v="17"/>
  </r>
  <r>
    <n v="29005"/>
    <n v="0"/>
    <n v="1997"/>
    <n v="25"/>
    <d v="2022-11-01T14:31:58"/>
    <s v=" Ano"/>
    <n v="3"/>
    <n v="3"/>
    <n v="3"/>
    <n v="2"/>
    <n v="4"/>
    <n v="3"/>
    <x v="0"/>
    <n v="18"/>
  </r>
  <r>
    <n v="29153"/>
    <n v="0"/>
    <n v="1997"/>
    <n v="25"/>
    <d v="2022-11-02T10:42:28"/>
    <s v=" Ano"/>
    <n v="4"/>
    <n v="4"/>
    <n v="3"/>
    <n v="3"/>
    <n v="4"/>
    <n v="3"/>
    <x v="0"/>
    <n v="21"/>
  </r>
  <r>
    <n v="29620"/>
    <n v="0"/>
    <n v="1997"/>
    <n v="25"/>
    <d v="2022-11-05T21:33:54"/>
    <s v=" Ano"/>
    <n v="3"/>
    <n v="3"/>
    <n v="2"/>
    <n v="4"/>
    <n v="3"/>
    <n v="3"/>
    <x v="0"/>
    <n v="18"/>
  </r>
  <r>
    <n v="29921"/>
    <n v="1"/>
    <n v="1997"/>
    <n v="25"/>
    <d v="2022-11-07T19:49:43"/>
    <s v=" Ano"/>
    <n v="3"/>
    <n v="3"/>
    <n v="3"/>
    <n v="3"/>
    <n v="4"/>
    <n v="3"/>
    <x v="0"/>
    <n v="19"/>
  </r>
  <r>
    <n v="27507"/>
    <n v="0"/>
    <n v="1996"/>
    <n v="26"/>
    <d v="2022-10-26T22:22:48"/>
    <s v=" Ano"/>
    <n v="3"/>
    <n v="3"/>
    <n v="4"/>
    <n v="2"/>
    <n v="3"/>
    <n v="2"/>
    <x v="0"/>
    <n v="17"/>
  </r>
  <r>
    <n v="27555"/>
    <n v="0"/>
    <n v="1996"/>
    <n v="26"/>
    <d v="2022-10-26T23:35:57"/>
    <s v=" Ano"/>
    <n v="4"/>
    <n v="4"/>
    <n v="2"/>
    <n v="4"/>
    <n v="4"/>
    <n v="4"/>
    <x v="0"/>
    <n v="22"/>
  </r>
  <r>
    <n v="28340"/>
    <n v="0"/>
    <n v="1996"/>
    <n v="26"/>
    <d v="2022-10-28T22:13:16"/>
    <s v=" Ano"/>
    <n v="3"/>
    <n v="3"/>
    <n v="2"/>
    <n v="3"/>
    <n v="3"/>
    <n v="3"/>
    <x v="0"/>
    <n v="17"/>
  </r>
  <r>
    <n v="29700"/>
    <n v="1"/>
    <n v="1996"/>
    <n v="26"/>
    <d v="2022-11-06T23:34:45"/>
    <s v=" Ano"/>
    <n v="3"/>
    <n v="4"/>
    <n v="3"/>
    <n v="4"/>
    <n v="4"/>
    <n v="4"/>
    <x v="0"/>
    <n v="22"/>
  </r>
  <r>
    <n v="30072"/>
    <n v="0"/>
    <n v="1996"/>
    <n v="26"/>
    <d v="2022-11-10T13:47:01"/>
    <s v=" Ano"/>
    <n v="4"/>
    <n v="4"/>
    <n v="3"/>
    <n v="4"/>
    <n v="4"/>
    <n v="4"/>
    <x v="0"/>
    <n v="23"/>
  </r>
  <r>
    <n v="27928"/>
    <n v="0"/>
    <n v="1995"/>
    <n v="27"/>
    <d v="2022-10-27T18:27:59"/>
    <s v=" Ano"/>
    <n v="3"/>
    <n v="3"/>
    <n v="3"/>
    <n v="3"/>
    <n v="3"/>
    <n v="3"/>
    <x v="0"/>
    <n v="18"/>
  </r>
  <r>
    <n v="28157"/>
    <n v="0"/>
    <n v="1995"/>
    <n v="27"/>
    <d v="2022-10-28T13:55:21"/>
    <s v=" Ano"/>
    <n v="3"/>
    <n v="4"/>
    <n v="3"/>
    <n v="3"/>
    <n v="4"/>
    <n v="4"/>
    <x v="0"/>
    <n v="21"/>
  </r>
  <r>
    <n v="28210"/>
    <n v="0"/>
    <n v="1995"/>
    <n v="27"/>
    <d v="2022-10-28T17:41:21"/>
    <s v=" Ano"/>
    <n v="4"/>
    <n v="4"/>
    <n v="3"/>
    <n v="3"/>
    <n v="4"/>
    <n v="3"/>
    <x v="0"/>
    <n v="21"/>
  </r>
  <r>
    <n v="28815"/>
    <n v="0"/>
    <n v="1995"/>
    <n v="27"/>
    <d v="2022-10-31T19:01:56"/>
    <s v=" Ano"/>
    <n v="3"/>
    <n v="4"/>
    <n v="3"/>
    <n v="3"/>
    <n v="4"/>
    <n v="4"/>
    <x v="0"/>
    <n v="21"/>
  </r>
  <r>
    <n v="26850"/>
    <n v="1"/>
    <n v="1994"/>
    <n v="28"/>
    <d v="2022-10-26T11:11:28"/>
    <s v=" Ano"/>
    <n v="3"/>
    <n v="3"/>
    <n v="2"/>
    <n v="3"/>
    <n v="4"/>
    <n v="3"/>
    <x v="0"/>
    <n v="18"/>
  </r>
  <r>
    <n v="27225"/>
    <n v="0"/>
    <n v="1994"/>
    <n v="28"/>
    <d v="2022-10-26T19:12:03"/>
    <s v=" Ano"/>
    <n v="3"/>
    <n v="3"/>
    <n v="3"/>
    <n v="2"/>
    <n v="3"/>
    <n v="2"/>
    <x v="0"/>
    <n v="16"/>
  </r>
  <r>
    <n v="27386"/>
    <n v="0"/>
    <n v="1994"/>
    <n v="28"/>
    <d v="2022-10-26T20:01:11"/>
    <s v=" Ano"/>
    <n v="3"/>
    <n v="3"/>
    <n v="2"/>
    <n v="4"/>
    <n v="3"/>
    <n v="2"/>
    <x v="0"/>
    <n v="17"/>
  </r>
  <r>
    <n v="27510"/>
    <n v="0"/>
    <n v="1994"/>
    <n v="28"/>
    <d v="2022-10-26T22:36:29"/>
    <s v=" Ano"/>
    <n v="4"/>
    <n v="4"/>
    <n v="4"/>
    <n v="2"/>
    <n v="4"/>
    <n v="2"/>
    <x v="0"/>
    <n v="20"/>
  </r>
  <r>
    <n v="28827"/>
    <n v="0"/>
    <n v="1994"/>
    <n v="28"/>
    <d v="2022-10-31T19:27:19"/>
    <s v=" Ano"/>
    <n v="4"/>
    <n v="4"/>
    <n v="2"/>
    <n v="3"/>
    <n v="3"/>
    <n v="4"/>
    <x v="0"/>
    <n v="20"/>
  </r>
  <r>
    <n v="27003"/>
    <n v="0"/>
    <n v="1993"/>
    <n v="29"/>
    <d v="2022-10-26T14:00:26"/>
    <s v=" Ano"/>
    <n v="4"/>
    <n v="4"/>
    <n v="4"/>
    <n v="3"/>
    <n v="3"/>
    <n v="3"/>
    <x v="0"/>
    <n v="21"/>
  </r>
  <r>
    <n v="27361"/>
    <n v="0"/>
    <n v="1993"/>
    <n v="29"/>
    <d v="2022-10-26T19:17:32"/>
    <s v=" Ano"/>
    <n v="4"/>
    <n v="4"/>
    <n v="2"/>
    <n v="4"/>
    <n v="4"/>
    <n v="4"/>
    <x v="0"/>
    <n v="22"/>
  </r>
  <r>
    <n v="28265"/>
    <n v="0"/>
    <n v="1993"/>
    <n v="29"/>
    <d v="2022-10-28T20:01:47"/>
    <s v=" Ano"/>
    <n v="3"/>
    <n v="3"/>
    <n v="2"/>
    <n v="3"/>
    <n v="3"/>
    <n v="3"/>
    <x v="0"/>
    <n v="17"/>
  </r>
  <r>
    <n v="28535"/>
    <n v="0"/>
    <n v="1993"/>
    <n v="29"/>
    <d v="2022-11-01T19:09:21"/>
    <s v=" Ano"/>
    <n v="3"/>
    <n v="4"/>
    <n v="3"/>
    <n v="3"/>
    <n v="3"/>
    <n v="3"/>
    <x v="0"/>
    <n v="19"/>
  </r>
  <r>
    <n v="27982"/>
    <n v="0"/>
    <n v="1992"/>
    <n v="30"/>
    <d v="2022-10-27T20:06:31"/>
    <s v=" Ano"/>
    <n v="4"/>
    <n v="4"/>
    <n v="4"/>
    <n v="3"/>
    <n v="4"/>
    <n v="3"/>
    <x v="0"/>
    <n v="22"/>
  </r>
  <r>
    <n v="28233"/>
    <n v="0"/>
    <n v="1992"/>
    <n v="30"/>
    <d v="2022-10-28T18:39:16"/>
    <s v=" Ano"/>
    <n v="3"/>
    <n v="3"/>
    <n v="2"/>
    <n v="3"/>
    <n v="3"/>
    <n v="3"/>
    <x v="0"/>
    <n v="17"/>
  </r>
  <r>
    <n v="28113"/>
    <n v="0"/>
    <n v="1992"/>
    <n v="30"/>
    <d v="2022-10-29T14:29:02"/>
    <s v=" Ano"/>
    <n v="3"/>
    <n v="3"/>
    <n v="2"/>
    <n v="3"/>
    <n v="3"/>
    <n v="3"/>
    <x v="0"/>
    <n v="17"/>
  </r>
  <r>
    <n v="28692"/>
    <n v="1"/>
    <n v="1992"/>
    <n v="30"/>
    <d v="2022-10-31T10:16:22"/>
    <s v=" Ano"/>
    <n v="4"/>
    <n v="4"/>
    <n v="1"/>
    <n v="3"/>
    <n v="4"/>
    <n v="3"/>
    <x v="0"/>
    <n v="19"/>
  </r>
  <r>
    <n v="27345"/>
    <n v="0"/>
    <n v="1990"/>
    <n v="32"/>
    <d v="2022-10-26T19:00:50"/>
    <s v=" Ano"/>
    <n v="4"/>
    <n v="4"/>
    <n v="2"/>
    <n v="3"/>
    <n v="3"/>
    <n v="3"/>
    <x v="0"/>
    <n v="19"/>
  </r>
  <r>
    <n v="28029"/>
    <n v="0"/>
    <n v="1990"/>
    <n v="32"/>
    <d v="2022-10-27T22:15:42"/>
    <s v=" Ano"/>
    <n v="4"/>
    <n v="4"/>
    <n v="2"/>
    <n v="3"/>
    <n v="4"/>
    <n v="4"/>
    <x v="0"/>
    <n v="21"/>
  </r>
  <r>
    <n v="27181"/>
    <n v="0"/>
    <n v="1989"/>
    <n v="33"/>
    <d v="2022-10-26T16:45:00"/>
    <s v=" Ano"/>
    <n v="3"/>
    <n v="3"/>
    <n v="2"/>
    <n v="4"/>
    <n v="4"/>
    <n v="4"/>
    <x v="0"/>
    <n v="20"/>
  </r>
  <r>
    <n v="27398"/>
    <n v="0"/>
    <n v="1989"/>
    <n v="33"/>
    <d v="2022-10-26T20:21:29"/>
    <s v=" Ano"/>
    <n v="4"/>
    <n v="4"/>
    <n v="2"/>
    <n v="3"/>
    <n v="3"/>
    <n v="3"/>
    <x v="0"/>
    <n v="19"/>
  </r>
  <r>
    <n v="29472"/>
    <n v="1"/>
    <n v="1989"/>
    <n v="33"/>
    <d v="2022-11-04T19:55:43"/>
    <s v=" Ano"/>
    <n v="4"/>
    <n v="4"/>
    <n v="3"/>
    <n v="3"/>
    <n v="4"/>
    <n v="4"/>
    <x v="0"/>
    <n v="22"/>
  </r>
  <r>
    <n v="26775"/>
    <n v="0"/>
    <n v="1988"/>
    <n v="34"/>
    <d v="2022-10-26T09:27:45"/>
    <s v=" Ano"/>
    <n v="3"/>
    <n v="3"/>
    <n v="3"/>
    <n v="2"/>
    <n v="3"/>
    <n v="2"/>
    <x v="0"/>
    <n v="16"/>
  </r>
  <r>
    <n v="28031"/>
    <n v="0"/>
    <n v="1988"/>
    <n v="34"/>
    <d v="2022-10-27T21:51:32"/>
    <s v=" Ano"/>
    <n v="3"/>
    <n v="3"/>
    <n v="2"/>
    <n v="3"/>
    <n v="3"/>
    <n v="2"/>
    <x v="0"/>
    <n v="16"/>
  </r>
  <r>
    <n v="28650"/>
    <n v="0"/>
    <n v="1988"/>
    <n v="34"/>
    <d v="2022-10-30T21:43:02"/>
    <s v=" Ano"/>
    <n v="3"/>
    <n v="4"/>
    <n v="3"/>
    <n v="3"/>
    <n v="3"/>
    <n v="3"/>
    <x v="0"/>
    <n v="19"/>
  </r>
  <r>
    <n v="27155"/>
    <n v="0"/>
    <n v="1987"/>
    <n v="35"/>
    <d v="2022-10-26T16:27:40"/>
    <s v=" Ano"/>
    <n v="3"/>
    <n v="3"/>
    <n v="2"/>
    <n v="3"/>
    <n v="3"/>
    <n v="4"/>
    <x v="0"/>
    <n v="18"/>
  </r>
  <r>
    <n v="27461"/>
    <n v="0"/>
    <n v="1986"/>
    <n v="36"/>
    <d v="2022-10-26T21:34:04"/>
    <s v=" Ano"/>
    <n v="3"/>
    <n v="3"/>
    <n v="2"/>
    <n v="4"/>
    <n v="4"/>
    <n v="3"/>
    <x v="0"/>
    <n v="19"/>
  </r>
  <r>
    <n v="28519"/>
    <n v="0"/>
    <n v="1985"/>
    <n v="37"/>
    <d v="2022-10-30T08:13:30"/>
    <s v=" Ano"/>
    <n v="4"/>
    <n v="4"/>
    <n v="1"/>
    <n v="4"/>
    <n v="4"/>
    <n v="4"/>
    <x v="0"/>
    <n v="21"/>
  </r>
  <r>
    <n v="29806"/>
    <n v="0"/>
    <n v="1985"/>
    <n v="37"/>
    <d v="2022-11-07T08:34:15"/>
    <s v=" Ano"/>
    <n v="4"/>
    <n v="4"/>
    <n v="2"/>
    <n v="4"/>
    <n v="4"/>
    <n v="4"/>
    <x v="0"/>
    <n v="22"/>
  </r>
  <r>
    <n v="29928"/>
    <n v="1"/>
    <n v="1985"/>
    <n v="37"/>
    <d v="2022-11-07T21:13:56"/>
    <s v=" Ano"/>
    <n v="2"/>
    <n v="3"/>
    <n v="3"/>
    <n v="3"/>
    <n v="3"/>
    <n v="3"/>
    <x v="0"/>
    <n v="17"/>
  </r>
  <r>
    <n v="27571"/>
    <n v="0"/>
    <n v="1983"/>
    <n v="39"/>
    <d v="2022-10-26T23:53:55"/>
    <s v=" Ano"/>
    <n v="2"/>
    <n v="3"/>
    <n v="1"/>
    <n v="3"/>
    <n v="2"/>
    <n v="3"/>
    <x v="0"/>
    <n v="14"/>
  </r>
  <r>
    <n v="27351"/>
    <n v="1"/>
    <n v="1981"/>
    <n v="41"/>
    <d v="2022-10-26T19:10:26"/>
    <s v=" Ano"/>
    <n v="3"/>
    <n v="3"/>
    <n v="2"/>
    <n v="3"/>
    <n v="3"/>
    <n v="2"/>
    <x v="0"/>
    <n v="16"/>
  </r>
  <r>
    <n v="27452"/>
    <n v="1"/>
    <n v="1981"/>
    <n v="41"/>
    <d v="2022-10-26T21:24:06"/>
    <s v=" Ano"/>
    <n v="4"/>
    <n v="4"/>
    <n v="3"/>
    <n v="2"/>
    <n v="4"/>
    <n v="3"/>
    <x v="0"/>
    <n v="20"/>
  </r>
  <r>
    <n v="28236"/>
    <n v="1"/>
    <n v="1981"/>
    <n v="41"/>
    <d v="2022-10-28T18:30:21"/>
    <s v=" Ano"/>
    <n v="4"/>
    <n v="4"/>
    <n v="3"/>
    <n v="4"/>
    <n v="4"/>
    <n v="3"/>
    <x v="0"/>
    <n v="22"/>
  </r>
  <r>
    <n v="28875"/>
    <n v="1"/>
    <n v="1981"/>
    <n v="41"/>
    <d v="2022-11-01T06:39:42"/>
    <s v=" Ano"/>
    <n v="4"/>
    <n v="4"/>
    <n v="2"/>
    <n v="3"/>
    <n v="4"/>
    <n v="3"/>
    <x v="0"/>
    <n v="20"/>
  </r>
  <r>
    <n v="28492"/>
    <n v="0"/>
    <n v="1980"/>
    <n v="42"/>
    <d v="2022-10-29T21:20:31"/>
    <s v=" Ano"/>
    <n v="4"/>
    <n v="4"/>
    <n v="3"/>
    <n v="4"/>
    <n v="4"/>
    <n v="4"/>
    <x v="0"/>
    <n v="23"/>
  </r>
  <r>
    <n v="29130"/>
    <n v="0"/>
    <n v="1979"/>
    <n v="43"/>
    <d v="2022-11-02T09:13:00"/>
    <s v=" Ano"/>
    <n v="4"/>
    <n v="4"/>
    <n v="1"/>
    <n v="4"/>
    <n v="4"/>
    <n v="4"/>
    <x v="0"/>
    <n v="21"/>
  </r>
  <r>
    <n v="29327"/>
    <n v="0"/>
    <n v="1979"/>
    <n v="43"/>
    <d v="2022-11-03T16:05:36"/>
    <s v=" Ano"/>
    <n v="3"/>
    <n v="3"/>
    <n v="2"/>
    <n v="2"/>
    <n v="3"/>
    <n v="3"/>
    <x v="0"/>
    <n v="16"/>
  </r>
  <r>
    <n v="27740"/>
    <n v="0"/>
    <n v="1978"/>
    <n v="44"/>
    <d v="2022-10-27T10:47:00"/>
    <s v=" Ano"/>
    <n v="4"/>
    <n v="4"/>
    <n v="2"/>
    <n v="4"/>
    <n v="4"/>
    <n v="4"/>
    <x v="0"/>
    <n v="22"/>
  </r>
  <r>
    <n v="28513"/>
    <n v="0"/>
    <n v="1978"/>
    <n v="44"/>
    <d v="2022-10-30T05:28:18"/>
    <s v=" Ano"/>
    <n v="4"/>
    <n v="4"/>
    <n v="2"/>
    <n v="4"/>
    <n v="3"/>
    <n v="3"/>
    <x v="0"/>
    <n v="20"/>
  </r>
  <r>
    <n v="28600"/>
    <n v="0"/>
    <n v="1978"/>
    <n v="44"/>
    <d v="2022-10-30T18:04:13"/>
    <s v=" Ano"/>
    <n v="4"/>
    <n v="4"/>
    <n v="3"/>
    <n v="3"/>
    <n v="4"/>
    <n v="4"/>
    <x v="0"/>
    <n v="22"/>
  </r>
  <r>
    <n v="29813"/>
    <n v="0"/>
    <n v="1978"/>
    <n v="44"/>
    <d v="2022-11-07T09:56:49"/>
    <s v=" Ano"/>
    <n v="3"/>
    <n v="4"/>
    <n v="2"/>
    <n v="3"/>
    <n v="4"/>
    <n v="1"/>
    <x v="0"/>
    <n v="17"/>
  </r>
  <r>
    <n v="28770"/>
    <n v="0"/>
    <n v="1975"/>
    <n v="47"/>
    <d v="2022-10-31T14:51:13"/>
    <s v=" Ano"/>
    <n v="3"/>
    <n v="3"/>
    <n v="2"/>
    <n v="3"/>
    <n v="3"/>
    <n v="3"/>
    <x v="0"/>
    <n v="17"/>
  </r>
  <r>
    <n v="29930"/>
    <n v="0"/>
    <n v="1975"/>
    <n v="47"/>
    <d v="2022-11-07T21:21:26"/>
    <s v=" Ano"/>
    <n v="4"/>
    <n v="3"/>
    <n v="2"/>
    <n v="3"/>
    <n v="4"/>
    <n v="4"/>
    <x v="0"/>
    <n v="20"/>
  </r>
  <r>
    <n v="29379"/>
    <n v="0"/>
    <n v="1973"/>
    <n v="49"/>
    <d v="2022-11-03T20:45:09"/>
    <s v=" Ano"/>
    <n v="3"/>
    <n v="3"/>
    <n v="2"/>
    <n v="3"/>
    <n v="4"/>
    <n v="4"/>
    <x v="0"/>
    <n v="19"/>
  </r>
  <r>
    <n v="29269"/>
    <n v="1"/>
    <n v="1972"/>
    <n v="50"/>
    <d v="2022-11-02T22:38:25"/>
    <s v=" Ano"/>
    <n v="3"/>
    <n v="4"/>
    <n v="2"/>
    <n v="3"/>
    <n v="4"/>
    <n v="3"/>
    <x v="0"/>
    <n v="19"/>
  </r>
  <r>
    <n v="26578"/>
    <n v="0"/>
    <n v="1970"/>
    <n v="52"/>
    <d v="2022-10-25T12:45:02"/>
    <s v=" Ano"/>
    <n v="4"/>
    <n v="4"/>
    <n v="2"/>
    <n v="3"/>
    <n v="3"/>
    <n v="4"/>
    <x v="0"/>
    <n v="20"/>
  </r>
  <r>
    <n v="27524"/>
    <n v="0"/>
    <n v="1967"/>
    <n v="55"/>
    <d v="2022-10-26T23:34:49"/>
    <s v=" Ano"/>
    <n v="4"/>
    <n v="4"/>
    <n v="3"/>
    <n v="4"/>
    <n v="4"/>
    <n v="4"/>
    <x v="0"/>
    <n v="23"/>
  </r>
  <r>
    <n v="26746"/>
    <n v="0"/>
    <n v="1966"/>
    <n v="56"/>
    <d v="2022-10-26T08:20:16"/>
    <s v=" Ano"/>
    <n v="4"/>
    <n v="4"/>
    <n v="3"/>
    <n v="4"/>
    <n v="4"/>
    <n v="4"/>
    <x v="0"/>
    <n v="23"/>
  </r>
  <r>
    <n v="28649"/>
    <n v="1"/>
    <n v="1965"/>
    <n v="57"/>
    <d v="2022-10-31T00:05:14"/>
    <s v=" Ano"/>
    <n v="3"/>
    <n v="3"/>
    <n v="2"/>
    <n v="3"/>
    <n v="3"/>
    <n v="2"/>
    <x v="0"/>
    <n v="16"/>
  </r>
  <r>
    <n v="27174"/>
    <n v="0"/>
    <n v="1958"/>
    <n v="64"/>
    <d v="2022-10-26T16:32:57"/>
    <s v=" Ano"/>
    <n v="4"/>
    <n v="3"/>
    <n v="3"/>
    <n v="3"/>
    <n v="4"/>
    <n v="3"/>
    <x v="0"/>
    <n v="20"/>
  </r>
  <r>
    <n v="29214"/>
    <n v="0"/>
    <n v="1952"/>
    <n v="70"/>
    <d v="2022-11-02T17:26:36"/>
    <s v=" Ano"/>
    <n v="3"/>
    <n v="3"/>
    <n v="3"/>
    <n v="3"/>
    <n v="3"/>
    <n v="3"/>
    <x v="0"/>
    <n v="18"/>
  </r>
  <r>
    <n v="28802"/>
    <n v="0"/>
    <n v="1948"/>
    <n v="74"/>
    <d v="2022-10-31T18:11:19"/>
    <s v=" Ano"/>
    <n v="3"/>
    <n v="3"/>
    <n v="2"/>
    <n v="3"/>
    <n v="4"/>
    <n v="4"/>
    <x v="0"/>
    <n v="19"/>
  </r>
  <r>
    <n v="30011"/>
    <n v="1"/>
    <n v="2003"/>
    <n v="19"/>
    <d v="2022-11-09T11:26:56"/>
    <s v=" Ano "/>
    <n v="4"/>
    <n v="4"/>
    <n v="2"/>
    <n v="4"/>
    <n v="4"/>
    <n v="4"/>
    <x v="0"/>
    <n v="22"/>
  </r>
  <r>
    <n v="27227"/>
    <n v="0"/>
    <n v="2002"/>
    <n v="20"/>
    <d v="2022-10-26T18:42:58"/>
    <s v=" Ano "/>
    <n v="4"/>
    <n v="4"/>
    <n v="4"/>
    <n v="3"/>
    <n v="4"/>
    <n v="3"/>
    <x v="0"/>
    <n v="22"/>
  </r>
  <r>
    <n v="28010"/>
    <n v="1"/>
    <n v="2002"/>
    <n v="20"/>
    <d v="2022-10-27T21:00:47"/>
    <s v=" Ano "/>
    <n v="4"/>
    <n v="4"/>
    <n v="3"/>
    <n v="4"/>
    <n v="4"/>
    <n v="4"/>
    <x v="0"/>
    <n v="23"/>
  </r>
  <r>
    <n v="29592"/>
    <n v="0"/>
    <n v="2002"/>
    <n v="20"/>
    <d v="2022-11-05T18:09:18"/>
    <s v=" Ano "/>
    <n v="3"/>
    <n v="3"/>
    <n v="3"/>
    <n v="3"/>
    <n v="4"/>
    <n v="3"/>
    <x v="0"/>
    <n v="19"/>
  </r>
  <r>
    <n v="30086"/>
    <n v="0"/>
    <n v="2002"/>
    <n v="20"/>
    <d v="2022-11-11T13:55:33"/>
    <s v=" Ano "/>
    <n v="3"/>
    <n v="2"/>
    <n v="3"/>
    <n v="2"/>
    <n v="2"/>
    <n v="2"/>
    <x v="0"/>
    <n v="14"/>
  </r>
  <r>
    <n v="29230"/>
    <n v="0"/>
    <n v="2001"/>
    <n v="21"/>
    <d v="2022-11-02T19:04:44"/>
    <s v=" Ano "/>
    <n v="4"/>
    <n v="4"/>
    <n v="2"/>
    <n v="4"/>
    <n v="4"/>
    <n v="3"/>
    <x v="0"/>
    <n v="21"/>
  </r>
  <r>
    <n v="27806"/>
    <n v="0"/>
    <n v="1999"/>
    <n v="23"/>
    <d v="2022-10-27T12:12:26"/>
    <s v=" Ano "/>
    <n v="4"/>
    <n v="4"/>
    <n v="2"/>
    <n v="4"/>
    <n v="4"/>
    <n v="4"/>
    <x v="0"/>
    <n v="22"/>
  </r>
  <r>
    <n v="29471"/>
    <n v="1"/>
    <n v="1999"/>
    <n v="23"/>
    <d v="2022-11-04T20:07:11"/>
    <s v=" Ano "/>
    <n v="4"/>
    <n v="4"/>
    <n v="3"/>
    <n v="4"/>
    <n v="4"/>
    <n v="4"/>
    <x v="0"/>
    <n v="23"/>
  </r>
  <r>
    <n v="28599"/>
    <n v="1"/>
    <n v="1998"/>
    <n v="24"/>
    <d v="2022-10-30T21:11:35"/>
    <s v=" Ano "/>
    <n v="4"/>
    <n v="4"/>
    <n v="1"/>
    <n v="4"/>
    <n v="4"/>
    <n v="4"/>
    <x v="0"/>
    <n v="21"/>
  </r>
  <r>
    <n v="27392"/>
    <n v="0"/>
    <n v="1992"/>
    <n v="30"/>
    <d v="2022-10-26T19:52:40"/>
    <s v=" Ano "/>
    <n v="3"/>
    <n v="3"/>
    <n v="3"/>
    <n v="3"/>
    <n v="4"/>
    <n v="3"/>
    <x v="0"/>
    <n v="19"/>
  </r>
  <r>
    <n v="29463"/>
    <n v="0"/>
    <n v="1991"/>
    <n v="31"/>
    <d v="2022-11-04T19:12:41"/>
    <s v=" Ano "/>
    <n v="4"/>
    <n v="4"/>
    <n v="2"/>
    <n v="4"/>
    <n v="4"/>
    <n v="4"/>
    <x v="0"/>
    <n v="22"/>
  </r>
  <r>
    <n v="29492"/>
    <n v="0"/>
    <n v="1969"/>
    <n v="53"/>
    <d v="2022-11-04T22:23:52"/>
    <s v=" Ano "/>
    <n v="3"/>
    <n v="4"/>
    <n v="3"/>
    <n v="2"/>
    <n v="3"/>
    <n v="2"/>
    <x v="0"/>
    <n v="17"/>
  </r>
  <r>
    <n v="28737"/>
    <n v="0"/>
    <n v="1999"/>
    <n v="23"/>
    <d v="2022-10-31T13:28:14"/>
    <s v=" Ano - domov důchodců, tábory s postiženými dětmi"/>
    <n v="4"/>
    <n v="4"/>
    <n v="4"/>
    <n v="4"/>
    <n v="4"/>
    <n v="4"/>
    <x v="0"/>
    <n v="24"/>
  </r>
  <r>
    <n v="28693"/>
    <n v="0"/>
    <n v="1998"/>
    <n v="24"/>
    <d v="2022-10-31T10:37:36"/>
    <s v=" ano - tornádo, doučování"/>
    <n v="3"/>
    <n v="3"/>
    <n v="2"/>
    <n v="3"/>
    <n v="3"/>
    <n v="2"/>
    <x v="0"/>
    <n v="16"/>
  </r>
  <r>
    <n v="27030"/>
    <n v="0"/>
    <n v="1999"/>
    <n v="23"/>
    <d v="2022-10-26T14:41:19"/>
    <s v=" Ano (ale iba na nejakych malych akciach napr. v škole)"/>
    <n v="3"/>
    <n v="3"/>
    <n v="3"/>
    <n v="3"/>
    <n v="3"/>
    <n v="3"/>
    <x v="0"/>
    <n v="18"/>
  </r>
  <r>
    <n v="27750"/>
    <n v="1"/>
    <n v="2006"/>
    <n v="16"/>
    <d v="2022-10-27T11:02:01"/>
    <s v=" Ano i v současnosti."/>
    <n v="3"/>
    <n v="3"/>
    <n v="3"/>
    <n v="3"/>
    <n v="3"/>
    <n v="2"/>
    <x v="0"/>
    <n v="17"/>
  </r>
  <r>
    <n v="29868"/>
    <n v="0"/>
    <n v="2002"/>
    <n v="20"/>
    <d v="2022-11-07T15:25:20"/>
    <s v=" Ano v diakonii"/>
    <n v="4"/>
    <n v="4"/>
    <n v="2"/>
    <n v="4"/>
    <n v="4"/>
    <n v="4"/>
    <x v="0"/>
    <n v="22"/>
  </r>
  <r>
    <n v="29803"/>
    <n v="0"/>
    <n v="1999"/>
    <n v="23"/>
    <d v="2022-11-07T08:09:34"/>
    <s v=" Ano,"/>
    <n v="3"/>
    <n v="3"/>
    <n v="3"/>
    <n v="3"/>
    <n v="3"/>
    <n v="3"/>
    <x v="0"/>
    <n v="18"/>
  </r>
  <r>
    <n v="29709"/>
    <n v="0"/>
    <n v="2003"/>
    <n v="19"/>
    <d v="2022-11-06T17:26:18"/>
    <s v=" Ano, ale jen nárazově, na pár akcích "/>
    <n v="3"/>
    <n v="3"/>
    <n v="2"/>
    <n v="3"/>
    <n v="3"/>
    <n v="3"/>
    <x v="0"/>
    <n v="17"/>
  </r>
  <r>
    <n v="28318"/>
    <n v="1"/>
    <n v="1980"/>
    <n v="42"/>
    <d v="2022-10-28T20:55:55"/>
    <s v=" Ano, ale ne moc"/>
    <n v="3"/>
    <n v="4"/>
    <n v="2"/>
    <n v="4"/>
    <n v="4"/>
    <n v="4"/>
    <x v="0"/>
    <n v="21"/>
  </r>
  <r>
    <n v="29069"/>
    <n v="0"/>
    <n v="1998"/>
    <n v="24"/>
    <d v="2022-11-01T20:39:30"/>
    <s v=" ano, ale nyní raději volím variantu nechat si za to, alespoň částečně, zaplatit"/>
    <n v="3"/>
    <n v="4"/>
    <n v="3"/>
    <n v="2"/>
    <n v="4"/>
    <n v="3"/>
    <x v="0"/>
    <n v="19"/>
  </r>
  <r>
    <n v="27256"/>
    <n v="0"/>
    <n v="1999"/>
    <n v="23"/>
    <d v="2022-10-26T23:44:13"/>
    <s v=" Ano, ale pro zvířata."/>
    <n v="3"/>
    <n v="2"/>
    <n v="1"/>
    <n v="3"/>
    <n v="1"/>
    <n v="2"/>
    <x v="0"/>
    <n v="12"/>
  </r>
  <r>
    <n v="26861"/>
    <n v="0"/>
    <n v="1999"/>
    <n v="23"/>
    <d v="2022-11-01T12:00:35"/>
    <s v=" Ano, často a věnovala jsem tomu mnoho a mnoho času. Ale spíš než motiv pomoci, tam bylo získání zkušeností nebo dalších benefitů, které pro mě v té době byly důležitější než peníze. "/>
    <n v="2"/>
    <n v="2"/>
    <n v="4"/>
    <n v="2"/>
    <n v="2"/>
    <n v="1"/>
    <x v="0"/>
    <n v="13"/>
  </r>
  <r>
    <n v="26566"/>
    <n v="0"/>
    <n v="1999"/>
    <n v="23"/>
    <d v="2022-10-27T09:20:54"/>
    <s v=" Ano, dobrovolničím i v současnosti."/>
    <n v="3"/>
    <n v="4"/>
    <n v="3"/>
    <n v="4"/>
    <n v="4"/>
    <n v="4"/>
    <x v="0"/>
    <n v="22"/>
  </r>
  <r>
    <n v="29390"/>
    <n v="0"/>
    <n v="1991"/>
    <n v="31"/>
    <d v="2022-11-04T00:15:56"/>
    <s v=" Ano, dokonce i 5 let v DSS s mentálně i tělesně postiženými"/>
    <n v="4"/>
    <n v="3"/>
    <n v="3"/>
    <n v="3"/>
    <n v="4"/>
    <n v="4"/>
    <x v="0"/>
    <n v="21"/>
  </r>
  <r>
    <n v="29489"/>
    <n v="0"/>
    <n v="1982"/>
    <n v="40"/>
    <d v="2022-11-04T22:44:33"/>
    <s v=" Ano, dříve, stále i nyní a plánuji i do budoucna, ale pečlivě si vybírám pod jakou organizací "/>
    <n v="4"/>
    <n v="4"/>
    <n v="1"/>
    <n v="4"/>
    <n v="4"/>
    <n v="4"/>
    <x v="0"/>
    <n v="21"/>
  </r>
  <r>
    <n v="29447"/>
    <n v="1"/>
    <n v="1992"/>
    <n v="30"/>
    <d v="2022-11-04T17:53:13"/>
    <s v=" ano, jako organizátor na půlmaratonu v Olomouci"/>
    <n v="3"/>
    <n v="3"/>
    <n v="1"/>
    <n v="4"/>
    <n v="2"/>
    <n v="1"/>
    <x v="0"/>
    <n v="14"/>
  </r>
  <r>
    <n v="27220"/>
    <n v="0"/>
    <n v="2000"/>
    <n v="22"/>
    <d v="2022-10-26T17:15:21"/>
    <s v=" Ano, jako skautská vedoucí nebo jako dobrovolnice organizace, která zprostředkovává výměnné pobyty v zahraničí."/>
    <n v="4"/>
    <n v="4"/>
    <n v="2"/>
    <n v="2"/>
    <n v="4"/>
    <n v="4"/>
    <x v="0"/>
    <n v="20"/>
  </r>
  <r>
    <n v="28656"/>
    <n v="0"/>
    <n v="1999"/>
    <n v="23"/>
    <d v="2022-11-09T10:38:07"/>
    <s v=" ano, mnohokrát a stále pracuji"/>
    <n v="2"/>
    <n v="4"/>
    <n v="2"/>
    <n v="4"/>
    <n v="4"/>
    <n v="4"/>
    <x v="0"/>
    <n v="20"/>
  </r>
  <r>
    <n v="28123"/>
    <n v="1"/>
    <n v="1997"/>
    <n v="25"/>
    <d v="2022-10-28T11:32:32"/>
    <s v=" Ano, na hudebních festivalech, na studentských kolejích, na akcích studentské unie, malování v nemocnici, úklid kampusu,..."/>
    <n v="2"/>
    <n v="4"/>
    <n v="1"/>
    <n v="4"/>
    <n v="4"/>
    <n v="4"/>
    <x v="0"/>
    <n v="19"/>
  </r>
  <r>
    <n v="27698"/>
    <n v="0"/>
    <n v="1999"/>
    <n v="23"/>
    <d v="2022-10-27T10:19:43"/>
    <s v=" Ano, několikrát"/>
    <n v="3"/>
    <n v="3"/>
    <n v="4"/>
    <n v="3"/>
    <n v="3"/>
    <n v="3"/>
    <x v="0"/>
    <n v="19"/>
  </r>
  <r>
    <n v="27790"/>
    <n v="0"/>
    <n v="2005"/>
    <n v="17"/>
    <d v="2022-10-27T11:38:41"/>
    <s v=" Ano, o prázdninách jsem pomáhala v domově pro seniory."/>
    <n v="3"/>
    <n v="4"/>
    <n v="3"/>
    <n v="4"/>
    <n v="4"/>
    <n v="4"/>
    <x v="0"/>
    <n v="22"/>
  </r>
  <r>
    <n v="29937"/>
    <n v="0"/>
    <n v="2001"/>
    <n v="21"/>
    <d v="2022-11-07T22:46:49"/>
    <s v=" Ano, od svých 15 let"/>
    <n v="4"/>
    <n v="4"/>
    <n v="4"/>
    <n v="4"/>
    <n v="4"/>
    <n v="4"/>
    <x v="0"/>
    <n v="24"/>
  </r>
  <r>
    <n v="29370"/>
    <n v="0"/>
    <n v="2000"/>
    <n v="22"/>
    <d v="2022-11-03T20:05:20"/>
    <s v=" Ano, párkrát. Jenže pak jsem musela žrát rohlíky několik týdnů. :("/>
    <n v="4"/>
    <n v="3"/>
    <n v="3"/>
    <n v="2"/>
    <n v="3"/>
    <n v="2"/>
    <x v="0"/>
    <n v="17"/>
  </r>
  <r>
    <n v="28907"/>
    <n v="1"/>
    <n v="1999"/>
    <n v="23"/>
    <d v="2022-11-01T10:05:44"/>
    <s v=" Ano, pracoval."/>
    <n v="3"/>
    <n v="4"/>
    <n v="3"/>
    <n v="3"/>
    <n v="4"/>
    <n v="4"/>
    <x v="0"/>
    <n v="21"/>
  </r>
  <r>
    <n v="28665"/>
    <n v="0"/>
    <n v="1992"/>
    <n v="30"/>
    <d v="2022-10-31T08:15:19"/>
    <s v=" Ano, pracovala jsem jako dobrovolnice v domově pro seniory (aktivizace seniorů) a vypomáhala při různých akcích spojených se sociální sférou."/>
    <n v="4"/>
    <n v="4"/>
    <n v="4"/>
    <n v="4"/>
    <n v="4"/>
    <n v="4"/>
    <x v="0"/>
    <n v="24"/>
  </r>
  <r>
    <n v="27853"/>
    <n v="0"/>
    <n v="2000"/>
    <n v="22"/>
    <d v="2022-10-27T13:55:36"/>
    <s v=" Ano, šest let"/>
    <n v="4"/>
    <n v="4"/>
    <n v="1"/>
    <n v="4"/>
    <n v="4"/>
    <n v="4"/>
    <x v="0"/>
    <n v="21"/>
  </r>
  <r>
    <n v="27690"/>
    <n v="0"/>
    <n v="1998"/>
    <n v="24"/>
    <d v="2022-10-27T10:20:50"/>
    <s v=" Ano, už několik let"/>
    <n v="3"/>
    <n v="4"/>
    <n v="2"/>
    <n v="3"/>
    <n v="4"/>
    <n v="3"/>
    <x v="0"/>
    <n v="19"/>
  </r>
  <r>
    <n v="26555"/>
    <n v="0"/>
    <n v="1971"/>
    <n v="51"/>
    <d v="2022-10-25T12:05:11"/>
    <s v=" ano, v Dětském domově, dva roky"/>
    <n v="4"/>
    <n v="4"/>
    <n v="3"/>
    <n v="4"/>
    <n v="4"/>
    <n v="4"/>
    <x v="0"/>
    <n v="23"/>
  </r>
  <r>
    <n v="27479"/>
    <n v="0"/>
    <n v="1996"/>
    <n v="26"/>
    <d v="2022-10-26T21:50:09"/>
    <s v=" Ano, v domově seniorů "/>
    <n v="4"/>
    <n v="4"/>
    <n v="1"/>
    <n v="4"/>
    <n v="4"/>
    <n v="4"/>
    <x v="0"/>
    <n v="21"/>
  </r>
  <r>
    <n v="28619"/>
    <n v="0"/>
    <n v="1973"/>
    <n v="49"/>
    <d v="2022-10-30T19:05:33"/>
    <s v=" Ano, v nemocnici u vážně nemocných na gerontologickem oddělení."/>
    <n v="4"/>
    <n v="4"/>
    <n v="3"/>
    <n v="4"/>
    <n v="4"/>
    <n v="4"/>
    <x v="0"/>
    <n v="23"/>
  </r>
  <r>
    <n v="29151"/>
    <n v="0"/>
    <n v="1981"/>
    <n v="41"/>
    <d v="2022-11-02T09:57:11"/>
    <s v=" ano, v oboru kultury"/>
    <n v="4"/>
    <n v="4"/>
    <n v="1"/>
    <n v="4"/>
    <n v="4"/>
    <n v="4"/>
    <x v="0"/>
    <n v="21"/>
  </r>
  <r>
    <n v="28890"/>
    <n v="1"/>
    <n v="1985"/>
    <n v="37"/>
    <d v="2022-11-01T09:28:11"/>
    <s v=" Ano, ve více zařízeních."/>
    <n v="4"/>
    <n v="4"/>
    <n v="3"/>
    <n v="4"/>
    <n v="4"/>
    <n v="4"/>
    <x v="0"/>
    <n v="23"/>
  </r>
  <r>
    <n v="28740"/>
    <n v="0"/>
    <n v="2001"/>
    <n v="21"/>
    <d v="2022-10-31T13:36:29"/>
    <s v=" Ano."/>
    <n v="1"/>
    <n v="4"/>
    <n v="4"/>
    <n v="3"/>
    <n v="4"/>
    <n v="4"/>
    <x v="0"/>
    <n v="20"/>
  </r>
  <r>
    <n v="26678"/>
    <n v="0"/>
    <n v="1999"/>
    <n v="23"/>
    <d v="2022-10-25T21:44:24"/>
    <s v=" Ano."/>
    <n v="3"/>
    <n v="3"/>
    <n v="3"/>
    <n v="4"/>
    <n v="4"/>
    <n v="4"/>
    <x v="0"/>
    <n v="21"/>
  </r>
  <r>
    <n v="27210"/>
    <n v="0"/>
    <n v="1997"/>
    <n v="25"/>
    <d v="2022-10-26T17:16:09"/>
    <s v=" Ano."/>
    <n v="4"/>
    <n v="3"/>
    <n v="4"/>
    <n v="3"/>
    <n v="3"/>
    <n v="3"/>
    <x v="0"/>
    <n v="20"/>
  </r>
  <r>
    <n v="27949"/>
    <n v="0"/>
    <n v="1982"/>
    <n v="40"/>
    <d v="2022-10-27T19:17:33"/>
    <s v=" Ano."/>
    <n v="3"/>
    <n v="4"/>
    <n v="2"/>
    <n v="4"/>
    <n v="4"/>
    <n v="4"/>
    <x v="0"/>
    <n v="21"/>
  </r>
  <r>
    <n v="27847"/>
    <n v="1"/>
    <n v="1980"/>
    <n v="42"/>
    <d v="2022-10-27T13:51:51"/>
    <s v=" Ano."/>
    <n v="4"/>
    <n v="4"/>
    <n v="2"/>
    <n v="2"/>
    <n v="3"/>
    <n v="3"/>
    <x v="0"/>
    <n v="18"/>
  </r>
  <r>
    <n v="28532"/>
    <n v="0"/>
    <n v="1974"/>
    <n v="48"/>
    <d v="2022-10-30T10:58:49"/>
    <s v=" Ano."/>
    <n v="4"/>
    <n v="3"/>
    <n v="3"/>
    <n v="2"/>
    <n v="3"/>
    <n v="3"/>
    <x v="0"/>
    <n v="18"/>
  </r>
  <r>
    <n v="30097"/>
    <n v="1"/>
    <n v="1955"/>
    <n v="67"/>
    <d v="2022-11-12T13:56:45"/>
    <s v=" Ano."/>
    <n v="4"/>
    <n v="4"/>
    <n v="2"/>
    <n v="3"/>
    <n v="4"/>
    <n v="4"/>
    <x v="0"/>
    <n v="21"/>
  </r>
  <r>
    <n v="29438"/>
    <n v="0"/>
    <n v="1982"/>
    <n v="40"/>
    <d v="2022-11-04T16:28:46"/>
    <s v=" Dělám dobrovolně hodně věcí, od živení (+veterina) 12 koček po kulturní akce. Ve zdravotnictví a příslušných oborech (jak tady podsouváte) bych dobrovolničit nedokázala. Toto prostředí mi nedělá dobře."/>
    <n v="3"/>
    <n v="3"/>
    <n v="2"/>
    <n v="2"/>
    <n v="3"/>
    <n v="3"/>
    <x v="0"/>
    <n v="16"/>
  </r>
  <r>
    <n v="26816"/>
    <n v="0"/>
    <n v="1945"/>
    <n v="77"/>
    <d v="2022-10-26T11:39:18"/>
    <s v=" Jen jsem sama pomáhala spolužacce která byla na vozíku "/>
    <n v="4"/>
    <n v="4"/>
    <n v="3"/>
    <n v="4"/>
    <n v="4"/>
    <n v="3"/>
    <x v="0"/>
    <n v="22"/>
  </r>
  <r>
    <n v="27657"/>
    <n v="0"/>
    <n v="2002"/>
    <n v="20"/>
    <d v="2022-10-27T09:37:41"/>
    <s v=" Jsem vedoucí v pionýrské skupině, dobrovolnická organizace věnující se dětem "/>
    <n v="3"/>
    <n v="4"/>
    <n v="1"/>
    <n v="3"/>
    <n v="4"/>
    <n v="3"/>
    <x v="0"/>
    <n v="18"/>
  </r>
  <r>
    <n v="28714"/>
    <n v="1"/>
    <n v="1983"/>
    <n v="39"/>
    <d v="2022-10-31T12:35:27"/>
    <s v=" Krátkodobě (politická kampaň, tábory pro uprchlíky z Ukrajiny)"/>
    <n v="3"/>
    <n v="3"/>
    <n v="2"/>
    <n v="3"/>
    <n v="3"/>
    <n v="3"/>
    <x v="0"/>
    <n v="17"/>
  </r>
  <r>
    <n v="29941"/>
    <n v="1"/>
    <n v="1995"/>
    <n v="27"/>
    <d v="2022-11-07T23:32:24"/>
    <s v=" Na táborech"/>
    <n v="4"/>
    <n v="4"/>
    <n v="1"/>
    <n v="3"/>
    <n v="4"/>
    <n v="3"/>
    <x v="0"/>
    <n v="19"/>
  </r>
  <r>
    <n v="28640"/>
    <n v="0"/>
    <n v="1974"/>
    <n v="48"/>
    <d v="2022-10-30T20:29:41"/>
    <s v=" Ne. Ale bez nároku na honorář cvičím s dětmi v rámci ČASPV."/>
    <n v="4"/>
    <n v="4"/>
    <n v="2"/>
    <n v="4"/>
    <n v="4"/>
    <n v="4"/>
    <x v="0"/>
    <n v="22"/>
  </r>
  <r>
    <n v="28590"/>
    <n v="0"/>
    <n v="1952"/>
    <n v="70"/>
    <d v="2022-10-30T17:07:15"/>
    <s v=" nebylo to zaměstnání, ale péče..."/>
    <n v="3"/>
    <n v="4"/>
    <n v="2"/>
    <n v="4"/>
    <n v="3"/>
    <n v="4"/>
    <x v="0"/>
    <n v="20"/>
  </r>
  <r>
    <n v="26674"/>
    <n v="0"/>
    <n v="2001"/>
    <n v="21"/>
    <d v="2022-10-25T21:25:51"/>
    <s v=" Neřekla bych přímo pracovala, ale určitě už jsem se několika dobrovolnických činnosti zúčastnila "/>
    <n v="3"/>
    <n v="4"/>
    <n v="3"/>
    <n v="4"/>
    <n v="4"/>
    <n v="3"/>
    <x v="0"/>
    <n v="21"/>
  </r>
  <r>
    <n v="29174"/>
    <n v="0"/>
    <n v="2003"/>
    <n v="19"/>
    <d v="2022-11-02T12:59:24"/>
    <s v=" Nevím to jistě, ale můžu to brát jako ano."/>
    <n v="4"/>
    <n v="4"/>
    <n v="1"/>
    <n v="3"/>
    <n v="4"/>
    <n v="3"/>
    <x v="0"/>
    <n v="19"/>
  </r>
  <r>
    <n v="29802"/>
    <n v="0"/>
    <n v="2000"/>
    <n v="22"/>
    <d v="2022-11-07T07:24:50"/>
    <s v=" Pomáhala jsem s organizací nějakých akcí ale to není vyloženě pomoc kterou asi myslíte"/>
    <n v="3"/>
    <n v="3"/>
    <n v="3"/>
    <n v="2"/>
    <n v="3"/>
    <n v="2"/>
    <x v="0"/>
    <n v="16"/>
  </r>
  <r>
    <n v="29373"/>
    <n v="0"/>
    <n v="1996"/>
    <n v="26"/>
    <d v="2022-11-03T20:13:56"/>
    <s v=" Pracuje se za odměnu, dobrovolnickou činnost jsou vykonávala velmi málo, týden před začátkem války mě zaměstnali v podstatě na to samé, co dělají dobrovolníci a i během (syrské) uprchlické krize jsem se náhodou přichomýtla rovnou k placené pomoci."/>
    <n v="3"/>
    <n v="4"/>
    <n v="3"/>
    <n v="2"/>
    <n v="4"/>
    <n v="4"/>
    <x v="0"/>
    <n v="20"/>
  </r>
  <r>
    <n v="29677"/>
    <n v="0"/>
    <n v="2002"/>
    <n v="20"/>
    <d v="2022-11-06T14:06:54"/>
    <s v=" stále pracuji - skautská vedoucí, medici na ulici"/>
    <n v="4"/>
    <n v="4"/>
    <n v="2"/>
    <n v="3"/>
    <n v="3"/>
    <n v="3"/>
    <x v="0"/>
    <n v="19"/>
  </r>
  <r>
    <n v="29369"/>
    <n v="0"/>
    <n v="2001"/>
    <n v="21"/>
    <d v="2022-11-03T20:06:23"/>
    <s v=" už asi 8 let vedu skupinky dětí ve skautském oddíle, několik let jsem byla dobrovolníkem v majálesovém týmu u nás ve městě, chodila jsem po městě a prodávala žluté kytičky..."/>
    <n v="3"/>
    <n v="3"/>
    <n v="3"/>
    <n v="3"/>
    <n v="3"/>
    <n v="3"/>
    <x v="0"/>
    <n v="18"/>
  </r>
  <r>
    <n v="29718"/>
    <n v="0"/>
    <n v="1999"/>
    <n v="23"/>
    <d v="2022-11-06T17:46:41"/>
    <s v=" Už dva roky se aktivně věnuji dobrovolnictví"/>
    <n v="4"/>
    <n v="4"/>
    <n v="3"/>
    <n v="4"/>
    <n v="4"/>
    <n v="4"/>
    <x v="0"/>
    <n v="23"/>
  </r>
  <r>
    <n v="28596"/>
    <n v="0"/>
    <n v="1979"/>
    <n v="43"/>
    <d v="2022-10-30T17:45:52"/>
    <s v=" V organizaci ne. Pečuji o blízkého člena rodiny, zadarmo. 11. rok, jde to brát také jako dobrovolnou činnost."/>
    <n v="4"/>
    <n v="4"/>
    <n v="2"/>
    <n v="4"/>
    <n v="4"/>
    <n v="4"/>
    <x v="0"/>
    <n v="22"/>
  </r>
  <r>
    <n v="28284"/>
    <n v="0"/>
    <n v="1993"/>
    <n v="29"/>
    <d v="2022-10-28T20:11:30"/>
    <s v=" Ve škole ano"/>
    <n v="4"/>
    <n v="3"/>
    <n v="3"/>
    <n v="2"/>
    <n v="3"/>
    <n v="3"/>
    <x v="0"/>
    <n v="18"/>
  </r>
  <r>
    <n v="29049"/>
    <n v="0"/>
    <n v="2004"/>
    <n v="18"/>
    <d v="2022-11-01T18:27:08"/>
    <s v=" Vyloženě nepracovala,... pomahala"/>
    <n v="3"/>
    <n v="3"/>
    <n v="3"/>
    <n v="3"/>
    <n v="4"/>
    <n v="3"/>
    <x v="0"/>
    <n v="19"/>
  </r>
  <r>
    <n v="27089"/>
    <n v="1"/>
    <n v="2000"/>
    <n v="22"/>
    <d v="2022-10-26T15:20:02"/>
    <s v=" vzácně"/>
    <n v="3"/>
    <n v="3"/>
    <n v="3"/>
    <n v="2"/>
    <n v="2"/>
    <n v="1"/>
    <x v="0"/>
    <n v="14"/>
  </r>
  <r>
    <n v="29540"/>
    <n v="0"/>
    <n v="2000"/>
    <n v="22"/>
    <d v="2022-11-05T11:43:27"/>
    <s v=" začala jsem poprvé před měsícem"/>
    <n v="3"/>
    <n v="4"/>
    <n v="1"/>
    <n v="4"/>
    <n v="4"/>
    <n v="4"/>
    <x v="0"/>
    <n v="20"/>
  </r>
  <r>
    <n v="29285"/>
    <n v="1"/>
    <n v="2000"/>
    <n v="22"/>
    <d v="2022-11-03T08:46:49"/>
    <s v=" Asi nie. Iba ked som mal niekomu blizkemu s niecim pomoct."/>
    <n v="4"/>
    <n v="4"/>
    <n v="3"/>
    <n v="3"/>
    <n v="3"/>
    <n v="2"/>
    <x v="1"/>
    <n v="19"/>
  </r>
  <r>
    <n v="28370"/>
    <n v="1"/>
    <n v="1997"/>
    <n v="25"/>
    <d v="2022-10-29T00:05:50"/>
    <s v=" Dárce spermatu"/>
    <n v="1"/>
    <n v="1"/>
    <n v="1"/>
    <n v="1"/>
    <n v="1"/>
    <n v="1"/>
    <x v="1"/>
    <n v="6"/>
  </r>
  <r>
    <n v="28730"/>
    <n v="0"/>
    <n v="1999"/>
    <n v="23"/>
    <d v="2022-10-31T13:10:02"/>
    <s v=" Chtěla jsem, ale kvuli zdravotním problémům to nevyšlo"/>
    <n v="2"/>
    <n v="3"/>
    <n v="3"/>
    <n v="3"/>
    <n v="4"/>
    <n v="3"/>
    <x v="1"/>
    <n v="18"/>
  </r>
  <r>
    <n v="28598"/>
    <n v="0"/>
    <n v="1999"/>
    <n v="23"/>
    <d v="2022-10-30T17:59:35"/>
    <s v=" Chvíli jsem pomáhala v domově důchodců, ale protože jsem neměla čas, nebyla to dlouhou dobu."/>
    <n v="3"/>
    <n v="3"/>
    <n v="3"/>
    <n v="3"/>
    <n v="4"/>
    <n v="3"/>
    <x v="1"/>
    <n v="19"/>
  </r>
  <r>
    <n v="30143"/>
    <n v="0"/>
    <n v="2009"/>
    <n v="13"/>
    <d v="2022-11-13T19:37:33"/>
    <s v=" Ne"/>
    <n v="3"/>
    <n v="4"/>
    <n v="2"/>
    <n v="3"/>
    <n v="3"/>
    <n v="3"/>
    <x v="1"/>
    <n v="18"/>
  </r>
  <r>
    <n v="27756"/>
    <n v="0"/>
    <n v="2006"/>
    <n v="16"/>
    <d v="2022-10-27T11:16:04"/>
    <s v=" ne"/>
    <n v="3"/>
    <n v="3"/>
    <n v="3"/>
    <n v="2"/>
    <n v="3"/>
    <n v="2"/>
    <x v="1"/>
    <n v="16"/>
  </r>
  <r>
    <n v="28030"/>
    <n v="0"/>
    <n v="2006"/>
    <n v="16"/>
    <d v="2022-10-27T21:44:08"/>
    <s v=" ne"/>
    <n v="4"/>
    <n v="4"/>
    <n v="2"/>
    <n v="2"/>
    <n v="4"/>
    <n v="2"/>
    <x v="1"/>
    <n v="18"/>
  </r>
  <r>
    <n v="28523"/>
    <n v="0"/>
    <n v="2006"/>
    <n v="16"/>
    <d v="2022-10-30T09:56:37"/>
    <s v=" ne"/>
    <n v="3"/>
    <n v="3"/>
    <n v="2"/>
    <n v="3"/>
    <n v="4"/>
    <n v="4"/>
    <x v="1"/>
    <n v="19"/>
  </r>
  <r>
    <n v="26592"/>
    <n v="0"/>
    <n v="2005"/>
    <n v="17"/>
    <d v="2022-10-25T12:56:44"/>
    <s v=" Ne"/>
    <n v="4"/>
    <n v="4"/>
    <n v="2"/>
    <n v="3"/>
    <n v="4"/>
    <n v="3"/>
    <x v="1"/>
    <n v="20"/>
  </r>
  <r>
    <n v="28727"/>
    <n v="0"/>
    <n v="2005"/>
    <n v="17"/>
    <d v="2022-10-31T12:41:49"/>
    <s v=" ne"/>
    <n v="4"/>
    <n v="3"/>
    <n v="4"/>
    <n v="2"/>
    <n v="3"/>
    <n v="2"/>
    <x v="1"/>
    <n v="18"/>
  </r>
  <r>
    <n v="26883"/>
    <n v="1"/>
    <n v="2004"/>
    <n v="18"/>
    <d v="2022-10-26T11:45:13"/>
    <s v=" ne"/>
    <n v="3"/>
    <n v="4"/>
    <n v="4"/>
    <n v="3"/>
    <n v="4"/>
    <n v="3"/>
    <x v="1"/>
    <n v="21"/>
  </r>
  <r>
    <n v="26527"/>
    <n v="0"/>
    <n v="2003"/>
    <n v="19"/>
    <d v="2022-10-25T11:24:16"/>
    <s v=" Ne"/>
    <n v="4"/>
    <n v="4"/>
    <n v="2"/>
    <n v="3"/>
    <n v="3"/>
    <n v="3"/>
    <x v="1"/>
    <n v="19"/>
  </r>
  <r>
    <n v="27837"/>
    <n v="1"/>
    <n v="2003"/>
    <n v="19"/>
    <d v="2022-10-27T12:58:29"/>
    <s v=" Ne"/>
    <n v="4"/>
    <n v="4"/>
    <n v="1"/>
    <n v="4"/>
    <n v="4"/>
    <n v="3"/>
    <x v="1"/>
    <n v="20"/>
  </r>
  <r>
    <n v="28000"/>
    <n v="0"/>
    <n v="2003"/>
    <n v="19"/>
    <d v="2022-10-27T20:46:31"/>
    <s v=" Ne"/>
    <n v="3"/>
    <n v="3"/>
    <n v="3"/>
    <n v="2"/>
    <n v="3"/>
    <n v="2"/>
    <x v="1"/>
    <n v="16"/>
  </r>
  <r>
    <n v="28509"/>
    <n v="1"/>
    <n v="2003"/>
    <n v="19"/>
    <d v="2022-10-29T23:36:49"/>
    <s v=" ne"/>
    <n v="1"/>
    <n v="3"/>
    <n v="3"/>
    <n v="1"/>
    <n v="1"/>
    <n v="1"/>
    <x v="1"/>
    <n v="10"/>
  </r>
  <r>
    <n v="29437"/>
    <n v="0"/>
    <n v="2003"/>
    <n v="19"/>
    <d v="2022-11-04T16:02:45"/>
    <s v=" Ne"/>
    <n v="3"/>
    <n v="3"/>
    <n v="1"/>
    <n v="3"/>
    <n v="3"/>
    <n v="3"/>
    <x v="1"/>
    <n v="16"/>
  </r>
  <r>
    <n v="29844"/>
    <n v="0"/>
    <n v="2003"/>
    <n v="19"/>
    <d v="2022-11-07T12:16:40"/>
    <s v=" Ne"/>
    <n v="4"/>
    <n v="3"/>
    <n v="3"/>
    <n v="3"/>
    <n v="3"/>
    <n v="2"/>
    <x v="1"/>
    <n v="18"/>
  </r>
  <r>
    <n v="29876"/>
    <n v="0"/>
    <n v="2003"/>
    <n v="19"/>
    <d v="2022-11-07T15:34:54"/>
    <s v=" Ne"/>
    <n v="4"/>
    <n v="3"/>
    <n v="3"/>
    <n v="3"/>
    <n v="3"/>
    <n v="3"/>
    <x v="1"/>
    <n v="19"/>
  </r>
  <r>
    <n v="29968"/>
    <n v="0"/>
    <n v="2003"/>
    <n v="19"/>
    <d v="2022-11-08T15:56:18"/>
    <s v=" Ne"/>
    <n v="4"/>
    <n v="4"/>
    <n v="3"/>
    <n v="3"/>
    <n v="4"/>
    <n v="3"/>
    <x v="1"/>
    <n v="21"/>
  </r>
  <r>
    <n v="30012"/>
    <n v="0"/>
    <n v="2003"/>
    <n v="19"/>
    <d v="2022-11-09T11:35:13"/>
    <s v=" Ne"/>
    <n v="4"/>
    <n v="4"/>
    <n v="4"/>
    <n v="4"/>
    <n v="4"/>
    <n v="4"/>
    <x v="1"/>
    <n v="24"/>
  </r>
  <r>
    <n v="30018"/>
    <n v="0"/>
    <n v="2003"/>
    <n v="19"/>
    <d v="2022-11-09T11:57:26"/>
    <s v=" Ne"/>
    <n v="3"/>
    <n v="3"/>
    <n v="3"/>
    <n v="3"/>
    <n v="4"/>
    <n v="3"/>
    <x v="1"/>
    <n v="19"/>
  </r>
  <r>
    <n v="30036"/>
    <n v="0"/>
    <n v="2003"/>
    <n v="19"/>
    <d v="2022-11-09T15:04:59"/>
    <s v=" Ne"/>
    <n v="4"/>
    <n v="4"/>
    <n v="2"/>
    <n v="4"/>
    <n v="4"/>
    <n v="4"/>
    <x v="1"/>
    <n v="22"/>
  </r>
  <r>
    <n v="30053"/>
    <n v="0"/>
    <n v="2003"/>
    <n v="19"/>
    <d v="2022-11-09T20:22:40"/>
    <s v=" Ne"/>
    <n v="3"/>
    <n v="3"/>
    <n v="3"/>
    <n v="3"/>
    <n v="2"/>
    <n v="1"/>
    <x v="1"/>
    <n v="15"/>
  </r>
  <r>
    <n v="27093"/>
    <n v="0"/>
    <n v="2002"/>
    <n v="20"/>
    <d v="2022-10-26T15:21:46"/>
    <s v=" Ne"/>
    <n v="3"/>
    <n v="3"/>
    <n v="2"/>
    <n v="3"/>
    <n v="4"/>
    <n v="4"/>
    <x v="1"/>
    <n v="19"/>
  </r>
  <r>
    <n v="27215"/>
    <n v="0"/>
    <n v="2002"/>
    <n v="20"/>
    <d v="2022-10-26T16:56:05"/>
    <s v=" ne"/>
    <n v="4"/>
    <n v="3"/>
    <n v="4"/>
    <n v="3"/>
    <n v="4"/>
    <n v="3"/>
    <x v="1"/>
    <n v="21"/>
  </r>
  <r>
    <n v="27305"/>
    <n v="0"/>
    <n v="2002"/>
    <n v="20"/>
    <d v="2022-10-26T18:27:48"/>
    <s v=" ne"/>
    <n v="3"/>
    <n v="4"/>
    <n v="2"/>
    <n v="3"/>
    <n v="4"/>
    <n v="3"/>
    <x v="1"/>
    <n v="19"/>
  </r>
  <r>
    <n v="27349"/>
    <n v="1"/>
    <n v="2002"/>
    <n v="20"/>
    <d v="2022-10-26T19:44:32"/>
    <s v=" ne"/>
    <n v="1"/>
    <n v="1"/>
    <n v="3"/>
    <n v="1"/>
    <n v="2"/>
    <n v="1"/>
    <x v="1"/>
    <n v="9"/>
  </r>
  <r>
    <n v="27774"/>
    <n v="0"/>
    <n v="2002"/>
    <n v="20"/>
    <d v="2022-10-27T11:17:48"/>
    <s v=" Ne"/>
    <n v="4"/>
    <n v="4"/>
    <n v="2"/>
    <n v="3"/>
    <n v="4"/>
    <n v="3"/>
    <x v="1"/>
    <n v="20"/>
  </r>
  <r>
    <n v="27760"/>
    <n v="0"/>
    <n v="2002"/>
    <n v="20"/>
    <d v="2022-10-27T11:22:23"/>
    <s v=" Ne"/>
    <n v="4"/>
    <n v="4"/>
    <n v="3"/>
    <n v="2"/>
    <n v="2"/>
    <n v="3"/>
    <x v="1"/>
    <n v="18"/>
  </r>
  <r>
    <n v="28710"/>
    <n v="0"/>
    <n v="2002"/>
    <n v="20"/>
    <d v="2022-10-31T11:39:20"/>
    <s v=" Ne"/>
    <n v="4"/>
    <n v="3"/>
    <n v="3"/>
    <n v="2"/>
    <n v="4"/>
    <n v="4"/>
    <x v="1"/>
    <n v="20"/>
  </r>
  <r>
    <n v="28801"/>
    <n v="1"/>
    <n v="2002"/>
    <n v="20"/>
    <d v="2022-10-31T17:18:49"/>
    <s v=" Ne"/>
    <n v="4"/>
    <n v="3"/>
    <n v="4"/>
    <n v="3"/>
    <n v="4"/>
    <n v="3"/>
    <x v="1"/>
    <n v="21"/>
  </r>
  <r>
    <n v="29491"/>
    <n v="0"/>
    <n v="2002"/>
    <n v="20"/>
    <d v="2022-11-04T22:47:43"/>
    <s v=" Ne"/>
    <n v="3"/>
    <n v="4"/>
    <n v="1"/>
    <n v="3"/>
    <n v="4"/>
    <n v="3"/>
    <x v="1"/>
    <n v="18"/>
  </r>
  <r>
    <n v="26701"/>
    <n v="0"/>
    <n v="2001"/>
    <n v="21"/>
    <d v="2022-10-25T22:51:09"/>
    <s v=" Ne"/>
    <n v="3"/>
    <n v="3"/>
    <n v="3"/>
    <n v="2"/>
    <n v="3"/>
    <n v="2"/>
    <x v="1"/>
    <n v="16"/>
  </r>
  <r>
    <n v="27079"/>
    <n v="0"/>
    <n v="2001"/>
    <n v="21"/>
    <d v="2022-10-26T15:06:18"/>
    <s v=" ne"/>
    <n v="4"/>
    <n v="4"/>
    <n v="3"/>
    <n v="2"/>
    <n v="3"/>
    <n v="2"/>
    <x v="1"/>
    <n v="18"/>
  </r>
  <r>
    <n v="27081"/>
    <n v="0"/>
    <n v="2001"/>
    <n v="21"/>
    <d v="2022-10-26T15:10:44"/>
    <s v=" Ne"/>
    <n v="3"/>
    <n v="2"/>
    <n v="2"/>
    <n v="3"/>
    <n v="3"/>
    <n v="3"/>
    <x v="1"/>
    <n v="16"/>
  </r>
  <r>
    <n v="27460"/>
    <n v="0"/>
    <n v="2001"/>
    <n v="21"/>
    <d v="2022-10-26T21:37:43"/>
    <s v=" Ne"/>
    <n v="4"/>
    <n v="4"/>
    <n v="1"/>
    <n v="3"/>
    <n v="3"/>
    <n v="2"/>
    <x v="1"/>
    <n v="17"/>
  </r>
  <r>
    <n v="27682"/>
    <n v="0"/>
    <n v="2001"/>
    <n v="21"/>
    <d v="2022-10-27T09:54:08"/>
    <s v=" ne"/>
    <n v="4"/>
    <n v="3"/>
    <n v="3"/>
    <n v="2"/>
    <n v="3"/>
    <n v="2"/>
    <x v="1"/>
    <n v="17"/>
  </r>
  <r>
    <n v="28052"/>
    <n v="0"/>
    <n v="2001"/>
    <n v="21"/>
    <d v="2022-10-27T22:37:21"/>
    <s v=" ne"/>
    <n v="4"/>
    <n v="4"/>
    <n v="2"/>
    <n v="4"/>
    <n v="4"/>
    <n v="4"/>
    <x v="1"/>
    <n v="22"/>
  </r>
  <r>
    <n v="29585"/>
    <n v="1"/>
    <n v="2001"/>
    <n v="21"/>
    <d v="2022-11-05T17:36:14"/>
    <s v=" ne"/>
    <n v="2"/>
    <n v="3"/>
    <n v="2"/>
    <n v="1"/>
    <n v="2"/>
    <n v="1"/>
    <x v="1"/>
    <n v="11"/>
  </r>
  <r>
    <n v="26531"/>
    <n v="0"/>
    <n v="2000"/>
    <n v="22"/>
    <d v="2022-10-25T11:33:13"/>
    <s v=" Ne"/>
    <n v="4"/>
    <n v="4"/>
    <n v="1"/>
    <n v="3"/>
    <n v="4"/>
    <n v="3"/>
    <x v="1"/>
    <n v="19"/>
  </r>
  <r>
    <n v="26842"/>
    <n v="1"/>
    <n v="2000"/>
    <n v="22"/>
    <d v="2022-10-26T11:05:20"/>
    <s v=" Ne"/>
    <n v="3"/>
    <n v="3"/>
    <n v="4"/>
    <n v="2"/>
    <n v="3"/>
    <n v="2"/>
    <x v="1"/>
    <n v="17"/>
  </r>
  <r>
    <n v="27809"/>
    <n v="0"/>
    <n v="2000"/>
    <n v="22"/>
    <d v="2022-10-27T12:07:13"/>
    <s v=" Ne"/>
    <n v="4"/>
    <n v="4"/>
    <n v="3"/>
    <n v="4"/>
    <n v="4"/>
    <n v="4"/>
    <x v="1"/>
    <n v="23"/>
  </r>
  <r>
    <n v="29031"/>
    <n v="0"/>
    <n v="2000"/>
    <n v="22"/>
    <d v="2022-11-01T17:14:26"/>
    <s v=" Ne"/>
    <n v="2"/>
    <n v="2"/>
    <n v="2"/>
    <n v="2"/>
    <n v="3"/>
    <n v="2"/>
    <x v="1"/>
    <n v="13"/>
  </r>
  <r>
    <n v="30052"/>
    <n v="0"/>
    <n v="2000"/>
    <n v="22"/>
    <d v="2022-11-09T20:45:58"/>
    <s v=" Ne"/>
    <n v="3"/>
    <n v="3"/>
    <n v="1"/>
    <n v="3"/>
    <n v="3"/>
    <n v="3"/>
    <x v="1"/>
    <n v="16"/>
  </r>
  <r>
    <n v="26945"/>
    <n v="0"/>
    <n v="1999"/>
    <n v="23"/>
    <d v="2022-10-26T13:16:43"/>
    <s v=" Ne"/>
    <n v="4"/>
    <n v="4"/>
    <n v="4"/>
    <n v="1"/>
    <n v="4"/>
    <n v="1"/>
    <x v="1"/>
    <n v="18"/>
  </r>
  <r>
    <n v="27110"/>
    <n v="1"/>
    <n v="1999"/>
    <n v="23"/>
    <d v="2022-10-26T15:33:19"/>
    <s v=" Ne"/>
    <n v="4"/>
    <n v="4"/>
    <n v="4"/>
    <n v="3"/>
    <n v="4"/>
    <n v="2"/>
    <x v="1"/>
    <n v="21"/>
  </r>
  <r>
    <n v="27580"/>
    <n v="0"/>
    <n v="1999"/>
    <n v="23"/>
    <d v="2022-10-27T00:13:18"/>
    <s v=" Ne"/>
    <n v="4"/>
    <n v="4"/>
    <n v="3"/>
    <n v="3"/>
    <n v="4"/>
    <n v="2"/>
    <x v="1"/>
    <n v="20"/>
  </r>
  <r>
    <n v="27639"/>
    <n v="0"/>
    <n v="1999"/>
    <n v="23"/>
    <d v="2022-10-27T08:54:44"/>
    <s v=" Ne"/>
    <n v="4"/>
    <n v="3"/>
    <n v="3"/>
    <n v="2"/>
    <n v="4"/>
    <n v="2"/>
    <x v="1"/>
    <n v="18"/>
  </r>
  <r>
    <n v="27695"/>
    <n v="0"/>
    <n v="1999"/>
    <n v="23"/>
    <d v="2022-10-27T17:01:17"/>
    <s v=" Ne"/>
    <n v="4"/>
    <n v="4"/>
    <n v="2"/>
    <n v="3"/>
    <n v="4"/>
    <n v="4"/>
    <x v="1"/>
    <n v="21"/>
  </r>
  <r>
    <n v="28148"/>
    <n v="0"/>
    <n v="1999"/>
    <n v="23"/>
    <d v="2022-10-28T13:09:56"/>
    <s v=" Ne"/>
    <n v="4"/>
    <n v="4"/>
    <n v="3"/>
    <n v="3"/>
    <n v="3"/>
    <n v="2"/>
    <x v="1"/>
    <n v="19"/>
  </r>
  <r>
    <n v="28342"/>
    <n v="0"/>
    <n v="1999"/>
    <n v="23"/>
    <d v="2022-10-28T23:00:26"/>
    <s v=" Ne"/>
    <n v="3"/>
    <n v="3"/>
    <n v="3"/>
    <n v="2"/>
    <n v="3"/>
    <n v="1"/>
    <x v="1"/>
    <n v="15"/>
  </r>
  <r>
    <n v="29087"/>
    <n v="1"/>
    <n v="1999"/>
    <n v="23"/>
    <d v="2022-11-01T21:46:40"/>
    <s v=" ne"/>
    <n v="3"/>
    <n v="3"/>
    <n v="2"/>
    <n v="3"/>
    <n v="3"/>
    <n v="3"/>
    <x v="1"/>
    <n v="17"/>
  </r>
  <r>
    <n v="29494"/>
    <n v="1"/>
    <n v="1999"/>
    <n v="23"/>
    <d v="2022-11-04T22:23:55"/>
    <s v=" ne"/>
    <n v="4"/>
    <n v="4"/>
    <n v="3"/>
    <n v="3"/>
    <n v="4"/>
    <n v="3"/>
    <x v="1"/>
    <n v="21"/>
  </r>
  <r>
    <n v="26840"/>
    <n v="1"/>
    <n v="1998"/>
    <n v="24"/>
    <d v="2022-10-26T11:29:52"/>
    <s v=" Ne"/>
    <n v="4"/>
    <n v="4"/>
    <n v="3"/>
    <n v="4"/>
    <n v="4"/>
    <n v="3"/>
    <x v="1"/>
    <n v="22"/>
  </r>
  <r>
    <n v="28247"/>
    <n v="0"/>
    <n v="1998"/>
    <n v="24"/>
    <d v="2022-10-28T18:37:45"/>
    <s v=" Ne"/>
    <n v="3"/>
    <n v="4"/>
    <n v="3"/>
    <n v="2"/>
    <n v="4"/>
    <n v="2"/>
    <x v="1"/>
    <n v="18"/>
  </r>
  <r>
    <n v="28244"/>
    <n v="0"/>
    <n v="1998"/>
    <n v="24"/>
    <d v="2022-10-28T18:48:42"/>
    <s v=" Ne"/>
    <n v="4"/>
    <n v="4"/>
    <n v="2"/>
    <n v="4"/>
    <n v="4"/>
    <n v="4"/>
    <x v="1"/>
    <n v="22"/>
  </r>
  <r>
    <n v="29527"/>
    <n v="0"/>
    <n v="1998"/>
    <n v="24"/>
    <d v="2022-11-05T09:59:06"/>
    <s v=" Ne"/>
    <n v="3"/>
    <n v="3"/>
    <n v="1"/>
    <n v="4"/>
    <n v="4"/>
    <n v="2"/>
    <x v="1"/>
    <n v="17"/>
  </r>
  <r>
    <n v="30002"/>
    <n v="1"/>
    <n v="1998"/>
    <n v="24"/>
    <d v="2022-11-09T11:19:29"/>
    <s v=" Ne"/>
    <n v="4"/>
    <n v="4"/>
    <n v="3"/>
    <n v="3"/>
    <n v="4"/>
    <n v="2"/>
    <x v="1"/>
    <n v="20"/>
  </r>
  <r>
    <n v="27242"/>
    <n v="0"/>
    <n v="1997"/>
    <n v="25"/>
    <d v="2022-10-26T17:24:12"/>
    <s v=" Ne"/>
    <n v="4"/>
    <n v="4"/>
    <n v="3"/>
    <n v="3"/>
    <n v="3"/>
    <n v="3"/>
    <x v="1"/>
    <n v="20"/>
  </r>
  <r>
    <n v="29097"/>
    <n v="0"/>
    <n v="1997"/>
    <n v="25"/>
    <d v="2022-11-01T22:21:32"/>
    <s v=" Ne"/>
    <n v="3"/>
    <n v="4"/>
    <n v="3"/>
    <n v="2"/>
    <n v="1"/>
    <n v="3"/>
    <x v="1"/>
    <n v="16"/>
  </r>
  <r>
    <n v="27812"/>
    <n v="0"/>
    <n v="1996"/>
    <n v="26"/>
    <d v="2022-10-27T13:32:48"/>
    <s v=" Ne"/>
    <n v="1"/>
    <n v="1"/>
    <n v="4"/>
    <n v="1"/>
    <n v="1"/>
    <n v="1"/>
    <x v="1"/>
    <n v="9"/>
  </r>
  <r>
    <n v="26886"/>
    <n v="0"/>
    <n v="1995"/>
    <n v="27"/>
    <d v="2022-10-26T11:43:59"/>
    <s v=" Ne"/>
    <n v="3"/>
    <n v="3"/>
    <n v="2"/>
    <n v="3"/>
    <n v="4"/>
    <n v="4"/>
    <x v="1"/>
    <n v="19"/>
  </r>
  <r>
    <n v="29215"/>
    <n v="1"/>
    <n v="1995"/>
    <n v="27"/>
    <d v="2022-11-02T16:42:34"/>
    <s v=" ne"/>
    <n v="4"/>
    <n v="4"/>
    <n v="2"/>
    <n v="3"/>
    <n v="3"/>
    <n v="2"/>
    <x v="1"/>
    <n v="18"/>
  </r>
  <r>
    <n v="26817"/>
    <n v="0"/>
    <n v="1992"/>
    <n v="30"/>
    <d v="2022-10-26T10:49:05"/>
    <s v=" Ne"/>
    <n v="2"/>
    <n v="4"/>
    <n v="3"/>
    <n v="4"/>
    <n v="4"/>
    <n v="2"/>
    <x v="1"/>
    <n v="19"/>
  </r>
  <r>
    <n v="27396"/>
    <n v="0"/>
    <n v="1992"/>
    <n v="30"/>
    <d v="2022-10-26T19:55:09"/>
    <s v=" Ne"/>
    <n v="4"/>
    <n v="3"/>
    <n v="3"/>
    <n v="3"/>
    <n v="4"/>
    <n v="4"/>
    <x v="1"/>
    <n v="21"/>
  </r>
  <r>
    <n v="27831"/>
    <n v="1"/>
    <n v="1992"/>
    <n v="30"/>
    <d v="2022-10-27T13:15:12"/>
    <s v=" Ne"/>
    <n v="3"/>
    <n v="3"/>
    <n v="3"/>
    <n v="2"/>
    <n v="3"/>
    <n v="2"/>
    <x v="1"/>
    <n v="16"/>
  </r>
  <r>
    <n v="29092"/>
    <n v="0"/>
    <n v="1992"/>
    <n v="30"/>
    <d v="2022-11-01T22:07:48"/>
    <s v=" Ne"/>
    <n v="3"/>
    <n v="3"/>
    <n v="3"/>
    <n v="2"/>
    <n v="3"/>
    <n v="2"/>
    <x v="1"/>
    <n v="16"/>
  </r>
  <r>
    <n v="29393"/>
    <n v="1"/>
    <n v="1991"/>
    <n v="31"/>
    <d v="2022-11-04T06:36:16"/>
    <s v=" Ne"/>
    <n v="4"/>
    <n v="3"/>
    <n v="2"/>
    <n v="3"/>
    <n v="3"/>
    <n v="4"/>
    <x v="1"/>
    <n v="19"/>
  </r>
  <r>
    <n v="27271"/>
    <n v="1"/>
    <n v="1990"/>
    <n v="32"/>
    <d v="2022-10-26T18:40:13"/>
    <s v=" Ne"/>
    <n v="3"/>
    <n v="3"/>
    <n v="3"/>
    <n v="2"/>
    <n v="3"/>
    <n v="2"/>
    <x v="1"/>
    <n v="16"/>
  </r>
  <r>
    <n v="30118"/>
    <n v="0"/>
    <n v="1990"/>
    <n v="32"/>
    <d v="2022-11-13T09:26:13"/>
    <s v=" Ne"/>
    <n v="3"/>
    <n v="3"/>
    <n v="3"/>
    <n v="3"/>
    <n v="3"/>
    <n v="2"/>
    <x v="1"/>
    <n v="17"/>
  </r>
  <r>
    <n v="27551"/>
    <n v="0"/>
    <n v="1989"/>
    <n v="33"/>
    <d v="2022-10-26T23:40:30"/>
    <s v=" ne"/>
    <n v="4"/>
    <n v="3"/>
    <n v="1"/>
    <n v="1"/>
    <n v="2"/>
    <n v="1"/>
    <x v="1"/>
    <n v="12"/>
  </r>
  <r>
    <n v="27596"/>
    <n v="0"/>
    <n v="1989"/>
    <n v="33"/>
    <d v="2022-10-27T05:11:57"/>
    <s v=" Ne"/>
    <n v="4"/>
    <n v="4"/>
    <n v="3"/>
    <n v="3"/>
    <n v="4"/>
    <n v="2"/>
    <x v="1"/>
    <n v="20"/>
  </r>
  <r>
    <n v="28385"/>
    <n v="0"/>
    <n v="1989"/>
    <n v="33"/>
    <d v="2022-10-29T07:40:51"/>
    <s v=" Ne"/>
    <n v="3"/>
    <n v="3"/>
    <n v="3"/>
    <n v="2"/>
    <n v="3"/>
    <n v="3"/>
    <x v="1"/>
    <n v="17"/>
  </r>
  <r>
    <n v="29024"/>
    <n v="0"/>
    <n v="1989"/>
    <n v="33"/>
    <d v="2022-11-01T16:10:15"/>
    <s v=" ne"/>
    <n v="4"/>
    <n v="3"/>
    <n v="4"/>
    <n v="3"/>
    <n v="4"/>
    <n v="4"/>
    <x v="1"/>
    <n v="22"/>
  </r>
  <r>
    <n v="28623"/>
    <n v="0"/>
    <n v="1988"/>
    <n v="34"/>
    <d v="2022-10-30T19:27:34"/>
    <s v=" Ne"/>
    <n v="3"/>
    <n v="3"/>
    <n v="3"/>
    <n v="2"/>
    <n v="3"/>
    <n v="2"/>
    <x v="1"/>
    <n v="16"/>
  </r>
  <r>
    <n v="27642"/>
    <n v="0"/>
    <n v="1987"/>
    <n v="35"/>
    <d v="2022-10-27T09:01:01"/>
    <s v=" Ne"/>
    <n v="3"/>
    <n v="4"/>
    <n v="3"/>
    <n v="2"/>
    <n v="3"/>
    <n v="1"/>
    <x v="1"/>
    <n v="16"/>
  </r>
  <r>
    <n v="26887"/>
    <n v="0"/>
    <n v="1985"/>
    <n v="37"/>
    <d v="2022-10-26T11:50:31"/>
    <s v=" Ne"/>
    <n v="3"/>
    <n v="3"/>
    <n v="2"/>
    <n v="3"/>
    <n v="3"/>
    <n v="2"/>
    <x v="1"/>
    <n v="16"/>
  </r>
  <r>
    <n v="28457"/>
    <n v="0"/>
    <n v="1984"/>
    <n v="38"/>
    <d v="2022-10-29T19:34:35"/>
    <s v=" ne"/>
    <n v="4"/>
    <n v="4"/>
    <n v="4"/>
    <n v="4"/>
    <n v="4"/>
    <n v="4"/>
    <x v="1"/>
    <n v="24"/>
  </r>
  <r>
    <n v="27450"/>
    <n v="1"/>
    <n v="1983"/>
    <n v="39"/>
    <d v="2022-10-26T21:18:25"/>
    <s v=" Ne"/>
    <n v="3"/>
    <n v="4"/>
    <n v="3"/>
    <n v="2"/>
    <n v="3"/>
    <n v="2"/>
    <x v="1"/>
    <n v="17"/>
  </r>
  <r>
    <n v="29470"/>
    <n v="0"/>
    <n v="1981"/>
    <n v="41"/>
    <d v="2022-11-04T19:55:19"/>
    <s v=" Ne"/>
    <n v="3"/>
    <n v="3"/>
    <n v="3"/>
    <n v="3"/>
    <n v="3"/>
    <n v="3"/>
    <x v="1"/>
    <n v="18"/>
  </r>
  <r>
    <n v="28631"/>
    <n v="1"/>
    <n v="1980"/>
    <n v="42"/>
    <d v="2022-10-30T19:53:39"/>
    <s v=" Ne"/>
    <n v="2"/>
    <n v="3"/>
    <n v="2"/>
    <n v="2"/>
    <n v="2"/>
    <n v="2"/>
    <x v="1"/>
    <n v="13"/>
  </r>
  <r>
    <n v="26623"/>
    <n v="0"/>
    <n v="1978"/>
    <n v="44"/>
    <d v="2022-10-25T20:17:57"/>
    <s v=" Ne"/>
    <n v="3"/>
    <n v="3"/>
    <n v="2"/>
    <n v="3"/>
    <n v="3"/>
    <n v="3"/>
    <x v="1"/>
    <n v="17"/>
  </r>
  <r>
    <n v="28221"/>
    <n v="1"/>
    <n v="1978"/>
    <n v="44"/>
    <d v="2022-10-28T18:12:30"/>
    <s v=" Ne"/>
    <n v="3"/>
    <n v="4"/>
    <n v="3"/>
    <n v="2"/>
    <n v="4"/>
    <n v="3"/>
    <x v="1"/>
    <n v="19"/>
  </r>
  <r>
    <n v="28496"/>
    <n v="0"/>
    <n v="1977"/>
    <n v="45"/>
    <d v="2022-10-29T21:50:32"/>
    <s v=" Ne"/>
    <n v="4"/>
    <n v="4"/>
    <n v="4"/>
    <n v="4"/>
    <n v="4"/>
    <n v="4"/>
    <x v="1"/>
    <n v="24"/>
  </r>
  <r>
    <n v="28767"/>
    <n v="0"/>
    <n v="1977"/>
    <n v="45"/>
    <d v="2022-10-31T14:33:47"/>
    <s v=" Ne"/>
    <n v="4"/>
    <n v="4"/>
    <n v="3"/>
    <n v="3"/>
    <n v="4"/>
    <n v="4"/>
    <x v="1"/>
    <n v="22"/>
  </r>
  <r>
    <n v="29093"/>
    <n v="0"/>
    <n v="1977"/>
    <n v="45"/>
    <d v="2022-11-01T22:10:08"/>
    <s v=" ne"/>
    <n v="4"/>
    <n v="4"/>
    <n v="2"/>
    <n v="3"/>
    <n v="4"/>
    <n v="3"/>
    <x v="1"/>
    <n v="20"/>
  </r>
  <r>
    <n v="29684"/>
    <n v="0"/>
    <n v="1977"/>
    <n v="45"/>
    <d v="2022-11-06T14:33:48"/>
    <s v=" Ne"/>
    <n v="4"/>
    <n v="4"/>
    <n v="3"/>
    <n v="4"/>
    <n v="4"/>
    <n v="4"/>
    <x v="1"/>
    <n v="23"/>
  </r>
  <r>
    <n v="29290"/>
    <n v="1"/>
    <n v="1976"/>
    <n v="46"/>
    <d v="2022-11-03T09:51:16"/>
    <s v=" ne"/>
    <n v="3"/>
    <n v="3"/>
    <n v="3"/>
    <n v="3"/>
    <n v="3"/>
    <n v="3"/>
    <x v="1"/>
    <n v="18"/>
  </r>
  <r>
    <n v="28502"/>
    <n v="1"/>
    <n v="1975"/>
    <n v="47"/>
    <d v="2022-10-29T23:03:29"/>
    <s v=" Ne"/>
    <n v="4"/>
    <n v="4"/>
    <n v="3"/>
    <n v="2"/>
    <n v="4"/>
    <n v="3"/>
    <x v="1"/>
    <n v="20"/>
  </r>
  <r>
    <n v="28514"/>
    <n v="0"/>
    <n v="1974"/>
    <n v="48"/>
    <d v="2022-10-30T05:29:07"/>
    <s v=" Ne"/>
    <n v="3"/>
    <n v="3"/>
    <n v="3"/>
    <n v="1"/>
    <n v="3"/>
    <n v="2"/>
    <x v="1"/>
    <n v="15"/>
  </r>
  <r>
    <n v="29950"/>
    <n v="0"/>
    <n v="1974"/>
    <n v="48"/>
    <d v="2022-11-08T09:27:36"/>
    <s v=" Ne"/>
    <n v="4"/>
    <n v="4"/>
    <n v="4"/>
    <n v="2"/>
    <n v="4"/>
    <n v="3"/>
    <x v="1"/>
    <n v="21"/>
  </r>
  <r>
    <n v="29302"/>
    <n v="0"/>
    <n v="1974"/>
    <n v="48"/>
    <d v="2022-11-10T09:32:50"/>
    <s v=" Ne"/>
    <n v="4"/>
    <n v="4"/>
    <n v="2"/>
    <n v="4"/>
    <n v="4"/>
    <n v="4"/>
    <x v="1"/>
    <n v="22"/>
  </r>
  <r>
    <n v="27390"/>
    <n v="0"/>
    <n v="1973"/>
    <n v="49"/>
    <d v="2022-10-26T20:07:43"/>
    <s v=" Ne"/>
    <n v="4"/>
    <n v="4"/>
    <n v="3"/>
    <n v="4"/>
    <n v="4"/>
    <n v="4"/>
    <x v="1"/>
    <n v="23"/>
  </r>
  <r>
    <n v="28127"/>
    <n v="1"/>
    <n v="1973"/>
    <n v="49"/>
    <d v="2022-10-28T12:07:05"/>
    <s v=" Ne"/>
    <n v="3"/>
    <n v="4"/>
    <n v="1"/>
    <n v="2"/>
    <n v="3"/>
    <n v="2"/>
    <x v="1"/>
    <n v="15"/>
  </r>
  <r>
    <n v="28728"/>
    <n v="0"/>
    <n v="1973"/>
    <n v="49"/>
    <d v="2022-10-31T12:42:33"/>
    <s v=" ne"/>
    <n v="4"/>
    <n v="4"/>
    <n v="3"/>
    <n v="3"/>
    <n v="4"/>
    <n v="3"/>
    <x v="1"/>
    <n v="21"/>
  </r>
  <r>
    <n v="27265"/>
    <n v="0"/>
    <n v="1972"/>
    <n v="50"/>
    <d v="2022-10-26T18:02:37"/>
    <s v=" Ne"/>
    <n v="2"/>
    <n v="2"/>
    <n v="3"/>
    <n v="1"/>
    <n v="1"/>
    <n v="1"/>
    <x v="1"/>
    <n v="10"/>
  </r>
  <r>
    <n v="28666"/>
    <n v="0"/>
    <n v="1972"/>
    <n v="50"/>
    <d v="2022-10-31T08:34:55"/>
    <s v=" Ne"/>
    <n v="4"/>
    <n v="4"/>
    <n v="2"/>
    <n v="4"/>
    <n v="4"/>
    <n v="4"/>
    <x v="1"/>
    <n v="22"/>
  </r>
  <r>
    <n v="28137"/>
    <n v="0"/>
    <n v="1971"/>
    <n v="51"/>
    <d v="2022-10-28T12:57:32"/>
    <s v=" Ne"/>
    <n v="4"/>
    <n v="4"/>
    <n v="1"/>
    <n v="4"/>
    <n v="4"/>
    <n v="4"/>
    <x v="1"/>
    <n v="21"/>
  </r>
  <r>
    <n v="30093"/>
    <n v="0"/>
    <n v="1971"/>
    <n v="51"/>
    <d v="2022-11-12T08:15:26"/>
    <s v=" ne"/>
    <n v="4"/>
    <n v="4"/>
    <n v="3"/>
    <n v="3"/>
    <n v="4"/>
    <n v="3"/>
    <x v="1"/>
    <n v="21"/>
  </r>
  <r>
    <n v="26573"/>
    <n v="0"/>
    <n v="1967"/>
    <n v="55"/>
    <d v="2022-10-25T12:52:16"/>
    <s v=" ne"/>
    <n v="4"/>
    <n v="4"/>
    <n v="3"/>
    <n v="3"/>
    <n v="4"/>
    <n v="3"/>
    <x v="1"/>
    <n v="21"/>
  </r>
  <r>
    <n v="29078"/>
    <n v="0"/>
    <n v="1967"/>
    <n v="55"/>
    <d v="2022-11-01T21:12:59"/>
    <s v=" ne"/>
    <n v="3"/>
    <n v="3"/>
    <n v="2"/>
    <n v="2"/>
    <n v="2"/>
    <n v="1"/>
    <x v="1"/>
    <n v="13"/>
  </r>
  <r>
    <n v="27301"/>
    <n v="0"/>
    <n v="1966"/>
    <n v="56"/>
    <d v="2022-10-26T18:23:36"/>
    <s v=" ne"/>
    <n v="4"/>
    <n v="3"/>
    <n v="3"/>
    <n v="3"/>
    <n v="3"/>
    <n v="3"/>
    <x v="1"/>
    <n v="19"/>
  </r>
  <r>
    <n v="28873"/>
    <n v="1"/>
    <n v="1966"/>
    <n v="56"/>
    <d v="2022-11-01T00:17:09"/>
    <s v=" ne"/>
    <n v="4"/>
    <n v="4"/>
    <n v="2"/>
    <n v="3"/>
    <n v="4"/>
    <n v="3"/>
    <x v="1"/>
    <n v="20"/>
  </r>
  <r>
    <n v="28175"/>
    <n v="0"/>
    <n v="1965"/>
    <n v="57"/>
    <d v="2022-10-28T15:42:30"/>
    <s v=" Ne"/>
    <n v="3"/>
    <n v="3"/>
    <n v="3"/>
    <n v="2"/>
    <n v="3"/>
    <n v="1"/>
    <x v="1"/>
    <n v="15"/>
  </r>
  <r>
    <n v="28632"/>
    <n v="1"/>
    <n v="1963"/>
    <n v="59"/>
    <d v="2022-10-30T20:11:11"/>
    <s v=" Ne"/>
    <n v="3"/>
    <n v="3"/>
    <n v="3"/>
    <n v="4"/>
    <n v="4"/>
    <n v="4"/>
    <x v="1"/>
    <n v="21"/>
  </r>
  <r>
    <n v="29952"/>
    <n v="0"/>
    <n v="1963"/>
    <n v="59"/>
    <d v="2022-11-08T11:41:29"/>
    <s v=" ne"/>
    <n v="4"/>
    <n v="4"/>
    <n v="4"/>
    <n v="3"/>
    <n v="3"/>
    <n v="3"/>
    <x v="1"/>
    <n v="21"/>
  </r>
  <r>
    <n v="29152"/>
    <n v="1"/>
    <n v="1959"/>
    <n v="63"/>
    <d v="2022-11-02T10:45:10"/>
    <s v=" ne"/>
    <n v="3"/>
    <n v="3"/>
    <n v="2"/>
    <n v="3"/>
    <n v="4"/>
    <n v="3"/>
    <x v="1"/>
    <n v="18"/>
  </r>
  <r>
    <n v="29038"/>
    <n v="0"/>
    <n v="1957"/>
    <n v="65"/>
    <d v="2022-11-01T17:35:31"/>
    <s v=" Ne"/>
    <n v="3"/>
    <n v="4"/>
    <n v="3"/>
    <n v="4"/>
    <n v="4"/>
    <n v="3"/>
    <x v="1"/>
    <n v="21"/>
  </r>
  <r>
    <n v="29232"/>
    <n v="1"/>
    <n v="1957"/>
    <n v="65"/>
    <d v="2022-11-02T19:16:47"/>
    <s v=" Ne"/>
    <n v="4"/>
    <n v="4"/>
    <n v="1"/>
    <n v="4"/>
    <n v="3"/>
    <n v="4"/>
    <x v="1"/>
    <n v="20"/>
  </r>
  <r>
    <n v="28589"/>
    <n v="1"/>
    <n v="1953"/>
    <n v="69"/>
    <d v="2022-10-30T17:03:07"/>
    <s v=" Ne"/>
    <n v="2"/>
    <n v="3"/>
    <n v="1"/>
    <n v="3"/>
    <n v="4"/>
    <n v="3"/>
    <x v="1"/>
    <n v="16"/>
  </r>
  <r>
    <n v="28592"/>
    <n v="0"/>
    <n v="1952"/>
    <n v="70"/>
    <d v="2022-10-30T17:31:33"/>
    <s v=" ne"/>
    <n v="4"/>
    <n v="4"/>
    <n v="1"/>
    <n v="3"/>
    <n v="4"/>
    <n v="3"/>
    <x v="1"/>
    <n v="19"/>
  </r>
  <r>
    <n v="29135"/>
    <n v="1"/>
    <n v="1950"/>
    <n v="72"/>
    <d v="2022-11-02T09:07:57"/>
    <s v=" ne"/>
    <n v="4"/>
    <n v="4"/>
    <n v="4"/>
    <n v="3"/>
    <n v="4"/>
    <n v="3"/>
    <x v="1"/>
    <n v="22"/>
  </r>
  <r>
    <n v="27346"/>
    <n v="0"/>
    <n v="1998"/>
    <n v="24"/>
    <d v="2022-10-26T19:58:46"/>
    <s v=" Ne bohužel "/>
    <n v="2"/>
    <n v="3"/>
    <n v="2"/>
    <n v="2"/>
    <n v="3"/>
    <n v="3"/>
    <x v="1"/>
    <n v="15"/>
  </r>
  <r>
    <n v="28242"/>
    <n v="0"/>
    <n v="1971"/>
    <n v="51"/>
    <d v="2022-10-28T18:38:57"/>
    <s v=" ne z časových důvodů, jsem v práci od rána do večera denně"/>
    <n v="3"/>
    <n v="3"/>
    <n v="3"/>
    <n v="3"/>
    <n v="3"/>
    <n v="3"/>
    <x v="1"/>
    <n v="18"/>
  </r>
  <r>
    <n v="29529"/>
    <n v="0"/>
    <n v="2007"/>
    <n v="15"/>
    <d v="2022-11-05T10:09:21"/>
    <s v=" Ne, ale mám to tento rok v plánu v rámci DofE."/>
    <n v="3"/>
    <n v="4"/>
    <n v="1"/>
    <n v="4"/>
    <n v="4"/>
    <n v="4"/>
    <x v="1"/>
    <n v="20"/>
  </r>
  <r>
    <n v="27592"/>
    <n v="0"/>
    <n v="1996"/>
    <n v="26"/>
    <d v="2022-10-27T02:04:43"/>
    <s v=" Ne, ale pracovala jsem jako sociální pracovnice. "/>
    <n v="4"/>
    <n v="4"/>
    <n v="3"/>
    <n v="3"/>
    <n v="4"/>
    <n v="4"/>
    <x v="1"/>
    <n v="22"/>
  </r>
  <r>
    <n v="27243"/>
    <n v="0"/>
    <n v="1992"/>
    <n v="30"/>
    <d v="2022-10-26T17:24:46"/>
    <s v=" Ne, nikdy."/>
    <n v="3"/>
    <n v="3"/>
    <n v="4"/>
    <n v="2"/>
    <n v="1"/>
    <n v="1"/>
    <x v="1"/>
    <n v="14"/>
  </r>
  <r>
    <n v="28671"/>
    <n v="0"/>
    <n v="1969"/>
    <n v="53"/>
    <d v="2022-10-31T08:57:57"/>
    <s v=" Ne."/>
    <n v="4"/>
    <n v="4"/>
    <n v="3"/>
    <n v="4"/>
    <n v="4"/>
    <n v="4"/>
    <x v="1"/>
    <n v="23"/>
  </r>
  <r>
    <n v="29248"/>
    <n v="0"/>
    <n v="1963"/>
    <n v="59"/>
    <d v="2022-11-02T20:27:08"/>
    <s v=" Ne."/>
    <n v="3"/>
    <n v="3"/>
    <n v="3"/>
    <n v="2"/>
    <n v="3"/>
    <n v="2"/>
    <x v="1"/>
    <n v="16"/>
  </r>
  <r>
    <n v="27502"/>
    <n v="0"/>
    <n v="1977"/>
    <n v="45"/>
    <d v="2022-10-26T22:58:34"/>
    <s v=" Ne. Nemám k tomu kapacitu."/>
    <n v="3"/>
    <n v="4"/>
    <n v="1"/>
    <n v="2"/>
    <n v="2"/>
    <n v="2"/>
    <x v="1"/>
    <n v="14"/>
  </r>
  <r>
    <n v="27402"/>
    <n v="0"/>
    <n v="1999"/>
    <n v="23"/>
    <d v="2022-10-26T20:17:50"/>
    <s v=" Nepracovala"/>
    <n v="4"/>
    <n v="4"/>
    <n v="3"/>
    <n v="4"/>
    <n v="4"/>
    <n v="4"/>
    <x v="1"/>
    <n v="23"/>
  </r>
  <r>
    <n v="27684"/>
    <n v="0"/>
    <n v="1998"/>
    <n v="24"/>
    <d v="2022-10-27T10:34:42"/>
    <s v=" Nepracovala, ale dělám si canisterapeuticke zkoušky a až je splníme, tak bych ráda chodila do nemocnic atd ... :) "/>
    <n v="3"/>
    <n v="3"/>
    <n v="2"/>
    <n v="3"/>
    <n v="3"/>
    <n v="3"/>
    <x v="1"/>
    <n v="17"/>
  </r>
  <r>
    <n v="29258"/>
    <n v="0"/>
    <n v="2000"/>
    <n v="22"/>
    <d v="2022-11-02T21:42:40"/>
    <s v=" Nie"/>
    <n v="4"/>
    <n v="4"/>
    <n v="4"/>
    <n v="2"/>
    <n v="4"/>
    <n v="3"/>
    <x v="1"/>
    <n v="21"/>
  </r>
  <r>
    <n v="28982"/>
    <n v="0"/>
    <n v="1999"/>
    <n v="23"/>
    <d v="2022-11-01T12:49:01"/>
    <s v=" Nie"/>
    <n v="4"/>
    <n v="4"/>
    <n v="3"/>
    <n v="2"/>
    <n v="3"/>
    <n v="2"/>
    <x v="1"/>
    <n v="18"/>
  </r>
  <r>
    <n v="29173"/>
    <n v="0"/>
    <n v="1999"/>
    <n v="23"/>
    <d v="2022-11-02T13:06:12"/>
    <s v=" Nie"/>
    <n v="3"/>
    <n v="2"/>
    <n v="4"/>
    <n v="1"/>
    <n v="2"/>
    <n v="1"/>
    <x v="1"/>
    <n v="13"/>
  </r>
  <r>
    <n v="29764"/>
    <n v="0"/>
    <n v="1997"/>
    <n v="25"/>
    <d v="2022-11-06T20:24:59"/>
    <s v=" Nie"/>
    <n v="3"/>
    <n v="3"/>
    <n v="2"/>
    <n v="2"/>
    <n v="3"/>
    <n v="2"/>
    <x v="1"/>
    <n v="15"/>
  </r>
  <r>
    <n v="29259"/>
    <n v="0"/>
    <n v="1998"/>
    <n v="24"/>
    <d v="2022-11-02T21:13:15"/>
    <s v=" nie "/>
    <n v="3"/>
    <n v="4"/>
    <n v="2"/>
    <n v="3"/>
    <n v="2"/>
    <n v="3"/>
    <x v="1"/>
    <n v="17"/>
  </r>
  <r>
    <n v="28768"/>
    <n v="1"/>
    <n v="2000"/>
    <n v="22"/>
    <d v="2022-10-31T15:06:52"/>
    <s v=" Nikoli"/>
    <n v="3"/>
    <n v="3"/>
    <n v="3"/>
    <n v="1"/>
    <n v="2"/>
    <n v="1"/>
    <x v="1"/>
    <n v="13"/>
  </r>
  <r>
    <n v="27211"/>
    <n v="0"/>
    <n v="1976"/>
    <n v="46"/>
    <d v="2022-10-26T17:27:31"/>
    <s v=" Zatím ne, ale už se na to těším "/>
    <n v="4"/>
    <n v="4"/>
    <n v="1"/>
    <n v="4"/>
    <n v="4"/>
    <n v="4"/>
    <x v="1"/>
    <n v="21"/>
  </r>
  <r>
    <n v="29128"/>
    <n v="1"/>
    <n v="2003"/>
    <n v="19"/>
    <d v="2022-11-02T08:28:42"/>
    <s v=" zatím ne, ale v budoucnosti bych se k tomu rád dostal"/>
    <n v="4"/>
    <n v="4"/>
    <n v="4"/>
    <n v="3"/>
    <n v="3"/>
    <n v="3"/>
    <x v="1"/>
    <n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n v="30143"/>
    <x v="0"/>
    <n v="2009"/>
    <n v="13"/>
    <s v=" Ne"/>
    <n v="3"/>
    <n v="4"/>
    <n v="2"/>
    <n v="3"/>
    <n v="3"/>
    <n v="3"/>
    <n v="18"/>
    <x v="0"/>
  </r>
  <r>
    <n v="27994"/>
    <x v="0"/>
    <n v="2007"/>
    <n v="15"/>
    <s v=" Ano"/>
    <n v="3"/>
    <n v="4"/>
    <n v="2"/>
    <n v="3"/>
    <n v="4"/>
    <n v="3"/>
    <n v="19"/>
    <x v="0"/>
  </r>
  <r>
    <n v="28567"/>
    <x v="0"/>
    <n v="2007"/>
    <n v="15"/>
    <s v=" Ano"/>
    <n v="4"/>
    <n v="4"/>
    <n v="4"/>
    <n v="4"/>
    <n v="4"/>
    <n v="4"/>
    <n v="24"/>
    <x v="1"/>
  </r>
  <r>
    <n v="29529"/>
    <x v="0"/>
    <n v="2007"/>
    <n v="15"/>
    <s v=" Ne, ale mám to tento rok v plánu v rámci DofE."/>
    <n v="3"/>
    <n v="4"/>
    <n v="1"/>
    <n v="4"/>
    <n v="4"/>
    <n v="4"/>
    <n v="20"/>
    <x v="2"/>
  </r>
  <r>
    <n v="27750"/>
    <x v="1"/>
    <n v="2006"/>
    <n v="16"/>
    <s v=" Ano i v současnosti."/>
    <n v="3"/>
    <n v="3"/>
    <n v="3"/>
    <n v="3"/>
    <n v="3"/>
    <n v="2"/>
    <n v="17"/>
    <x v="3"/>
  </r>
  <r>
    <n v="27756"/>
    <x v="0"/>
    <n v="2006"/>
    <n v="16"/>
    <s v=" Ne"/>
    <n v="3"/>
    <n v="3"/>
    <n v="3"/>
    <n v="2"/>
    <n v="3"/>
    <n v="2"/>
    <n v="16"/>
    <x v="4"/>
  </r>
  <r>
    <n v="27976"/>
    <x v="0"/>
    <n v="2006"/>
    <n v="16"/>
    <s v=" Ano"/>
    <n v="4"/>
    <n v="3"/>
    <n v="3"/>
    <n v="2"/>
    <n v="3"/>
    <n v="2"/>
    <n v="17"/>
    <x v="3"/>
  </r>
  <r>
    <n v="28030"/>
    <x v="0"/>
    <n v="2006"/>
    <n v="16"/>
    <s v=" Ne"/>
    <n v="4"/>
    <n v="4"/>
    <n v="2"/>
    <n v="2"/>
    <n v="4"/>
    <n v="2"/>
    <n v="18"/>
    <x v="0"/>
  </r>
  <r>
    <n v="28178"/>
    <x v="0"/>
    <n v="2006"/>
    <n v="16"/>
    <s v=" "/>
    <n v="3"/>
    <n v="3"/>
    <n v="2"/>
    <n v="4"/>
    <n v="4"/>
    <n v="3"/>
    <n v="19"/>
    <x v="0"/>
  </r>
  <r>
    <n v="28523"/>
    <x v="0"/>
    <n v="2006"/>
    <n v="16"/>
    <s v=" Ne"/>
    <n v="3"/>
    <n v="3"/>
    <n v="2"/>
    <n v="3"/>
    <n v="4"/>
    <n v="4"/>
    <n v="19"/>
    <x v="0"/>
  </r>
  <r>
    <n v="29342"/>
    <x v="0"/>
    <n v="2006"/>
    <n v="16"/>
    <s v=" Ano"/>
    <n v="2"/>
    <n v="4"/>
    <n v="2"/>
    <n v="4"/>
    <n v="3"/>
    <n v="4"/>
    <n v="19"/>
    <x v="0"/>
  </r>
  <r>
    <n v="26592"/>
    <x v="0"/>
    <n v="2005"/>
    <n v="17"/>
    <s v=" Ne"/>
    <n v="4"/>
    <n v="4"/>
    <n v="2"/>
    <n v="3"/>
    <n v="4"/>
    <n v="3"/>
    <n v="20"/>
    <x v="2"/>
  </r>
  <r>
    <n v="27646"/>
    <x v="0"/>
    <n v="2005"/>
    <n v="17"/>
    <s v=" "/>
    <n v="4"/>
    <n v="4"/>
    <n v="2"/>
    <n v="3"/>
    <n v="3"/>
    <n v="4"/>
    <n v="20"/>
    <x v="2"/>
  </r>
  <r>
    <n v="27790"/>
    <x v="0"/>
    <n v="2005"/>
    <n v="17"/>
    <s v=" Ano, o prázdninách jsem pomáhala v domově pro seniory."/>
    <n v="3"/>
    <n v="4"/>
    <n v="3"/>
    <n v="4"/>
    <n v="4"/>
    <n v="4"/>
    <n v="22"/>
    <x v="5"/>
  </r>
  <r>
    <n v="28065"/>
    <x v="0"/>
    <n v="2005"/>
    <n v="17"/>
    <s v=" Ano"/>
    <n v="4"/>
    <n v="4"/>
    <n v="3"/>
    <n v="3"/>
    <n v="4"/>
    <n v="3"/>
    <n v="21"/>
    <x v="6"/>
  </r>
  <r>
    <n v="28483"/>
    <x v="0"/>
    <n v="2005"/>
    <n v="17"/>
    <s v=" "/>
    <n v="3"/>
    <n v="4"/>
    <n v="3"/>
    <n v="3"/>
    <n v="3"/>
    <n v="3"/>
    <n v="19"/>
    <x v="0"/>
  </r>
  <r>
    <n v="28727"/>
    <x v="0"/>
    <n v="2005"/>
    <n v="17"/>
    <s v=" Ne"/>
    <n v="4"/>
    <n v="3"/>
    <n v="4"/>
    <n v="2"/>
    <n v="3"/>
    <n v="2"/>
    <n v="18"/>
    <x v="0"/>
  </r>
  <r>
    <n v="26883"/>
    <x v="1"/>
    <n v="2004"/>
    <n v="18"/>
    <s v=" Ne"/>
    <n v="3"/>
    <n v="4"/>
    <n v="4"/>
    <n v="3"/>
    <n v="4"/>
    <n v="3"/>
    <n v="21"/>
    <x v="6"/>
  </r>
  <r>
    <n v="27414"/>
    <x v="0"/>
    <n v="2004"/>
    <n v="18"/>
    <s v=" Ano"/>
    <n v="4"/>
    <n v="4"/>
    <n v="4"/>
    <n v="4"/>
    <n v="4"/>
    <n v="4"/>
    <n v="24"/>
    <x v="1"/>
  </r>
  <r>
    <n v="28011"/>
    <x v="0"/>
    <n v="2004"/>
    <n v="18"/>
    <s v=" Ano"/>
    <n v="4"/>
    <n v="4"/>
    <n v="1"/>
    <n v="4"/>
    <n v="4"/>
    <n v="4"/>
    <n v="21"/>
    <x v="6"/>
  </r>
  <r>
    <n v="28046"/>
    <x v="0"/>
    <n v="2004"/>
    <n v="18"/>
    <s v=" Ano"/>
    <n v="4"/>
    <n v="2"/>
    <n v="2"/>
    <n v="3"/>
    <n v="4"/>
    <n v="4"/>
    <n v="19"/>
    <x v="0"/>
  </r>
  <r>
    <n v="28418"/>
    <x v="0"/>
    <n v="2004"/>
    <n v="18"/>
    <s v=" Ano"/>
    <n v="4"/>
    <n v="3"/>
    <n v="3"/>
    <n v="3"/>
    <n v="3"/>
    <n v="3"/>
    <n v="19"/>
    <x v="0"/>
  </r>
  <r>
    <n v="28776"/>
    <x v="0"/>
    <n v="2004"/>
    <n v="18"/>
    <s v=" Ano"/>
    <n v="3"/>
    <n v="4"/>
    <n v="3"/>
    <n v="4"/>
    <n v="4"/>
    <n v="4"/>
    <n v="22"/>
    <x v="5"/>
  </r>
  <r>
    <n v="29049"/>
    <x v="0"/>
    <n v="2004"/>
    <n v="18"/>
    <s v=" Vyloženě nepracovala,... pomahala"/>
    <n v="3"/>
    <n v="3"/>
    <n v="3"/>
    <n v="3"/>
    <n v="4"/>
    <n v="3"/>
    <n v="19"/>
    <x v="0"/>
  </r>
  <r>
    <n v="26527"/>
    <x v="0"/>
    <n v="2003"/>
    <n v="19"/>
    <s v=" Ne"/>
    <n v="4"/>
    <n v="4"/>
    <n v="2"/>
    <n v="3"/>
    <n v="3"/>
    <n v="3"/>
    <n v="19"/>
    <x v="0"/>
  </r>
  <r>
    <n v="27837"/>
    <x v="1"/>
    <n v="2003"/>
    <n v="19"/>
    <s v=" Ne"/>
    <n v="4"/>
    <n v="4"/>
    <n v="1"/>
    <n v="4"/>
    <n v="4"/>
    <n v="3"/>
    <n v="20"/>
    <x v="2"/>
  </r>
  <r>
    <n v="28000"/>
    <x v="0"/>
    <n v="2003"/>
    <n v="19"/>
    <s v=" Ne"/>
    <n v="3"/>
    <n v="3"/>
    <n v="3"/>
    <n v="2"/>
    <n v="3"/>
    <n v="2"/>
    <n v="16"/>
    <x v="4"/>
  </r>
  <r>
    <n v="28099"/>
    <x v="0"/>
    <n v="2003"/>
    <n v="19"/>
    <s v=" Ano"/>
    <n v="4"/>
    <n v="4"/>
    <n v="3"/>
    <n v="3"/>
    <n v="4"/>
    <n v="4"/>
    <n v="22"/>
    <x v="5"/>
  </r>
  <r>
    <n v="28493"/>
    <x v="1"/>
    <n v="2003"/>
    <n v="19"/>
    <s v=" "/>
    <n v="3"/>
    <n v="3"/>
    <n v="2"/>
    <n v="3"/>
    <n v="3"/>
    <n v="2"/>
    <n v="16"/>
    <x v="4"/>
  </r>
  <r>
    <n v="28509"/>
    <x v="1"/>
    <n v="2003"/>
    <n v="19"/>
    <s v=" Ne"/>
    <n v="1"/>
    <n v="3"/>
    <n v="3"/>
    <n v="1"/>
    <n v="1"/>
    <n v="1"/>
    <n v="10"/>
    <x v="7"/>
  </r>
  <r>
    <n v="28860"/>
    <x v="0"/>
    <n v="2003"/>
    <n v="19"/>
    <s v=" Ano"/>
    <n v="4"/>
    <n v="4"/>
    <n v="2"/>
    <n v="3"/>
    <n v="4"/>
    <n v="2"/>
    <n v="19"/>
    <x v="0"/>
  </r>
  <r>
    <n v="29128"/>
    <x v="1"/>
    <n v="2003"/>
    <n v="19"/>
    <s v=" zatím ne, ale v budoucnosti bych se k tomu rád dostal"/>
    <n v="4"/>
    <n v="4"/>
    <n v="4"/>
    <n v="3"/>
    <n v="3"/>
    <n v="3"/>
    <n v="21"/>
    <x v="6"/>
  </r>
  <r>
    <n v="29174"/>
    <x v="0"/>
    <n v="2003"/>
    <n v="19"/>
    <s v=" Nevím to jistě, ale můžu to brát jako ano."/>
    <n v="4"/>
    <n v="4"/>
    <n v="1"/>
    <n v="3"/>
    <n v="4"/>
    <n v="3"/>
    <n v="19"/>
    <x v="0"/>
  </r>
  <r>
    <n v="29437"/>
    <x v="0"/>
    <n v="2003"/>
    <n v="19"/>
    <s v=" Ne"/>
    <n v="3"/>
    <n v="3"/>
    <n v="1"/>
    <n v="3"/>
    <n v="3"/>
    <n v="3"/>
    <n v="16"/>
    <x v="4"/>
  </r>
  <r>
    <n v="29480"/>
    <x v="0"/>
    <n v="2003"/>
    <n v="19"/>
    <s v=" "/>
    <n v="3"/>
    <n v="2"/>
    <n v="3"/>
    <n v="1"/>
    <n v="3"/>
    <n v="2"/>
    <n v="14"/>
    <x v="7"/>
  </r>
  <r>
    <n v="29709"/>
    <x v="0"/>
    <n v="2003"/>
    <n v="19"/>
    <s v=" Ano, ale jen nárazově, na pár akcích "/>
    <n v="3"/>
    <n v="3"/>
    <n v="2"/>
    <n v="3"/>
    <n v="3"/>
    <n v="3"/>
    <n v="17"/>
    <x v="3"/>
  </r>
  <r>
    <n v="29765"/>
    <x v="0"/>
    <n v="2003"/>
    <n v="19"/>
    <s v=" Ano"/>
    <n v="4"/>
    <n v="4"/>
    <n v="3"/>
    <n v="3"/>
    <n v="4"/>
    <n v="3"/>
    <n v="21"/>
    <x v="6"/>
  </r>
  <r>
    <n v="29844"/>
    <x v="0"/>
    <n v="2003"/>
    <n v="19"/>
    <s v=" Ne"/>
    <n v="4"/>
    <n v="3"/>
    <n v="3"/>
    <n v="3"/>
    <n v="3"/>
    <n v="2"/>
    <n v="18"/>
    <x v="0"/>
  </r>
  <r>
    <n v="29876"/>
    <x v="0"/>
    <n v="2003"/>
    <n v="19"/>
    <s v=" Ne"/>
    <n v="4"/>
    <n v="3"/>
    <n v="3"/>
    <n v="3"/>
    <n v="3"/>
    <n v="3"/>
    <n v="19"/>
    <x v="0"/>
  </r>
  <r>
    <n v="29968"/>
    <x v="0"/>
    <n v="2003"/>
    <n v="19"/>
    <s v=" Ne"/>
    <n v="4"/>
    <n v="4"/>
    <n v="3"/>
    <n v="3"/>
    <n v="4"/>
    <n v="3"/>
    <n v="21"/>
    <x v="6"/>
  </r>
  <r>
    <n v="30011"/>
    <x v="1"/>
    <n v="2003"/>
    <n v="19"/>
    <s v=" Ano "/>
    <n v="4"/>
    <n v="4"/>
    <n v="2"/>
    <n v="4"/>
    <n v="4"/>
    <n v="4"/>
    <n v="22"/>
    <x v="5"/>
  </r>
  <r>
    <n v="30012"/>
    <x v="0"/>
    <n v="2003"/>
    <n v="19"/>
    <s v=" Ne"/>
    <n v="4"/>
    <n v="4"/>
    <n v="4"/>
    <n v="4"/>
    <n v="4"/>
    <n v="4"/>
    <n v="24"/>
    <x v="1"/>
  </r>
  <r>
    <n v="30018"/>
    <x v="0"/>
    <n v="2003"/>
    <n v="19"/>
    <s v=" Ne"/>
    <n v="3"/>
    <n v="3"/>
    <n v="3"/>
    <n v="3"/>
    <n v="4"/>
    <n v="3"/>
    <n v="19"/>
    <x v="0"/>
  </r>
  <r>
    <n v="30036"/>
    <x v="0"/>
    <n v="2003"/>
    <n v="19"/>
    <s v=" Ne"/>
    <n v="4"/>
    <n v="4"/>
    <n v="2"/>
    <n v="4"/>
    <n v="4"/>
    <n v="4"/>
    <n v="22"/>
    <x v="5"/>
  </r>
  <r>
    <n v="30053"/>
    <x v="0"/>
    <n v="2003"/>
    <n v="19"/>
    <s v=" Ne"/>
    <n v="3"/>
    <n v="3"/>
    <n v="3"/>
    <n v="3"/>
    <n v="2"/>
    <n v="1"/>
    <n v="15"/>
    <x v="4"/>
  </r>
  <r>
    <n v="26556"/>
    <x v="0"/>
    <n v="2002"/>
    <n v="20"/>
    <s v=" Ano"/>
    <n v="3"/>
    <n v="4"/>
    <n v="2"/>
    <n v="3"/>
    <n v="4"/>
    <n v="3"/>
    <n v="19"/>
    <x v="0"/>
  </r>
  <r>
    <n v="27093"/>
    <x v="0"/>
    <n v="2002"/>
    <n v="20"/>
    <s v=" Ne"/>
    <n v="3"/>
    <n v="3"/>
    <n v="2"/>
    <n v="3"/>
    <n v="4"/>
    <n v="4"/>
    <n v="19"/>
    <x v="0"/>
  </r>
  <r>
    <n v="27201"/>
    <x v="1"/>
    <n v="2002"/>
    <n v="20"/>
    <s v=" Ano"/>
    <n v="3"/>
    <n v="3"/>
    <n v="2"/>
    <n v="2"/>
    <n v="1"/>
    <n v="1"/>
    <n v="12"/>
    <x v="7"/>
  </r>
  <r>
    <n v="27215"/>
    <x v="0"/>
    <n v="2002"/>
    <n v="20"/>
    <s v=" Ne"/>
    <n v="4"/>
    <n v="3"/>
    <n v="4"/>
    <n v="3"/>
    <n v="4"/>
    <n v="3"/>
    <n v="21"/>
    <x v="6"/>
  </r>
  <r>
    <n v="27305"/>
    <x v="0"/>
    <n v="2002"/>
    <n v="20"/>
    <s v=" Ne"/>
    <n v="3"/>
    <n v="4"/>
    <n v="2"/>
    <n v="3"/>
    <n v="4"/>
    <n v="3"/>
    <n v="19"/>
    <x v="0"/>
  </r>
  <r>
    <n v="27227"/>
    <x v="0"/>
    <n v="2002"/>
    <n v="20"/>
    <s v=" Ano "/>
    <n v="4"/>
    <n v="4"/>
    <n v="4"/>
    <n v="3"/>
    <n v="4"/>
    <n v="3"/>
    <n v="22"/>
    <x v="5"/>
  </r>
  <r>
    <n v="27349"/>
    <x v="1"/>
    <n v="2002"/>
    <n v="20"/>
    <s v=" Ne"/>
    <n v="1"/>
    <n v="1"/>
    <n v="3"/>
    <n v="1"/>
    <n v="2"/>
    <n v="1"/>
    <n v="9"/>
    <x v="7"/>
  </r>
  <r>
    <n v="27511"/>
    <x v="0"/>
    <n v="2002"/>
    <n v="20"/>
    <s v=" Ano"/>
    <n v="4"/>
    <n v="4"/>
    <n v="3"/>
    <n v="4"/>
    <n v="4"/>
    <n v="4"/>
    <n v="23"/>
    <x v="8"/>
  </r>
  <r>
    <n v="27657"/>
    <x v="0"/>
    <n v="2002"/>
    <n v="20"/>
    <s v=" Jsem vedoucí v pionýrské skupině, dobrovolnická organizace věnující se dětem "/>
    <n v="3"/>
    <n v="4"/>
    <n v="1"/>
    <n v="3"/>
    <n v="4"/>
    <n v="3"/>
    <n v="18"/>
    <x v="0"/>
  </r>
  <r>
    <n v="27774"/>
    <x v="0"/>
    <n v="2002"/>
    <n v="20"/>
    <s v=" Ne"/>
    <n v="4"/>
    <n v="4"/>
    <n v="2"/>
    <n v="3"/>
    <n v="4"/>
    <n v="3"/>
    <n v="20"/>
    <x v="2"/>
  </r>
  <r>
    <n v="27760"/>
    <x v="0"/>
    <n v="2002"/>
    <n v="20"/>
    <s v=" Ne"/>
    <n v="4"/>
    <n v="4"/>
    <n v="3"/>
    <n v="2"/>
    <n v="2"/>
    <n v="3"/>
    <n v="18"/>
    <x v="0"/>
  </r>
  <r>
    <n v="27783"/>
    <x v="1"/>
    <n v="2002"/>
    <n v="20"/>
    <s v=" "/>
    <n v="3"/>
    <n v="4"/>
    <n v="2"/>
    <n v="4"/>
    <n v="4"/>
    <n v="4"/>
    <n v="21"/>
    <x v="6"/>
  </r>
  <r>
    <n v="28010"/>
    <x v="1"/>
    <n v="2002"/>
    <n v="20"/>
    <s v=" Ano "/>
    <n v="4"/>
    <n v="4"/>
    <n v="3"/>
    <n v="4"/>
    <n v="4"/>
    <n v="4"/>
    <n v="23"/>
    <x v="8"/>
  </r>
  <r>
    <n v="27525"/>
    <x v="0"/>
    <n v="2002"/>
    <n v="20"/>
    <s v=" "/>
    <n v="4"/>
    <n v="4"/>
    <n v="1"/>
    <n v="4"/>
    <n v="4"/>
    <n v="4"/>
    <n v="21"/>
    <x v="6"/>
  </r>
  <r>
    <n v="28710"/>
    <x v="0"/>
    <n v="2002"/>
    <n v="20"/>
    <s v=" Ne"/>
    <n v="4"/>
    <n v="3"/>
    <n v="3"/>
    <n v="2"/>
    <n v="4"/>
    <n v="4"/>
    <n v="20"/>
    <x v="2"/>
  </r>
  <r>
    <n v="28801"/>
    <x v="1"/>
    <n v="2002"/>
    <n v="20"/>
    <s v=" Ne"/>
    <n v="4"/>
    <n v="3"/>
    <n v="4"/>
    <n v="3"/>
    <n v="4"/>
    <n v="3"/>
    <n v="21"/>
    <x v="6"/>
  </r>
  <r>
    <n v="28820"/>
    <x v="1"/>
    <n v="2002"/>
    <n v="20"/>
    <s v=" Ano"/>
    <n v="4"/>
    <n v="4"/>
    <n v="2"/>
    <n v="3"/>
    <n v="3"/>
    <n v="2"/>
    <n v="18"/>
    <x v="0"/>
  </r>
  <r>
    <n v="29491"/>
    <x v="0"/>
    <n v="2002"/>
    <n v="20"/>
    <s v=" Ne"/>
    <n v="3"/>
    <n v="4"/>
    <n v="1"/>
    <n v="3"/>
    <n v="4"/>
    <n v="3"/>
    <n v="18"/>
    <x v="0"/>
  </r>
  <r>
    <n v="29504"/>
    <x v="0"/>
    <n v="2002"/>
    <n v="20"/>
    <s v=" Ano"/>
    <n v="4"/>
    <n v="4"/>
    <n v="3"/>
    <n v="4"/>
    <n v="4"/>
    <n v="4"/>
    <n v="23"/>
    <x v="8"/>
  </r>
  <r>
    <n v="29592"/>
    <x v="0"/>
    <n v="2002"/>
    <n v="20"/>
    <s v=" Ano "/>
    <n v="3"/>
    <n v="3"/>
    <n v="3"/>
    <n v="3"/>
    <n v="4"/>
    <n v="3"/>
    <n v="19"/>
    <x v="0"/>
  </r>
  <r>
    <n v="29677"/>
    <x v="0"/>
    <n v="2002"/>
    <n v="20"/>
    <s v=" stále pracuji - skautská vedoucí, medici na ulici"/>
    <n v="4"/>
    <n v="4"/>
    <n v="2"/>
    <n v="3"/>
    <n v="3"/>
    <n v="3"/>
    <n v="19"/>
    <x v="0"/>
  </r>
  <r>
    <n v="29768"/>
    <x v="1"/>
    <n v="2002"/>
    <n v="20"/>
    <s v=" Ano"/>
    <n v="4"/>
    <n v="4"/>
    <n v="2"/>
    <n v="4"/>
    <n v="4"/>
    <n v="4"/>
    <n v="22"/>
    <x v="5"/>
  </r>
  <r>
    <n v="29868"/>
    <x v="0"/>
    <n v="2002"/>
    <n v="20"/>
    <s v=" Ano v diakonii"/>
    <n v="4"/>
    <n v="4"/>
    <n v="2"/>
    <n v="4"/>
    <n v="4"/>
    <n v="4"/>
    <n v="22"/>
    <x v="5"/>
  </r>
  <r>
    <n v="30034"/>
    <x v="0"/>
    <n v="2002"/>
    <n v="20"/>
    <s v=" Ano"/>
    <n v="4"/>
    <n v="3"/>
    <n v="3"/>
    <n v="3"/>
    <n v="3"/>
    <n v="1"/>
    <n v="17"/>
    <x v="3"/>
  </r>
  <r>
    <n v="29855"/>
    <x v="0"/>
    <n v="2002"/>
    <n v="20"/>
    <s v=" Ano"/>
    <n v="3"/>
    <n v="4"/>
    <n v="3"/>
    <n v="4"/>
    <n v="4"/>
    <n v="4"/>
    <n v="22"/>
    <x v="5"/>
  </r>
  <r>
    <n v="30086"/>
    <x v="0"/>
    <n v="2002"/>
    <n v="20"/>
    <s v=" Ano "/>
    <n v="3"/>
    <n v="2"/>
    <n v="3"/>
    <n v="2"/>
    <n v="2"/>
    <n v="2"/>
    <n v="14"/>
    <x v="7"/>
  </r>
  <r>
    <n v="30117"/>
    <x v="0"/>
    <n v="2002"/>
    <n v="20"/>
    <s v=" Ano"/>
    <n v="3"/>
    <n v="3"/>
    <n v="2"/>
    <n v="3"/>
    <n v="3"/>
    <n v="3"/>
    <n v="17"/>
    <x v="3"/>
  </r>
  <r>
    <n v="26674"/>
    <x v="0"/>
    <n v="2001"/>
    <n v="21"/>
    <s v=" Neřekla bych přímo pracovala, ale určitě už jsem se několika dobrovolnických činnosti zúčastnila "/>
    <n v="3"/>
    <n v="4"/>
    <n v="3"/>
    <n v="4"/>
    <n v="4"/>
    <n v="3"/>
    <n v="21"/>
    <x v="6"/>
  </r>
  <r>
    <n v="26701"/>
    <x v="0"/>
    <n v="2001"/>
    <n v="21"/>
    <s v=" Ne"/>
    <n v="3"/>
    <n v="3"/>
    <n v="3"/>
    <n v="2"/>
    <n v="3"/>
    <n v="2"/>
    <n v="16"/>
    <x v="4"/>
  </r>
  <r>
    <n v="27013"/>
    <x v="0"/>
    <n v="2001"/>
    <n v="21"/>
    <s v=" "/>
    <n v="3"/>
    <n v="4"/>
    <n v="2"/>
    <n v="3"/>
    <n v="4"/>
    <n v="3"/>
    <n v="19"/>
    <x v="0"/>
  </r>
  <r>
    <n v="27079"/>
    <x v="0"/>
    <n v="2001"/>
    <n v="21"/>
    <s v=" Ne"/>
    <n v="4"/>
    <n v="4"/>
    <n v="3"/>
    <n v="2"/>
    <n v="3"/>
    <n v="2"/>
    <n v="18"/>
    <x v="0"/>
  </r>
  <r>
    <n v="27081"/>
    <x v="0"/>
    <n v="2001"/>
    <n v="21"/>
    <s v=" Ne"/>
    <n v="3"/>
    <n v="2"/>
    <n v="2"/>
    <n v="3"/>
    <n v="3"/>
    <n v="3"/>
    <n v="16"/>
    <x v="4"/>
  </r>
  <r>
    <n v="27460"/>
    <x v="0"/>
    <n v="2001"/>
    <n v="21"/>
    <s v=" Ne"/>
    <n v="4"/>
    <n v="4"/>
    <n v="1"/>
    <n v="3"/>
    <n v="3"/>
    <n v="2"/>
    <n v="17"/>
    <x v="3"/>
  </r>
  <r>
    <n v="27682"/>
    <x v="0"/>
    <n v="2001"/>
    <n v="21"/>
    <s v=" Ne"/>
    <n v="4"/>
    <n v="3"/>
    <n v="3"/>
    <n v="2"/>
    <n v="3"/>
    <n v="2"/>
    <n v="17"/>
    <x v="3"/>
  </r>
  <r>
    <n v="28052"/>
    <x v="0"/>
    <n v="2001"/>
    <n v="21"/>
    <s v=" Ne"/>
    <n v="4"/>
    <n v="4"/>
    <n v="2"/>
    <n v="4"/>
    <n v="4"/>
    <n v="4"/>
    <n v="22"/>
    <x v="5"/>
  </r>
  <r>
    <n v="28699"/>
    <x v="0"/>
    <n v="2001"/>
    <n v="21"/>
    <s v=" "/>
    <n v="1"/>
    <n v="3"/>
    <n v="2"/>
    <n v="3"/>
    <n v="4"/>
    <n v="4"/>
    <n v="17"/>
    <x v="3"/>
  </r>
  <r>
    <n v="28740"/>
    <x v="0"/>
    <n v="2001"/>
    <n v="21"/>
    <s v=" Ano."/>
    <n v="1"/>
    <n v="4"/>
    <n v="4"/>
    <n v="3"/>
    <n v="4"/>
    <n v="4"/>
    <n v="20"/>
    <x v="2"/>
  </r>
  <r>
    <n v="29230"/>
    <x v="0"/>
    <n v="2001"/>
    <n v="21"/>
    <s v=" Ano "/>
    <n v="4"/>
    <n v="4"/>
    <n v="2"/>
    <n v="4"/>
    <n v="4"/>
    <n v="3"/>
    <n v="21"/>
    <x v="6"/>
  </r>
  <r>
    <n v="29369"/>
    <x v="0"/>
    <n v="2001"/>
    <n v="21"/>
    <s v=" už asi 8 let vedu skupinky dětí ve skautském oddíle, několik let jsem byla dobrovolníkem v majálesovém týmu u nás ve městě, chodila jsem po městě a prodávala žluté kytičky..."/>
    <n v="3"/>
    <n v="3"/>
    <n v="3"/>
    <n v="3"/>
    <n v="3"/>
    <n v="3"/>
    <n v="18"/>
    <x v="0"/>
  </r>
  <r>
    <n v="29585"/>
    <x v="1"/>
    <n v="2001"/>
    <n v="21"/>
    <s v=" Ne"/>
    <n v="2"/>
    <n v="3"/>
    <n v="2"/>
    <n v="1"/>
    <n v="2"/>
    <n v="1"/>
    <n v="11"/>
    <x v="7"/>
  </r>
  <r>
    <n v="29712"/>
    <x v="0"/>
    <n v="2001"/>
    <n v="21"/>
    <s v=" Ano"/>
    <n v="3"/>
    <n v="4"/>
    <n v="3"/>
    <n v="4"/>
    <n v="4"/>
    <n v="4"/>
    <n v="22"/>
    <x v="5"/>
  </r>
  <r>
    <n v="29874"/>
    <x v="0"/>
    <n v="2001"/>
    <n v="21"/>
    <s v=" Ano"/>
    <n v="4"/>
    <n v="4"/>
    <n v="2"/>
    <n v="3"/>
    <n v="4"/>
    <n v="4"/>
    <n v="21"/>
    <x v="6"/>
  </r>
  <r>
    <n v="29924"/>
    <x v="1"/>
    <n v="2001"/>
    <n v="21"/>
    <s v=" "/>
    <n v="4"/>
    <n v="4"/>
    <n v="1"/>
    <n v="4"/>
    <n v="4"/>
    <n v="4"/>
    <n v="21"/>
    <x v="6"/>
  </r>
  <r>
    <n v="29937"/>
    <x v="0"/>
    <n v="2001"/>
    <n v="21"/>
    <s v=" Ano, od svých 15 let"/>
    <n v="4"/>
    <n v="4"/>
    <n v="4"/>
    <n v="4"/>
    <n v="4"/>
    <n v="4"/>
    <n v="24"/>
    <x v="1"/>
  </r>
  <r>
    <n v="28067"/>
    <x v="1"/>
    <n v="2001"/>
    <n v="21"/>
    <s v=" Ano"/>
    <n v="4"/>
    <n v="4"/>
    <n v="2"/>
    <n v="4"/>
    <n v="4"/>
    <n v="4"/>
    <n v="22"/>
    <x v="5"/>
  </r>
  <r>
    <n v="30019"/>
    <x v="0"/>
    <n v="2001"/>
    <n v="21"/>
    <s v=" Ano"/>
    <n v="4"/>
    <n v="4"/>
    <n v="3"/>
    <n v="4"/>
    <n v="4"/>
    <n v="3"/>
    <n v="22"/>
    <x v="5"/>
  </r>
  <r>
    <n v="30096"/>
    <x v="1"/>
    <n v="2001"/>
    <n v="21"/>
    <s v=" "/>
    <n v="4"/>
    <n v="3"/>
    <n v="4"/>
    <n v="4"/>
    <n v="3"/>
    <n v="3"/>
    <n v="21"/>
    <x v="6"/>
  </r>
  <r>
    <n v="26531"/>
    <x v="0"/>
    <n v="2000"/>
    <n v="22"/>
    <s v=" Ne"/>
    <n v="4"/>
    <n v="4"/>
    <n v="1"/>
    <n v="3"/>
    <n v="4"/>
    <n v="3"/>
    <n v="19"/>
    <x v="0"/>
  </r>
  <r>
    <n v="26538"/>
    <x v="0"/>
    <n v="2000"/>
    <n v="22"/>
    <s v=" Ano"/>
    <n v="4"/>
    <n v="4"/>
    <n v="4"/>
    <n v="3"/>
    <n v="3"/>
    <n v="4"/>
    <n v="22"/>
    <x v="5"/>
  </r>
  <r>
    <n v="26540"/>
    <x v="0"/>
    <n v="2000"/>
    <n v="22"/>
    <s v=" Ano"/>
    <n v="3"/>
    <n v="4"/>
    <n v="1"/>
    <n v="3"/>
    <n v="4"/>
    <n v="3"/>
    <n v="18"/>
    <x v="0"/>
  </r>
  <r>
    <n v="26620"/>
    <x v="0"/>
    <n v="2000"/>
    <n v="22"/>
    <s v=" Ano"/>
    <n v="4"/>
    <n v="3"/>
    <n v="3"/>
    <n v="4"/>
    <n v="4"/>
    <n v="3"/>
    <n v="21"/>
    <x v="6"/>
  </r>
  <r>
    <n v="26753"/>
    <x v="0"/>
    <n v="2000"/>
    <n v="22"/>
    <s v=" Ano"/>
    <n v="3"/>
    <n v="4"/>
    <n v="3"/>
    <n v="3"/>
    <n v="4"/>
    <n v="3"/>
    <n v="20"/>
    <x v="2"/>
  </r>
  <r>
    <n v="26617"/>
    <x v="0"/>
    <n v="2000"/>
    <n v="22"/>
    <s v=" Ano"/>
    <n v="4"/>
    <n v="4"/>
    <n v="3"/>
    <n v="3"/>
    <n v="4"/>
    <n v="3"/>
    <n v="21"/>
    <x v="6"/>
  </r>
  <r>
    <n v="26842"/>
    <x v="1"/>
    <n v="2000"/>
    <n v="22"/>
    <s v=" Ne"/>
    <n v="3"/>
    <n v="3"/>
    <n v="4"/>
    <n v="2"/>
    <n v="3"/>
    <n v="2"/>
    <n v="17"/>
    <x v="3"/>
  </r>
  <r>
    <n v="26884"/>
    <x v="0"/>
    <n v="2000"/>
    <n v="22"/>
    <s v=" Ano"/>
    <n v="3"/>
    <n v="3"/>
    <n v="2"/>
    <n v="3"/>
    <n v="3"/>
    <n v="3"/>
    <n v="17"/>
    <x v="3"/>
  </r>
  <r>
    <n v="27084"/>
    <x v="0"/>
    <n v="2000"/>
    <n v="22"/>
    <s v=" "/>
    <n v="3"/>
    <n v="3"/>
    <n v="4"/>
    <n v="1"/>
    <n v="2"/>
    <n v="2"/>
    <n v="15"/>
    <x v="4"/>
  </r>
  <r>
    <n v="26932"/>
    <x v="0"/>
    <n v="2000"/>
    <n v="22"/>
    <s v=" Ano"/>
    <n v="3"/>
    <n v="4"/>
    <n v="2"/>
    <n v="4"/>
    <n v="4"/>
    <n v="4"/>
    <n v="21"/>
    <x v="6"/>
  </r>
  <r>
    <n v="27086"/>
    <x v="0"/>
    <n v="2000"/>
    <n v="22"/>
    <s v=" "/>
    <n v="4"/>
    <n v="4"/>
    <n v="2"/>
    <n v="4"/>
    <n v="4"/>
    <n v="4"/>
    <n v="22"/>
    <x v="5"/>
  </r>
  <r>
    <n v="27089"/>
    <x v="1"/>
    <n v="2000"/>
    <n v="22"/>
    <s v=" vzácně"/>
    <n v="3"/>
    <n v="3"/>
    <n v="3"/>
    <n v="2"/>
    <n v="2"/>
    <n v="1"/>
    <n v="14"/>
    <x v="7"/>
  </r>
  <r>
    <n v="27220"/>
    <x v="0"/>
    <n v="2000"/>
    <n v="22"/>
    <s v=" Ano, jako skautská vedoucí nebo jako dobrovolnice organizace, která zprostředkovává výměnné pobyty v zahraničí."/>
    <n v="4"/>
    <n v="4"/>
    <n v="2"/>
    <n v="2"/>
    <n v="4"/>
    <n v="4"/>
    <n v="20"/>
    <x v="2"/>
  </r>
  <r>
    <n v="27449"/>
    <x v="0"/>
    <n v="2000"/>
    <n v="22"/>
    <s v=" "/>
    <n v="4"/>
    <n v="4"/>
    <n v="1"/>
    <n v="4"/>
    <n v="4"/>
    <n v="4"/>
    <n v="21"/>
    <x v="6"/>
  </r>
  <r>
    <n v="26526"/>
    <x v="0"/>
    <n v="2000"/>
    <n v="22"/>
    <s v=" Ano"/>
    <n v="1"/>
    <n v="4"/>
    <n v="3"/>
    <n v="3"/>
    <n v="3"/>
    <n v="4"/>
    <n v="18"/>
    <x v="0"/>
  </r>
  <r>
    <n v="27688"/>
    <x v="0"/>
    <n v="2000"/>
    <n v="22"/>
    <s v=" Ano"/>
    <n v="4"/>
    <n v="4"/>
    <n v="1"/>
    <n v="4"/>
    <n v="3"/>
    <n v="3"/>
    <n v="19"/>
    <x v="0"/>
  </r>
  <r>
    <n v="27809"/>
    <x v="0"/>
    <n v="2000"/>
    <n v="22"/>
    <s v=" Ne"/>
    <n v="4"/>
    <n v="4"/>
    <n v="3"/>
    <n v="4"/>
    <n v="4"/>
    <n v="4"/>
    <n v="23"/>
    <x v="8"/>
  </r>
  <r>
    <n v="26807"/>
    <x v="0"/>
    <n v="2000"/>
    <n v="22"/>
    <s v=" Ano"/>
    <n v="4"/>
    <n v="4"/>
    <n v="3"/>
    <n v="4"/>
    <n v="4"/>
    <n v="4"/>
    <n v="23"/>
    <x v="8"/>
  </r>
  <r>
    <n v="27853"/>
    <x v="0"/>
    <n v="2000"/>
    <n v="22"/>
    <s v=" Ano, šest let"/>
    <n v="4"/>
    <n v="4"/>
    <n v="1"/>
    <n v="4"/>
    <n v="4"/>
    <n v="4"/>
    <n v="21"/>
    <x v="6"/>
  </r>
  <r>
    <n v="28516"/>
    <x v="0"/>
    <n v="2000"/>
    <n v="22"/>
    <s v=" Ano"/>
    <n v="2"/>
    <n v="4"/>
    <n v="4"/>
    <n v="3"/>
    <n v="3"/>
    <n v="4"/>
    <n v="20"/>
    <x v="2"/>
  </r>
  <r>
    <n v="28625"/>
    <x v="0"/>
    <n v="2000"/>
    <n v="22"/>
    <s v=" Ano"/>
    <n v="3"/>
    <n v="3"/>
    <n v="3"/>
    <n v="2"/>
    <n v="3"/>
    <n v="2"/>
    <n v="16"/>
    <x v="4"/>
  </r>
  <r>
    <n v="28670"/>
    <x v="1"/>
    <n v="2000"/>
    <n v="22"/>
    <s v=" Ano"/>
    <n v="4"/>
    <n v="3"/>
    <n v="2"/>
    <n v="2"/>
    <n v="4"/>
    <n v="3"/>
    <n v="18"/>
    <x v="0"/>
  </r>
  <r>
    <n v="28768"/>
    <x v="1"/>
    <n v="2000"/>
    <n v="22"/>
    <s v=" Nikoli"/>
    <n v="3"/>
    <n v="3"/>
    <n v="3"/>
    <n v="1"/>
    <n v="2"/>
    <n v="1"/>
    <n v="13"/>
    <x v="7"/>
  </r>
  <r>
    <n v="28753"/>
    <x v="0"/>
    <n v="2000"/>
    <n v="22"/>
    <s v=" Ano"/>
    <n v="3"/>
    <n v="4"/>
    <n v="2"/>
    <n v="4"/>
    <n v="4"/>
    <n v="4"/>
    <n v="21"/>
    <x v="6"/>
  </r>
  <r>
    <n v="26814"/>
    <x v="0"/>
    <n v="2000"/>
    <n v="22"/>
    <s v=" Ano"/>
    <n v="3"/>
    <n v="4"/>
    <n v="3"/>
    <n v="2"/>
    <n v="4"/>
    <n v="4"/>
    <n v="20"/>
    <x v="2"/>
  </r>
  <r>
    <n v="27353"/>
    <x v="0"/>
    <n v="2000"/>
    <n v="22"/>
    <s v=" Ano"/>
    <n v="3"/>
    <n v="3"/>
    <n v="3"/>
    <n v="3"/>
    <n v="3"/>
    <n v="3"/>
    <n v="18"/>
    <x v="0"/>
  </r>
  <r>
    <n v="29031"/>
    <x v="0"/>
    <n v="2000"/>
    <n v="22"/>
    <s v=" Ne"/>
    <n v="2"/>
    <n v="2"/>
    <n v="2"/>
    <n v="2"/>
    <n v="3"/>
    <n v="2"/>
    <n v="13"/>
    <x v="7"/>
  </r>
  <r>
    <n v="28621"/>
    <x v="0"/>
    <n v="2000"/>
    <n v="22"/>
    <s v=" Ano"/>
    <n v="3"/>
    <n v="4"/>
    <n v="3"/>
    <n v="3"/>
    <n v="4"/>
    <n v="4"/>
    <n v="21"/>
    <x v="6"/>
  </r>
  <r>
    <n v="29179"/>
    <x v="1"/>
    <n v="2000"/>
    <n v="22"/>
    <s v=" "/>
    <n v="3"/>
    <n v="3"/>
    <n v="3"/>
    <n v="2"/>
    <n v="3"/>
    <n v="1"/>
    <n v="15"/>
    <x v="4"/>
  </r>
  <r>
    <n v="29187"/>
    <x v="0"/>
    <n v="2000"/>
    <n v="22"/>
    <s v=" "/>
    <n v="3"/>
    <n v="3"/>
    <n v="3"/>
    <n v="3"/>
    <n v="3"/>
    <n v="2"/>
    <n v="17"/>
    <x v="3"/>
  </r>
  <r>
    <n v="29206"/>
    <x v="1"/>
    <n v="2000"/>
    <n v="22"/>
    <s v=" Ano"/>
    <n v="4"/>
    <n v="4"/>
    <n v="4"/>
    <n v="1"/>
    <n v="3"/>
    <n v="1"/>
    <n v="17"/>
    <x v="3"/>
  </r>
  <r>
    <n v="29258"/>
    <x v="0"/>
    <n v="2000"/>
    <n v="22"/>
    <s v=" Nie"/>
    <n v="4"/>
    <n v="4"/>
    <n v="4"/>
    <n v="2"/>
    <n v="4"/>
    <n v="3"/>
    <n v="21"/>
    <x v="6"/>
  </r>
  <r>
    <n v="29285"/>
    <x v="1"/>
    <n v="2000"/>
    <n v="22"/>
    <s v=" Asi nie. Iba ked som mal niekomu blizkemu s niecim pomoct."/>
    <n v="4"/>
    <n v="4"/>
    <n v="3"/>
    <n v="3"/>
    <n v="3"/>
    <n v="2"/>
    <n v="19"/>
    <x v="0"/>
  </r>
  <r>
    <n v="29370"/>
    <x v="0"/>
    <n v="2000"/>
    <n v="22"/>
    <s v=" Ano, párkrát. Jenže pak jsem musela žrát rohlíky několik týdnů. :("/>
    <n v="4"/>
    <n v="3"/>
    <n v="3"/>
    <n v="2"/>
    <n v="3"/>
    <n v="2"/>
    <n v="17"/>
    <x v="3"/>
  </r>
  <r>
    <n v="29540"/>
    <x v="0"/>
    <n v="2000"/>
    <n v="22"/>
    <s v=" začala jsem poprvé před měsícem"/>
    <n v="3"/>
    <n v="4"/>
    <n v="1"/>
    <n v="4"/>
    <n v="4"/>
    <n v="4"/>
    <n v="20"/>
    <x v="2"/>
  </r>
  <r>
    <n v="29790"/>
    <x v="0"/>
    <n v="2000"/>
    <n v="22"/>
    <s v=" Ano"/>
    <n v="4"/>
    <n v="4"/>
    <n v="2"/>
    <n v="4"/>
    <n v="4"/>
    <n v="4"/>
    <n v="22"/>
    <x v="5"/>
  </r>
  <r>
    <n v="29802"/>
    <x v="0"/>
    <n v="2000"/>
    <n v="22"/>
    <s v=" Pomáhala jsem s organizací nějakých akcí ale to není vyloženě pomoc kterou asi myslíte"/>
    <n v="3"/>
    <n v="3"/>
    <n v="3"/>
    <n v="2"/>
    <n v="3"/>
    <n v="2"/>
    <n v="16"/>
    <x v="4"/>
  </r>
  <r>
    <n v="30052"/>
    <x v="0"/>
    <n v="2000"/>
    <n v="22"/>
    <s v=" Ne"/>
    <n v="3"/>
    <n v="3"/>
    <n v="1"/>
    <n v="3"/>
    <n v="3"/>
    <n v="3"/>
    <n v="16"/>
    <x v="4"/>
  </r>
  <r>
    <n v="26611"/>
    <x v="0"/>
    <n v="1999"/>
    <n v="23"/>
    <s v=" Ano"/>
    <n v="3"/>
    <n v="3"/>
    <n v="3"/>
    <n v="2"/>
    <n v="3"/>
    <n v="2"/>
    <n v="16"/>
    <x v="4"/>
  </r>
  <r>
    <n v="26640"/>
    <x v="0"/>
    <n v="1999"/>
    <n v="23"/>
    <s v=" Ano"/>
    <n v="4"/>
    <n v="3"/>
    <n v="3"/>
    <n v="3"/>
    <n v="3"/>
    <n v="3"/>
    <n v="19"/>
    <x v="0"/>
  </r>
  <r>
    <n v="26678"/>
    <x v="0"/>
    <n v="1999"/>
    <n v="23"/>
    <s v=" Ano."/>
    <n v="3"/>
    <n v="3"/>
    <n v="3"/>
    <n v="4"/>
    <n v="4"/>
    <n v="4"/>
    <n v="21"/>
    <x v="6"/>
  </r>
  <r>
    <n v="26646"/>
    <x v="0"/>
    <n v="1999"/>
    <n v="23"/>
    <s v=" Ano"/>
    <n v="4"/>
    <n v="4"/>
    <n v="2"/>
    <n v="4"/>
    <n v="4"/>
    <n v="4"/>
    <n v="22"/>
    <x v="5"/>
  </r>
  <r>
    <n v="26800"/>
    <x v="0"/>
    <n v="1999"/>
    <n v="23"/>
    <s v=" Ano"/>
    <n v="3"/>
    <n v="3"/>
    <n v="3"/>
    <n v="3"/>
    <n v="4"/>
    <n v="2"/>
    <n v="18"/>
    <x v="0"/>
  </r>
  <r>
    <n v="26770"/>
    <x v="0"/>
    <n v="1999"/>
    <n v="23"/>
    <s v=" Ano"/>
    <n v="2"/>
    <n v="4"/>
    <n v="3"/>
    <n v="2"/>
    <n v="3"/>
    <n v="1"/>
    <n v="15"/>
    <x v="4"/>
  </r>
  <r>
    <n v="26915"/>
    <x v="0"/>
    <n v="1999"/>
    <n v="23"/>
    <s v=" Ano"/>
    <n v="3"/>
    <n v="3"/>
    <n v="2"/>
    <n v="3"/>
    <n v="4"/>
    <n v="4"/>
    <n v="19"/>
    <x v="0"/>
  </r>
  <r>
    <n v="26931"/>
    <x v="0"/>
    <n v="1999"/>
    <n v="23"/>
    <s v=" "/>
    <n v="4"/>
    <n v="3"/>
    <n v="2"/>
    <n v="3"/>
    <n v="3"/>
    <n v="2"/>
    <n v="17"/>
    <x v="3"/>
  </r>
  <r>
    <n v="26945"/>
    <x v="0"/>
    <n v="1999"/>
    <n v="23"/>
    <s v=" Ne"/>
    <n v="4"/>
    <n v="4"/>
    <n v="4"/>
    <n v="1"/>
    <n v="4"/>
    <n v="1"/>
    <n v="18"/>
    <x v="0"/>
  </r>
  <r>
    <n v="27030"/>
    <x v="0"/>
    <n v="1999"/>
    <n v="23"/>
    <s v=" Ano (ale iba na nejakych malych akciach napr. v škole)"/>
    <n v="3"/>
    <n v="3"/>
    <n v="3"/>
    <n v="3"/>
    <n v="3"/>
    <n v="3"/>
    <n v="18"/>
    <x v="0"/>
  </r>
  <r>
    <n v="27110"/>
    <x v="1"/>
    <n v="1999"/>
    <n v="23"/>
    <s v=" Ne"/>
    <n v="4"/>
    <n v="4"/>
    <n v="4"/>
    <n v="3"/>
    <n v="4"/>
    <n v="2"/>
    <n v="21"/>
    <x v="6"/>
  </r>
  <r>
    <n v="27333"/>
    <x v="0"/>
    <n v="1999"/>
    <n v="23"/>
    <s v=" Ano"/>
    <n v="4"/>
    <n v="4"/>
    <n v="3"/>
    <n v="3"/>
    <n v="4"/>
    <n v="2"/>
    <n v="20"/>
    <x v="2"/>
  </r>
  <r>
    <n v="27402"/>
    <x v="0"/>
    <n v="1999"/>
    <n v="23"/>
    <s v=" Nepracovala"/>
    <n v="4"/>
    <n v="4"/>
    <n v="3"/>
    <n v="4"/>
    <n v="4"/>
    <n v="4"/>
    <n v="23"/>
    <x v="8"/>
  </r>
  <r>
    <n v="27256"/>
    <x v="0"/>
    <n v="1999"/>
    <n v="23"/>
    <s v=" Ano, ale pro zvířata."/>
    <n v="3"/>
    <n v="2"/>
    <n v="1"/>
    <n v="3"/>
    <n v="1"/>
    <n v="2"/>
    <n v="12"/>
    <x v="7"/>
  </r>
  <r>
    <n v="27573"/>
    <x v="0"/>
    <n v="1999"/>
    <n v="23"/>
    <s v=" "/>
    <n v="3"/>
    <n v="3"/>
    <n v="3"/>
    <n v="2"/>
    <n v="3"/>
    <n v="2"/>
    <n v="16"/>
    <x v="4"/>
  </r>
  <r>
    <n v="27580"/>
    <x v="0"/>
    <n v="1999"/>
    <n v="23"/>
    <s v=" Ne"/>
    <n v="4"/>
    <n v="4"/>
    <n v="3"/>
    <n v="3"/>
    <n v="4"/>
    <n v="2"/>
    <n v="20"/>
    <x v="2"/>
  </r>
  <r>
    <n v="27639"/>
    <x v="0"/>
    <n v="1999"/>
    <n v="23"/>
    <s v=" Ne"/>
    <n v="4"/>
    <n v="3"/>
    <n v="3"/>
    <n v="2"/>
    <n v="4"/>
    <n v="2"/>
    <n v="18"/>
    <x v="0"/>
  </r>
  <r>
    <n v="26566"/>
    <x v="0"/>
    <n v="1999"/>
    <n v="23"/>
    <s v=" Ano, dobrovolničím i v současnosti."/>
    <n v="3"/>
    <n v="4"/>
    <n v="3"/>
    <n v="4"/>
    <n v="4"/>
    <n v="4"/>
    <n v="22"/>
    <x v="5"/>
  </r>
  <r>
    <n v="27694"/>
    <x v="0"/>
    <n v="1999"/>
    <n v="23"/>
    <s v=" ano"/>
    <n v="4"/>
    <n v="4"/>
    <n v="2"/>
    <n v="4"/>
    <n v="4"/>
    <n v="4"/>
    <n v="22"/>
    <x v="5"/>
  </r>
  <r>
    <n v="27698"/>
    <x v="0"/>
    <n v="1999"/>
    <n v="23"/>
    <s v=" Ano, několikrát"/>
    <n v="3"/>
    <n v="3"/>
    <n v="4"/>
    <n v="3"/>
    <n v="3"/>
    <n v="3"/>
    <n v="19"/>
    <x v="0"/>
  </r>
  <r>
    <n v="27806"/>
    <x v="0"/>
    <n v="1999"/>
    <n v="23"/>
    <s v=" Ano "/>
    <n v="4"/>
    <n v="4"/>
    <n v="2"/>
    <n v="4"/>
    <n v="4"/>
    <n v="4"/>
    <n v="22"/>
    <x v="5"/>
  </r>
  <r>
    <n v="27695"/>
    <x v="0"/>
    <n v="1999"/>
    <n v="23"/>
    <s v=" Ne"/>
    <n v="4"/>
    <n v="4"/>
    <n v="2"/>
    <n v="3"/>
    <n v="4"/>
    <n v="4"/>
    <n v="21"/>
    <x v="6"/>
  </r>
  <r>
    <n v="28024"/>
    <x v="0"/>
    <n v="1999"/>
    <n v="23"/>
    <s v=" Ano"/>
    <n v="3"/>
    <n v="3"/>
    <n v="3"/>
    <n v="3"/>
    <n v="3"/>
    <n v="4"/>
    <n v="19"/>
    <x v="0"/>
  </r>
  <r>
    <n v="28148"/>
    <x v="0"/>
    <n v="1999"/>
    <n v="23"/>
    <s v=" Ne"/>
    <n v="4"/>
    <n v="4"/>
    <n v="3"/>
    <n v="3"/>
    <n v="3"/>
    <n v="2"/>
    <n v="19"/>
    <x v="0"/>
  </r>
  <r>
    <n v="28342"/>
    <x v="0"/>
    <n v="1999"/>
    <n v="23"/>
    <s v=" Ne"/>
    <n v="3"/>
    <n v="3"/>
    <n v="3"/>
    <n v="2"/>
    <n v="3"/>
    <n v="1"/>
    <n v="15"/>
    <x v="4"/>
  </r>
  <r>
    <n v="28551"/>
    <x v="0"/>
    <n v="1999"/>
    <n v="23"/>
    <s v=" ano"/>
    <n v="3"/>
    <n v="3"/>
    <n v="1"/>
    <n v="2"/>
    <n v="2"/>
    <n v="3"/>
    <n v="14"/>
    <x v="7"/>
  </r>
  <r>
    <n v="28598"/>
    <x v="0"/>
    <n v="1999"/>
    <n v="23"/>
    <s v=" Chvíli jsem pomáhala v domově důchodců, ale protože jsem neměla čas, nebyla to dlouhou dobu."/>
    <n v="3"/>
    <n v="3"/>
    <n v="3"/>
    <n v="3"/>
    <n v="4"/>
    <n v="3"/>
    <n v="19"/>
    <x v="0"/>
  </r>
  <r>
    <n v="28730"/>
    <x v="0"/>
    <n v="1999"/>
    <n v="23"/>
    <s v=" Chtěla jsem, ale kvuli zdravotním problémům to nevyšlo"/>
    <n v="2"/>
    <n v="3"/>
    <n v="3"/>
    <n v="3"/>
    <n v="4"/>
    <n v="3"/>
    <n v="18"/>
    <x v="0"/>
  </r>
  <r>
    <n v="28737"/>
    <x v="0"/>
    <n v="1999"/>
    <n v="23"/>
    <s v=" Ano - domov důchodců, tábory s postiženými dětmi"/>
    <n v="4"/>
    <n v="4"/>
    <n v="4"/>
    <n v="4"/>
    <n v="4"/>
    <n v="4"/>
    <n v="24"/>
    <x v="1"/>
  </r>
  <r>
    <n v="28810"/>
    <x v="0"/>
    <n v="1999"/>
    <n v="23"/>
    <s v=" Ano"/>
    <n v="4"/>
    <n v="4"/>
    <n v="2"/>
    <n v="4"/>
    <n v="4"/>
    <n v="4"/>
    <n v="22"/>
    <x v="5"/>
  </r>
  <r>
    <n v="28855"/>
    <x v="0"/>
    <n v="1999"/>
    <n v="23"/>
    <s v=" Ano"/>
    <n v="4"/>
    <n v="4"/>
    <n v="2"/>
    <n v="3"/>
    <n v="4"/>
    <n v="3"/>
    <n v="20"/>
    <x v="2"/>
  </r>
  <r>
    <n v="28907"/>
    <x v="1"/>
    <n v="1999"/>
    <n v="23"/>
    <s v=" Ano, pracoval."/>
    <n v="3"/>
    <n v="4"/>
    <n v="3"/>
    <n v="3"/>
    <n v="4"/>
    <n v="4"/>
    <n v="21"/>
    <x v="6"/>
  </r>
  <r>
    <n v="28951"/>
    <x v="0"/>
    <n v="1999"/>
    <n v="23"/>
    <s v=" "/>
    <n v="4"/>
    <n v="4"/>
    <n v="3"/>
    <n v="4"/>
    <n v="4"/>
    <n v="4"/>
    <n v="23"/>
    <x v="8"/>
  </r>
  <r>
    <n v="26861"/>
    <x v="0"/>
    <n v="1999"/>
    <n v="23"/>
    <s v=" Ano, často a věnovala jsem tomu mnoho a mnoho času. Ale spíš než motiv pomoci, tam bylo získání zkušeností nebo dalších benefitů, které pro mě v té době byly důležitější než peníze. "/>
    <n v="2"/>
    <n v="2"/>
    <n v="4"/>
    <n v="2"/>
    <n v="2"/>
    <n v="1"/>
    <n v="13"/>
    <x v="7"/>
  </r>
  <r>
    <n v="28982"/>
    <x v="0"/>
    <n v="1999"/>
    <n v="23"/>
    <s v=" Nie"/>
    <n v="4"/>
    <n v="4"/>
    <n v="3"/>
    <n v="2"/>
    <n v="3"/>
    <n v="2"/>
    <n v="18"/>
    <x v="0"/>
  </r>
  <r>
    <n v="29087"/>
    <x v="1"/>
    <n v="1999"/>
    <n v="23"/>
    <s v=" ne"/>
    <n v="3"/>
    <n v="3"/>
    <n v="2"/>
    <n v="3"/>
    <n v="3"/>
    <n v="3"/>
    <n v="17"/>
    <x v="3"/>
  </r>
  <r>
    <n v="29173"/>
    <x v="0"/>
    <n v="1999"/>
    <n v="23"/>
    <s v=" Nie"/>
    <n v="3"/>
    <n v="2"/>
    <n v="4"/>
    <n v="1"/>
    <n v="2"/>
    <n v="1"/>
    <n v="13"/>
    <x v="7"/>
  </r>
  <r>
    <n v="29295"/>
    <x v="0"/>
    <n v="1999"/>
    <n v="23"/>
    <s v=" ano"/>
    <n v="2"/>
    <n v="4"/>
    <n v="3"/>
    <n v="3"/>
    <n v="4"/>
    <n v="4"/>
    <n v="20"/>
    <x v="2"/>
  </r>
  <r>
    <n v="29335"/>
    <x v="0"/>
    <n v="1999"/>
    <n v="23"/>
    <s v=" "/>
    <n v="4"/>
    <n v="3"/>
    <n v="4"/>
    <n v="3"/>
    <n v="3"/>
    <n v="3"/>
    <n v="20"/>
    <x v="2"/>
  </r>
  <r>
    <n v="29471"/>
    <x v="1"/>
    <n v="1999"/>
    <n v="23"/>
    <s v=" Ano "/>
    <n v="4"/>
    <n v="4"/>
    <n v="3"/>
    <n v="4"/>
    <n v="4"/>
    <n v="4"/>
    <n v="23"/>
    <x v="8"/>
  </r>
  <r>
    <n v="29494"/>
    <x v="1"/>
    <n v="1999"/>
    <n v="23"/>
    <s v=" ne"/>
    <n v="4"/>
    <n v="4"/>
    <n v="3"/>
    <n v="3"/>
    <n v="4"/>
    <n v="3"/>
    <n v="21"/>
    <x v="6"/>
  </r>
  <r>
    <n v="29637"/>
    <x v="0"/>
    <n v="1999"/>
    <n v="23"/>
    <s v=" ano"/>
    <n v="3"/>
    <n v="4"/>
    <n v="2"/>
    <n v="3"/>
    <n v="4"/>
    <n v="3"/>
    <n v="19"/>
    <x v="0"/>
  </r>
  <r>
    <n v="29718"/>
    <x v="0"/>
    <n v="1999"/>
    <n v="23"/>
    <s v=" Už dva roky se aktivně věnuji dobrovolnictví"/>
    <n v="4"/>
    <n v="4"/>
    <n v="3"/>
    <n v="4"/>
    <n v="4"/>
    <n v="4"/>
    <n v="23"/>
    <x v="8"/>
  </r>
  <r>
    <n v="29803"/>
    <x v="0"/>
    <n v="1999"/>
    <n v="23"/>
    <s v=" Ano,"/>
    <n v="3"/>
    <n v="3"/>
    <n v="3"/>
    <n v="3"/>
    <n v="3"/>
    <n v="3"/>
    <n v="18"/>
    <x v="0"/>
  </r>
  <r>
    <n v="29872"/>
    <x v="0"/>
    <n v="1999"/>
    <n v="23"/>
    <s v=" Ano"/>
    <n v="4"/>
    <n v="4"/>
    <n v="2"/>
    <n v="3"/>
    <n v="4"/>
    <n v="2"/>
    <n v="19"/>
    <x v="0"/>
  </r>
  <r>
    <n v="29893"/>
    <x v="0"/>
    <n v="1999"/>
    <n v="23"/>
    <s v=" ano"/>
    <n v="2"/>
    <n v="3"/>
    <n v="3"/>
    <n v="3"/>
    <n v="3"/>
    <n v="3"/>
    <n v="17"/>
    <x v="3"/>
  </r>
  <r>
    <n v="28656"/>
    <x v="0"/>
    <n v="1999"/>
    <n v="23"/>
    <s v=" ano, mnohokrát a stále pracuji"/>
    <n v="2"/>
    <n v="4"/>
    <n v="2"/>
    <n v="4"/>
    <n v="4"/>
    <n v="4"/>
    <n v="20"/>
    <x v="2"/>
  </r>
  <r>
    <n v="26689"/>
    <x v="1"/>
    <n v="1998"/>
    <n v="24"/>
    <s v=" ano"/>
    <n v="4"/>
    <n v="4"/>
    <n v="2"/>
    <n v="3"/>
    <n v="4"/>
    <n v="3"/>
    <n v="20"/>
    <x v="2"/>
  </r>
  <r>
    <n v="26840"/>
    <x v="1"/>
    <n v="1998"/>
    <n v="24"/>
    <s v=" Ne"/>
    <n v="4"/>
    <n v="4"/>
    <n v="3"/>
    <n v="4"/>
    <n v="4"/>
    <n v="3"/>
    <n v="22"/>
    <x v="5"/>
  </r>
  <r>
    <n v="27346"/>
    <x v="0"/>
    <n v="1998"/>
    <n v="24"/>
    <s v=" Ne bohužel "/>
    <n v="2"/>
    <n v="3"/>
    <n v="2"/>
    <n v="2"/>
    <n v="3"/>
    <n v="3"/>
    <n v="15"/>
    <x v="4"/>
  </r>
  <r>
    <n v="27534"/>
    <x v="1"/>
    <n v="1998"/>
    <n v="24"/>
    <s v=" Ano"/>
    <n v="3"/>
    <n v="3"/>
    <n v="4"/>
    <n v="1"/>
    <n v="3"/>
    <n v="1"/>
    <n v="15"/>
    <x v="4"/>
  </r>
  <r>
    <n v="27545"/>
    <x v="1"/>
    <n v="1998"/>
    <n v="24"/>
    <s v=" Ano"/>
    <n v="4"/>
    <n v="4"/>
    <n v="2"/>
    <n v="4"/>
    <n v="4"/>
    <n v="4"/>
    <n v="22"/>
    <x v="5"/>
  </r>
  <r>
    <n v="27674"/>
    <x v="0"/>
    <n v="1998"/>
    <n v="24"/>
    <s v=" "/>
    <n v="2"/>
    <n v="3"/>
    <n v="3"/>
    <n v="3"/>
    <n v="2"/>
    <n v="1"/>
    <n v="14"/>
    <x v="7"/>
  </r>
  <r>
    <n v="27690"/>
    <x v="0"/>
    <n v="1998"/>
    <n v="24"/>
    <s v=" Ano, už několik let"/>
    <n v="3"/>
    <n v="4"/>
    <n v="2"/>
    <n v="3"/>
    <n v="4"/>
    <n v="3"/>
    <n v="19"/>
    <x v="0"/>
  </r>
  <r>
    <n v="27701"/>
    <x v="0"/>
    <n v="1998"/>
    <n v="24"/>
    <s v=" Ano"/>
    <n v="3"/>
    <n v="3"/>
    <n v="3"/>
    <n v="2"/>
    <n v="3"/>
    <n v="3"/>
    <n v="17"/>
    <x v="3"/>
  </r>
  <r>
    <n v="27697"/>
    <x v="0"/>
    <n v="1998"/>
    <n v="24"/>
    <s v=" Ano"/>
    <n v="4"/>
    <n v="4"/>
    <n v="2"/>
    <n v="4"/>
    <n v="4"/>
    <n v="4"/>
    <n v="22"/>
    <x v="5"/>
  </r>
  <r>
    <n v="27684"/>
    <x v="0"/>
    <n v="1998"/>
    <n v="24"/>
    <s v=" Nepracovala, ale dělám si canisterapeuticke zkoušky a až je splníme, tak bych ráda chodila do nemocnic atd ... :) "/>
    <n v="3"/>
    <n v="3"/>
    <n v="2"/>
    <n v="3"/>
    <n v="3"/>
    <n v="3"/>
    <n v="17"/>
    <x v="3"/>
  </r>
  <r>
    <n v="27904"/>
    <x v="1"/>
    <n v="1998"/>
    <n v="24"/>
    <s v=" Ano"/>
    <n v="4"/>
    <n v="4"/>
    <n v="4"/>
    <n v="3"/>
    <n v="3"/>
    <n v="3"/>
    <n v="21"/>
    <x v="6"/>
  </r>
  <r>
    <n v="28247"/>
    <x v="0"/>
    <n v="1998"/>
    <n v="24"/>
    <s v=" Ne"/>
    <n v="3"/>
    <n v="4"/>
    <n v="3"/>
    <n v="2"/>
    <n v="4"/>
    <n v="2"/>
    <n v="18"/>
    <x v="0"/>
  </r>
  <r>
    <n v="28244"/>
    <x v="0"/>
    <n v="1998"/>
    <n v="24"/>
    <s v=" Ne"/>
    <n v="4"/>
    <n v="4"/>
    <n v="2"/>
    <n v="4"/>
    <n v="4"/>
    <n v="4"/>
    <n v="22"/>
    <x v="5"/>
  </r>
  <r>
    <n v="28599"/>
    <x v="1"/>
    <n v="1998"/>
    <n v="24"/>
    <s v=" ANO "/>
    <n v="4"/>
    <n v="4"/>
    <n v="1"/>
    <n v="4"/>
    <n v="4"/>
    <n v="4"/>
    <n v="21"/>
    <x v="6"/>
  </r>
  <r>
    <n v="28693"/>
    <x v="0"/>
    <n v="1998"/>
    <n v="24"/>
    <s v=" ano - tornádo, doučování"/>
    <n v="3"/>
    <n v="3"/>
    <n v="2"/>
    <n v="3"/>
    <n v="3"/>
    <n v="2"/>
    <n v="16"/>
    <x v="4"/>
  </r>
  <r>
    <n v="28749"/>
    <x v="0"/>
    <n v="1998"/>
    <n v="24"/>
    <s v=" Ano"/>
    <n v="3"/>
    <n v="3"/>
    <n v="3"/>
    <n v="3"/>
    <n v="3"/>
    <n v="3"/>
    <n v="18"/>
    <x v="0"/>
  </r>
  <r>
    <n v="29069"/>
    <x v="0"/>
    <n v="1998"/>
    <n v="24"/>
    <s v=" ano, ale nyní raději volím variantu nechat si za to, alespoň částečně, zaplatit"/>
    <n v="3"/>
    <n v="4"/>
    <n v="3"/>
    <n v="2"/>
    <n v="4"/>
    <n v="3"/>
    <n v="19"/>
    <x v="0"/>
  </r>
  <r>
    <n v="29188"/>
    <x v="0"/>
    <n v="1998"/>
    <n v="24"/>
    <s v=" ano"/>
    <n v="4"/>
    <n v="4"/>
    <n v="1"/>
    <n v="4"/>
    <n v="4"/>
    <n v="3"/>
    <n v="20"/>
    <x v="2"/>
  </r>
  <r>
    <n v="29259"/>
    <x v="0"/>
    <n v="1998"/>
    <n v="24"/>
    <s v=" nie "/>
    <n v="3"/>
    <n v="4"/>
    <n v="2"/>
    <n v="3"/>
    <n v="2"/>
    <n v="3"/>
    <n v="17"/>
    <x v="3"/>
  </r>
  <r>
    <n v="29527"/>
    <x v="0"/>
    <n v="1998"/>
    <n v="24"/>
    <s v=" Ne"/>
    <n v="3"/>
    <n v="3"/>
    <n v="1"/>
    <n v="4"/>
    <n v="4"/>
    <n v="2"/>
    <n v="17"/>
    <x v="3"/>
  </r>
  <r>
    <n v="29772"/>
    <x v="0"/>
    <n v="1998"/>
    <n v="24"/>
    <s v=" "/>
    <n v="3"/>
    <n v="4"/>
    <n v="3"/>
    <n v="3"/>
    <n v="4"/>
    <n v="3"/>
    <n v="20"/>
    <x v="2"/>
  </r>
  <r>
    <n v="30002"/>
    <x v="1"/>
    <n v="1998"/>
    <n v="24"/>
    <s v=" Ne"/>
    <n v="4"/>
    <n v="4"/>
    <n v="3"/>
    <n v="3"/>
    <n v="4"/>
    <n v="2"/>
    <n v="20"/>
    <x v="2"/>
  </r>
  <r>
    <n v="30035"/>
    <x v="0"/>
    <n v="1998"/>
    <n v="24"/>
    <s v=" Ano"/>
    <n v="4"/>
    <n v="4"/>
    <n v="4"/>
    <n v="3"/>
    <n v="3"/>
    <n v="3"/>
    <n v="21"/>
    <x v="6"/>
  </r>
  <r>
    <n v="29933"/>
    <x v="0"/>
    <n v="1998"/>
    <n v="24"/>
    <s v=" Ano"/>
    <n v="4"/>
    <n v="4"/>
    <n v="3"/>
    <n v="3"/>
    <n v="4"/>
    <n v="3"/>
    <n v="21"/>
    <x v="6"/>
  </r>
  <r>
    <n v="26546"/>
    <x v="0"/>
    <n v="1997"/>
    <n v="25"/>
    <s v=" Ano"/>
    <n v="4"/>
    <n v="4"/>
    <n v="1"/>
    <n v="4"/>
    <n v="4"/>
    <n v="4"/>
    <n v="21"/>
    <x v="6"/>
  </r>
  <r>
    <n v="27210"/>
    <x v="0"/>
    <n v="1997"/>
    <n v="25"/>
    <s v=" Ano."/>
    <n v="4"/>
    <n v="3"/>
    <n v="4"/>
    <n v="3"/>
    <n v="3"/>
    <n v="3"/>
    <n v="20"/>
    <x v="2"/>
  </r>
  <r>
    <n v="27242"/>
    <x v="0"/>
    <n v="1997"/>
    <n v="25"/>
    <s v=" Ne"/>
    <n v="4"/>
    <n v="4"/>
    <n v="3"/>
    <n v="3"/>
    <n v="3"/>
    <n v="3"/>
    <n v="20"/>
    <x v="2"/>
  </r>
  <r>
    <n v="27393"/>
    <x v="0"/>
    <n v="1997"/>
    <n v="25"/>
    <s v=" Ano"/>
    <n v="4"/>
    <n v="4"/>
    <n v="3"/>
    <n v="3"/>
    <n v="3"/>
    <n v="3"/>
    <n v="20"/>
    <x v="2"/>
  </r>
  <r>
    <n v="27709"/>
    <x v="1"/>
    <n v="1997"/>
    <n v="25"/>
    <s v=" ano"/>
    <n v="3"/>
    <n v="3"/>
    <n v="3"/>
    <n v="2"/>
    <n v="3"/>
    <n v="3"/>
    <n v="17"/>
    <x v="3"/>
  </r>
  <r>
    <n v="28123"/>
    <x v="1"/>
    <n v="1997"/>
    <n v="25"/>
    <s v=" Ano, na hudebních festivalech, na studentských kolejích, na akcích studentské unie, malování v nemocnici, úklid kampusu,..."/>
    <n v="2"/>
    <n v="4"/>
    <n v="1"/>
    <n v="4"/>
    <n v="4"/>
    <n v="4"/>
    <n v="19"/>
    <x v="0"/>
  </r>
  <r>
    <n v="28370"/>
    <x v="1"/>
    <n v="1997"/>
    <n v="25"/>
    <s v=" Dárce spermatu"/>
    <n v="1"/>
    <n v="1"/>
    <n v="1"/>
    <n v="1"/>
    <n v="1"/>
    <n v="1"/>
    <n v="6"/>
    <x v="7"/>
  </r>
  <r>
    <n v="28462"/>
    <x v="0"/>
    <n v="1997"/>
    <n v="25"/>
    <s v=" "/>
    <n v="3"/>
    <n v="3"/>
    <n v="2"/>
    <n v="3"/>
    <n v="3"/>
    <n v="3"/>
    <n v="17"/>
    <x v="3"/>
  </r>
  <r>
    <n v="29005"/>
    <x v="0"/>
    <n v="1997"/>
    <n v="25"/>
    <s v=" ano"/>
    <n v="3"/>
    <n v="3"/>
    <n v="3"/>
    <n v="2"/>
    <n v="4"/>
    <n v="3"/>
    <n v="18"/>
    <x v="0"/>
  </r>
  <r>
    <n v="29097"/>
    <x v="0"/>
    <n v="1997"/>
    <n v="25"/>
    <s v=" Ne"/>
    <n v="3"/>
    <n v="4"/>
    <n v="3"/>
    <n v="2"/>
    <n v="1"/>
    <n v="3"/>
    <n v="16"/>
    <x v="4"/>
  </r>
  <r>
    <n v="29153"/>
    <x v="0"/>
    <n v="1997"/>
    <n v="25"/>
    <s v=" ano"/>
    <n v="4"/>
    <n v="4"/>
    <n v="3"/>
    <n v="3"/>
    <n v="4"/>
    <n v="3"/>
    <n v="21"/>
    <x v="6"/>
  </r>
  <r>
    <n v="29414"/>
    <x v="0"/>
    <n v="1997"/>
    <n v="25"/>
    <s v=" "/>
    <n v="1"/>
    <n v="4"/>
    <n v="4"/>
    <n v="4"/>
    <n v="4"/>
    <n v="4"/>
    <n v="21"/>
    <x v="6"/>
  </r>
  <r>
    <n v="29620"/>
    <x v="0"/>
    <n v="1997"/>
    <n v="25"/>
    <s v=" Ano"/>
    <n v="3"/>
    <n v="3"/>
    <n v="2"/>
    <n v="4"/>
    <n v="3"/>
    <n v="3"/>
    <n v="18"/>
    <x v="0"/>
  </r>
  <r>
    <n v="29764"/>
    <x v="0"/>
    <n v="1997"/>
    <n v="25"/>
    <s v=" Nie"/>
    <n v="3"/>
    <n v="3"/>
    <n v="2"/>
    <n v="2"/>
    <n v="3"/>
    <n v="2"/>
    <n v="15"/>
    <x v="4"/>
  </r>
  <r>
    <n v="29921"/>
    <x v="1"/>
    <n v="1997"/>
    <n v="25"/>
    <s v=" Ano"/>
    <n v="3"/>
    <n v="3"/>
    <n v="3"/>
    <n v="3"/>
    <n v="4"/>
    <n v="3"/>
    <n v="19"/>
    <x v="0"/>
  </r>
  <r>
    <n v="27479"/>
    <x v="0"/>
    <n v="1996"/>
    <n v="26"/>
    <s v=" Ano, v domově seniorů "/>
    <n v="4"/>
    <n v="4"/>
    <n v="1"/>
    <n v="4"/>
    <n v="4"/>
    <n v="4"/>
    <n v="21"/>
    <x v="6"/>
  </r>
  <r>
    <n v="27507"/>
    <x v="0"/>
    <n v="1996"/>
    <n v="26"/>
    <s v=" ano"/>
    <n v="3"/>
    <n v="3"/>
    <n v="4"/>
    <n v="2"/>
    <n v="3"/>
    <n v="2"/>
    <n v="17"/>
    <x v="3"/>
  </r>
  <r>
    <n v="27523"/>
    <x v="0"/>
    <n v="1996"/>
    <n v="26"/>
    <s v=" "/>
    <n v="2"/>
    <n v="2"/>
    <n v="3"/>
    <n v="2"/>
    <n v="3"/>
    <n v="2"/>
    <n v="14"/>
    <x v="7"/>
  </r>
  <r>
    <n v="27555"/>
    <x v="0"/>
    <n v="1996"/>
    <n v="26"/>
    <s v=" Ano"/>
    <n v="4"/>
    <n v="4"/>
    <n v="2"/>
    <n v="4"/>
    <n v="4"/>
    <n v="4"/>
    <n v="22"/>
    <x v="5"/>
  </r>
  <r>
    <n v="27592"/>
    <x v="0"/>
    <n v="1996"/>
    <n v="26"/>
    <s v=" Ne, ale pracovala jsem jako sociální pracovnice. "/>
    <n v="4"/>
    <n v="4"/>
    <n v="3"/>
    <n v="3"/>
    <n v="4"/>
    <n v="4"/>
    <n v="22"/>
    <x v="5"/>
  </r>
  <r>
    <n v="27812"/>
    <x v="0"/>
    <n v="1996"/>
    <n v="26"/>
    <s v=" Ne"/>
    <n v="1"/>
    <n v="1"/>
    <n v="4"/>
    <n v="1"/>
    <n v="1"/>
    <n v="1"/>
    <n v="9"/>
    <x v="7"/>
  </r>
  <r>
    <n v="28168"/>
    <x v="0"/>
    <n v="1996"/>
    <n v="26"/>
    <s v=" "/>
    <n v="3"/>
    <n v="3"/>
    <n v="2"/>
    <n v="3"/>
    <n v="4"/>
    <n v="3"/>
    <n v="18"/>
    <x v="0"/>
  </r>
  <r>
    <n v="28340"/>
    <x v="0"/>
    <n v="1996"/>
    <n v="26"/>
    <s v=" Ano"/>
    <n v="3"/>
    <n v="3"/>
    <n v="2"/>
    <n v="3"/>
    <n v="3"/>
    <n v="3"/>
    <n v="17"/>
    <x v="3"/>
  </r>
  <r>
    <n v="29373"/>
    <x v="0"/>
    <n v="1996"/>
    <n v="26"/>
    <s v=" Pracuje se za odměnu, dobrovolnickou činnost jsou vykonávala velmi málo, týden před začátkem války mě zaměstnali v podstatě na to samé, co dělají dobrovolníci a i během (syrské) uprchlické krize jsem se náhodou přichomýtla rovnou k placené pomoci."/>
    <n v="3"/>
    <n v="4"/>
    <n v="3"/>
    <n v="2"/>
    <n v="4"/>
    <n v="4"/>
    <n v="20"/>
    <x v="2"/>
  </r>
  <r>
    <n v="29700"/>
    <x v="1"/>
    <n v="1996"/>
    <n v="26"/>
    <s v=" Ano"/>
    <n v="3"/>
    <n v="4"/>
    <n v="3"/>
    <n v="4"/>
    <n v="4"/>
    <n v="4"/>
    <n v="22"/>
    <x v="5"/>
  </r>
  <r>
    <n v="30072"/>
    <x v="0"/>
    <n v="1996"/>
    <n v="26"/>
    <s v=" ano"/>
    <n v="4"/>
    <n v="4"/>
    <n v="3"/>
    <n v="4"/>
    <n v="4"/>
    <n v="4"/>
    <n v="23"/>
    <x v="8"/>
  </r>
  <r>
    <n v="26886"/>
    <x v="0"/>
    <n v="1995"/>
    <n v="27"/>
    <s v=" Ne"/>
    <n v="3"/>
    <n v="3"/>
    <n v="2"/>
    <n v="3"/>
    <n v="4"/>
    <n v="4"/>
    <n v="19"/>
    <x v="0"/>
  </r>
  <r>
    <n v="27476"/>
    <x v="0"/>
    <n v="1995"/>
    <n v="27"/>
    <s v=" "/>
    <n v="4"/>
    <n v="4"/>
    <n v="3"/>
    <n v="4"/>
    <n v="4"/>
    <n v="2"/>
    <n v="21"/>
    <x v="6"/>
  </r>
  <r>
    <n v="27928"/>
    <x v="0"/>
    <n v="1995"/>
    <n v="27"/>
    <s v=" Ano"/>
    <n v="3"/>
    <n v="3"/>
    <n v="3"/>
    <n v="3"/>
    <n v="3"/>
    <n v="3"/>
    <n v="18"/>
    <x v="0"/>
  </r>
  <r>
    <n v="28157"/>
    <x v="0"/>
    <n v="1995"/>
    <n v="27"/>
    <s v=" Ano"/>
    <n v="3"/>
    <n v="4"/>
    <n v="3"/>
    <n v="3"/>
    <n v="4"/>
    <n v="4"/>
    <n v="21"/>
    <x v="6"/>
  </r>
  <r>
    <n v="28210"/>
    <x v="0"/>
    <n v="1995"/>
    <n v="27"/>
    <s v=" Ano"/>
    <n v="4"/>
    <n v="4"/>
    <n v="3"/>
    <n v="3"/>
    <n v="4"/>
    <n v="3"/>
    <n v="21"/>
    <x v="6"/>
  </r>
  <r>
    <n v="28815"/>
    <x v="0"/>
    <n v="1995"/>
    <n v="27"/>
    <s v=" Ano"/>
    <n v="3"/>
    <n v="4"/>
    <n v="3"/>
    <n v="3"/>
    <n v="4"/>
    <n v="4"/>
    <n v="21"/>
    <x v="6"/>
  </r>
  <r>
    <n v="29215"/>
    <x v="1"/>
    <n v="1995"/>
    <n v="27"/>
    <s v=" ne"/>
    <n v="4"/>
    <n v="4"/>
    <n v="2"/>
    <n v="3"/>
    <n v="3"/>
    <n v="2"/>
    <n v="18"/>
    <x v="0"/>
  </r>
  <r>
    <n v="29941"/>
    <x v="1"/>
    <n v="1995"/>
    <n v="27"/>
    <s v=" Na táborech"/>
    <n v="4"/>
    <n v="4"/>
    <n v="1"/>
    <n v="3"/>
    <n v="4"/>
    <n v="3"/>
    <n v="19"/>
    <x v="0"/>
  </r>
  <r>
    <n v="26850"/>
    <x v="1"/>
    <n v="1994"/>
    <n v="28"/>
    <s v=" ano"/>
    <n v="3"/>
    <n v="3"/>
    <n v="2"/>
    <n v="3"/>
    <n v="4"/>
    <n v="3"/>
    <n v="18"/>
    <x v="0"/>
  </r>
  <r>
    <n v="27225"/>
    <x v="0"/>
    <n v="1994"/>
    <n v="28"/>
    <s v=" Ano"/>
    <n v="3"/>
    <n v="3"/>
    <n v="3"/>
    <n v="2"/>
    <n v="3"/>
    <n v="2"/>
    <n v="16"/>
    <x v="4"/>
  </r>
  <r>
    <n v="27386"/>
    <x v="0"/>
    <n v="1994"/>
    <n v="28"/>
    <s v=" Ano"/>
    <n v="3"/>
    <n v="3"/>
    <n v="2"/>
    <n v="4"/>
    <n v="3"/>
    <n v="2"/>
    <n v="17"/>
    <x v="3"/>
  </r>
  <r>
    <n v="27510"/>
    <x v="0"/>
    <n v="1994"/>
    <n v="28"/>
    <s v=" Ano"/>
    <n v="4"/>
    <n v="4"/>
    <n v="4"/>
    <n v="2"/>
    <n v="4"/>
    <n v="2"/>
    <n v="20"/>
    <x v="2"/>
  </r>
  <r>
    <n v="27583"/>
    <x v="0"/>
    <n v="1994"/>
    <n v="28"/>
    <s v=" "/>
    <n v="4"/>
    <n v="4"/>
    <n v="3"/>
    <n v="3"/>
    <n v="3"/>
    <n v="3"/>
    <n v="20"/>
    <x v="2"/>
  </r>
  <r>
    <n v="28827"/>
    <x v="0"/>
    <n v="1994"/>
    <n v="28"/>
    <s v=" Ano"/>
    <n v="4"/>
    <n v="4"/>
    <n v="2"/>
    <n v="3"/>
    <n v="3"/>
    <n v="4"/>
    <n v="20"/>
    <x v="2"/>
  </r>
  <r>
    <n v="27003"/>
    <x v="0"/>
    <n v="1993"/>
    <n v="29"/>
    <s v=" Ano"/>
    <n v="4"/>
    <n v="4"/>
    <n v="4"/>
    <n v="3"/>
    <n v="3"/>
    <n v="3"/>
    <n v="21"/>
    <x v="6"/>
  </r>
  <r>
    <n v="27361"/>
    <x v="0"/>
    <n v="1993"/>
    <n v="29"/>
    <s v=" Ano"/>
    <n v="4"/>
    <n v="4"/>
    <n v="2"/>
    <n v="4"/>
    <n v="4"/>
    <n v="4"/>
    <n v="22"/>
    <x v="5"/>
  </r>
  <r>
    <n v="27625"/>
    <x v="0"/>
    <n v="1993"/>
    <n v="29"/>
    <s v=" "/>
    <n v="3"/>
    <n v="4"/>
    <n v="3"/>
    <n v="2"/>
    <n v="4"/>
    <n v="2"/>
    <n v="18"/>
    <x v="0"/>
  </r>
  <r>
    <n v="28265"/>
    <x v="0"/>
    <n v="1993"/>
    <n v="29"/>
    <s v=" Ano"/>
    <n v="3"/>
    <n v="3"/>
    <n v="2"/>
    <n v="3"/>
    <n v="3"/>
    <n v="3"/>
    <n v="17"/>
    <x v="3"/>
  </r>
  <r>
    <n v="28284"/>
    <x v="0"/>
    <n v="1993"/>
    <n v="29"/>
    <s v=" Ve škole ano"/>
    <n v="4"/>
    <n v="3"/>
    <n v="3"/>
    <n v="2"/>
    <n v="3"/>
    <n v="3"/>
    <n v="18"/>
    <x v="0"/>
  </r>
  <r>
    <n v="28535"/>
    <x v="0"/>
    <n v="1993"/>
    <n v="29"/>
    <s v=" ano"/>
    <n v="3"/>
    <n v="4"/>
    <n v="3"/>
    <n v="3"/>
    <n v="3"/>
    <n v="3"/>
    <n v="19"/>
    <x v="0"/>
  </r>
  <r>
    <n v="26817"/>
    <x v="0"/>
    <n v="1992"/>
    <n v="30"/>
    <s v=" Ne"/>
    <n v="2"/>
    <n v="4"/>
    <n v="3"/>
    <n v="4"/>
    <n v="4"/>
    <n v="2"/>
    <n v="19"/>
    <x v="0"/>
  </r>
  <r>
    <n v="27243"/>
    <x v="0"/>
    <n v="1992"/>
    <n v="30"/>
    <s v=" Ne, nikdy."/>
    <n v="3"/>
    <n v="3"/>
    <n v="4"/>
    <n v="2"/>
    <n v="1"/>
    <n v="1"/>
    <n v="14"/>
    <x v="7"/>
  </r>
  <r>
    <n v="27250"/>
    <x v="1"/>
    <n v="1992"/>
    <n v="30"/>
    <s v=" "/>
    <n v="4"/>
    <n v="4"/>
    <n v="4"/>
    <n v="2"/>
    <n v="3"/>
    <n v="2"/>
    <n v="19"/>
    <x v="0"/>
  </r>
  <r>
    <n v="27392"/>
    <x v="0"/>
    <n v="1992"/>
    <n v="30"/>
    <s v=" Ano "/>
    <n v="3"/>
    <n v="3"/>
    <n v="3"/>
    <n v="3"/>
    <n v="4"/>
    <n v="3"/>
    <n v="19"/>
    <x v="0"/>
  </r>
  <r>
    <n v="27396"/>
    <x v="0"/>
    <n v="1992"/>
    <n v="30"/>
    <s v=" Ne"/>
    <n v="4"/>
    <n v="3"/>
    <n v="3"/>
    <n v="3"/>
    <n v="4"/>
    <n v="4"/>
    <n v="21"/>
    <x v="6"/>
  </r>
  <r>
    <n v="27831"/>
    <x v="1"/>
    <n v="1992"/>
    <n v="30"/>
    <s v=" Ne"/>
    <n v="3"/>
    <n v="3"/>
    <n v="3"/>
    <n v="2"/>
    <n v="3"/>
    <n v="2"/>
    <n v="16"/>
    <x v="4"/>
  </r>
  <r>
    <n v="27982"/>
    <x v="0"/>
    <n v="1992"/>
    <n v="30"/>
    <s v=" Ano"/>
    <n v="4"/>
    <n v="4"/>
    <n v="4"/>
    <n v="3"/>
    <n v="4"/>
    <n v="3"/>
    <n v="22"/>
    <x v="5"/>
  </r>
  <r>
    <n v="28233"/>
    <x v="0"/>
    <n v="1992"/>
    <n v="30"/>
    <s v=" Ano"/>
    <n v="3"/>
    <n v="3"/>
    <n v="2"/>
    <n v="3"/>
    <n v="3"/>
    <n v="3"/>
    <n v="17"/>
    <x v="3"/>
  </r>
  <r>
    <n v="28113"/>
    <x v="0"/>
    <n v="1992"/>
    <n v="30"/>
    <s v=" Ano"/>
    <n v="3"/>
    <n v="3"/>
    <n v="2"/>
    <n v="3"/>
    <n v="3"/>
    <n v="3"/>
    <n v="17"/>
    <x v="3"/>
  </r>
  <r>
    <n v="28665"/>
    <x v="0"/>
    <n v="1992"/>
    <n v="30"/>
    <s v=" Ano, pracovala jsem jako dobrovolnice v domově pro seniory (aktivizace seniorů) a vypomáhala při různých akcích spojených se sociální sférou."/>
    <n v="4"/>
    <n v="4"/>
    <n v="4"/>
    <n v="4"/>
    <n v="4"/>
    <n v="4"/>
    <n v="24"/>
    <x v="1"/>
  </r>
  <r>
    <n v="28692"/>
    <x v="1"/>
    <n v="1992"/>
    <n v="30"/>
    <s v=" Ano"/>
    <n v="4"/>
    <n v="4"/>
    <n v="1"/>
    <n v="3"/>
    <n v="4"/>
    <n v="3"/>
    <n v="19"/>
    <x v="0"/>
  </r>
  <r>
    <n v="29092"/>
    <x v="0"/>
    <n v="1992"/>
    <n v="30"/>
    <s v=" Ne"/>
    <n v="3"/>
    <n v="3"/>
    <n v="3"/>
    <n v="2"/>
    <n v="3"/>
    <n v="2"/>
    <n v="16"/>
    <x v="4"/>
  </r>
  <r>
    <n v="29391"/>
    <x v="0"/>
    <n v="1992"/>
    <n v="30"/>
    <s v=" "/>
    <n v="4"/>
    <n v="4"/>
    <n v="1"/>
    <n v="4"/>
    <n v="4"/>
    <n v="4"/>
    <n v="21"/>
    <x v="6"/>
  </r>
  <r>
    <n v="29447"/>
    <x v="1"/>
    <n v="1992"/>
    <n v="30"/>
    <s v=" ano, jako organizátor na půlmaratonu v Olomouci"/>
    <n v="3"/>
    <n v="3"/>
    <n v="1"/>
    <n v="4"/>
    <n v="2"/>
    <n v="1"/>
    <n v="14"/>
    <x v="7"/>
  </r>
  <r>
    <n v="29390"/>
    <x v="0"/>
    <n v="1991"/>
    <n v="31"/>
    <s v=" Ano, dokonce i 5 let v DSS s mentálně i tělesně postiženými"/>
    <n v="4"/>
    <n v="3"/>
    <n v="3"/>
    <n v="3"/>
    <n v="4"/>
    <n v="4"/>
    <n v="21"/>
    <x v="6"/>
  </r>
  <r>
    <n v="29393"/>
    <x v="1"/>
    <n v="1991"/>
    <n v="31"/>
    <s v=" Ne"/>
    <n v="4"/>
    <n v="3"/>
    <n v="2"/>
    <n v="3"/>
    <n v="3"/>
    <n v="4"/>
    <n v="19"/>
    <x v="0"/>
  </r>
  <r>
    <n v="29463"/>
    <x v="0"/>
    <n v="1991"/>
    <n v="31"/>
    <s v=" Ano "/>
    <n v="4"/>
    <n v="4"/>
    <n v="2"/>
    <n v="4"/>
    <n v="4"/>
    <n v="4"/>
    <n v="22"/>
    <x v="5"/>
  </r>
  <r>
    <n v="27116"/>
    <x v="0"/>
    <n v="1990"/>
    <n v="32"/>
    <s v=" "/>
    <n v="3"/>
    <n v="3"/>
    <n v="2"/>
    <n v="2"/>
    <n v="4"/>
    <n v="2"/>
    <n v="16"/>
    <x v="4"/>
  </r>
  <r>
    <n v="27271"/>
    <x v="1"/>
    <n v="1990"/>
    <n v="32"/>
    <s v=" Ne"/>
    <n v="3"/>
    <n v="3"/>
    <n v="3"/>
    <n v="2"/>
    <n v="3"/>
    <n v="2"/>
    <n v="16"/>
    <x v="4"/>
  </r>
  <r>
    <n v="27345"/>
    <x v="0"/>
    <n v="1990"/>
    <n v="32"/>
    <s v=" Ano"/>
    <n v="4"/>
    <n v="4"/>
    <n v="2"/>
    <n v="3"/>
    <n v="3"/>
    <n v="3"/>
    <n v="19"/>
    <x v="0"/>
  </r>
  <r>
    <n v="28029"/>
    <x v="0"/>
    <n v="1990"/>
    <n v="32"/>
    <s v=" Ano"/>
    <n v="4"/>
    <n v="4"/>
    <n v="2"/>
    <n v="3"/>
    <n v="4"/>
    <n v="4"/>
    <n v="21"/>
    <x v="6"/>
  </r>
  <r>
    <n v="29705"/>
    <x v="1"/>
    <n v="1990"/>
    <n v="32"/>
    <s v=" 1x"/>
    <n v="3"/>
    <n v="3"/>
    <n v="3"/>
    <n v="3"/>
    <n v="3"/>
    <n v="3"/>
    <n v="18"/>
    <x v="0"/>
  </r>
  <r>
    <n v="30118"/>
    <x v="0"/>
    <n v="1990"/>
    <n v="32"/>
    <s v=" Ne"/>
    <n v="3"/>
    <n v="3"/>
    <n v="3"/>
    <n v="3"/>
    <n v="3"/>
    <n v="2"/>
    <n v="17"/>
    <x v="3"/>
  </r>
  <r>
    <n v="27181"/>
    <x v="0"/>
    <n v="1989"/>
    <n v="33"/>
    <s v=" Ano"/>
    <n v="3"/>
    <n v="3"/>
    <n v="2"/>
    <n v="4"/>
    <n v="4"/>
    <n v="4"/>
    <n v="20"/>
    <x v="2"/>
  </r>
  <r>
    <n v="27398"/>
    <x v="0"/>
    <n v="1989"/>
    <n v="33"/>
    <s v=" Ano"/>
    <n v="4"/>
    <n v="4"/>
    <n v="2"/>
    <n v="3"/>
    <n v="3"/>
    <n v="3"/>
    <n v="19"/>
    <x v="0"/>
  </r>
  <r>
    <n v="27551"/>
    <x v="0"/>
    <n v="1989"/>
    <n v="33"/>
    <s v=" ne"/>
    <n v="4"/>
    <n v="3"/>
    <n v="1"/>
    <n v="1"/>
    <n v="2"/>
    <n v="1"/>
    <n v="12"/>
    <x v="7"/>
  </r>
  <r>
    <n v="27596"/>
    <x v="0"/>
    <n v="1989"/>
    <n v="33"/>
    <s v=" Ne"/>
    <n v="4"/>
    <n v="4"/>
    <n v="3"/>
    <n v="3"/>
    <n v="4"/>
    <n v="2"/>
    <n v="20"/>
    <x v="2"/>
  </r>
  <r>
    <n v="28385"/>
    <x v="0"/>
    <n v="1989"/>
    <n v="33"/>
    <s v=" Ne"/>
    <n v="3"/>
    <n v="3"/>
    <n v="3"/>
    <n v="2"/>
    <n v="3"/>
    <n v="3"/>
    <n v="17"/>
    <x v="3"/>
  </r>
  <r>
    <n v="29024"/>
    <x v="0"/>
    <n v="1989"/>
    <n v="33"/>
    <s v=" ne"/>
    <n v="4"/>
    <n v="3"/>
    <n v="4"/>
    <n v="3"/>
    <n v="4"/>
    <n v="4"/>
    <n v="22"/>
    <x v="5"/>
  </r>
  <r>
    <n v="29472"/>
    <x v="1"/>
    <n v="1989"/>
    <n v="33"/>
    <s v=" Ano"/>
    <n v="4"/>
    <n v="4"/>
    <n v="3"/>
    <n v="3"/>
    <n v="4"/>
    <n v="4"/>
    <n v="22"/>
    <x v="5"/>
  </r>
  <r>
    <n v="26775"/>
    <x v="0"/>
    <n v="1988"/>
    <n v="34"/>
    <s v=" Ano"/>
    <n v="3"/>
    <n v="3"/>
    <n v="3"/>
    <n v="2"/>
    <n v="3"/>
    <n v="2"/>
    <n v="16"/>
    <x v="4"/>
  </r>
  <r>
    <n v="28031"/>
    <x v="0"/>
    <n v="1988"/>
    <n v="34"/>
    <s v=" Ano"/>
    <n v="3"/>
    <n v="3"/>
    <n v="2"/>
    <n v="3"/>
    <n v="3"/>
    <n v="2"/>
    <n v="16"/>
    <x v="4"/>
  </r>
  <r>
    <n v="28623"/>
    <x v="0"/>
    <n v="1988"/>
    <n v="34"/>
    <s v=" Ne"/>
    <n v="3"/>
    <n v="3"/>
    <n v="3"/>
    <n v="2"/>
    <n v="3"/>
    <n v="2"/>
    <n v="16"/>
    <x v="4"/>
  </r>
  <r>
    <n v="28650"/>
    <x v="0"/>
    <n v="1988"/>
    <n v="34"/>
    <s v=" Ano"/>
    <n v="3"/>
    <n v="4"/>
    <n v="3"/>
    <n v="3"/>
    <n v="3"/>
    <n v="3"/>
    <n v="19"/>
    <x v="0"/>
  </r>
  <r>
    <n v="27155"/>
    <x v="0"/>
    <n v="1987"/>
    <n v="35"/>
    <s v=" Ano"/>
    <n v="3"/>
    <n v="3"/>
    <n v="2"/>
    <n v="3"/>
    <n v="3"/>
    <n v="4"/>
    <n v="18"/>
    <x v="0"/>
  </r>
  <r>
    <n v="27642"/>
    <x v="0"/>
    <n v="1987"/>
    <n v="35"/>
    <s v=" Ne"/>
    <n v="3"/>
    <n v="4"/>
    <n v="3"/>
    <n v="2"/>
    <n v="3"/>
    <n v="1"/>
    <n v="16"/>
    <x v="4"/>
  </r>
  <r>
    <n v="27461"/>
    <x v="0"/>
    <n v="1986"/>
    <n v="36"/>
    <s v=" ano"/>
    <n v="3"/>
    <n v="3"/>
    <n v="2"/>
    <n v="4"/>
    <n v="4"/>
    <n v="3"/>
    <n v="19"/>
    <x v="0"/>
  </r>
  <r>
    <n v="26887"/>
    <x v="0"/>
    <n v="1985"/>
    <n v="37"/>
    <s v=" Ne"/>
    <n v="3"/>
    <n v="3"/>
    <n v="2"/>
    <n v="3"/>
    <n v="3"/>
    <n v="2"/>
    <n v="16"/>
    <x v="4"/>
  </r>
  <r>
    <n v="27509"/>
    <x v="0"/>
    <n v="1985"/>
    <n v="37"/>
    <s v=" "/>
    <n v="4"/>
    <n v="4"/>
    <n v="2"/>
    <n v="4"/>
    <n v="4"/>
    <n v="3"/>
    <n v="21"/>
    <x v="6"/>
  </r>
  <r>
    <n v="28519"/>
    <x v="0"/>
    <n v="1985"/>
    <n v="37"/>
    <s v=" Ano"/>
    <n v="4"/>
    <n v="4"/>
    <n v="1"/>
    <n v="4"/>
    <n v="4"/>
    <n v="4"/>
    <n v="21"/>
    <x v="6"/>
  </r>
  <r>
    <n v="28890"/>
    <x v="1"/>
    <n v="1985"/>
    <n v="37"/>
    <s v=" Ano, ve více zařízeních."/>
    <n v="4"/>
    <n v="4"/>
    <n v="3"/>
    <n v="4"/>
    <n v="4"/>
    <n v="4"/>
    <n v="23"/>
    <x v="8"/>
  </r>
  <r>
    <n v="29806"/>
    <x v="0"/>
    <n v="1985"/>
    <n v="37"/>
    <s v=" Ano"/>
    <n v="4"/>
    <n v="4"/>
    <n v="2"/>
    <n v="4"/>
    <n v="4"/>
    <n v="4"/>
    <n v="22"/>
    <x v="5"/>
  </r>
  <r>
    <n v="29928"/>
    <x v="1"/>
    <n v="1985"/>
    <n v="37"/>
    <s v=" ano"/>
    <n v="2"/>
    <n v="3"/>
    <n v="3"/>
    <n v="3"/>
    <n v="3"/>
    <n v="3"/>
    <n v="17"/>
    <x v="3"/>
  </r>
  <r>
    <n v="28147"/>
    <x v="0"/>
    <n v="1984"/>
    <n v="38"/>
    <s v=" "/>
    <n v="4"/>
    <n v="4"/>
    <n v="3"/>
    <n v="2"/>
    <n v="4"/>
    <n v="2"/>
    <n v="19"/>
    <x v="0"/>
  </r>
  <r>
    <n v="28302"/>
    <x v="1"/>
    <n v="1984"/>
    <n v="38"/>
    <s v=" Ani"/>
    <n v="4"/>
    <n v="3"/>
    <n v="2"/>
    <n v="3"/>
    <n v="3"/>
    <n v="3"/>
    <n v="18"/>
    <x v="0"/>
  </r>
  <r>
    <n v="28457"/>
    <x v="0"/>
    <n v="1984"/>
    <n v="38"/>
    <s v=" ne"/>
    <n v="4"/>
    <n v="4"/>
    <n v="4"/>
    <n v="4"/>
    <n v="4"/>
    <n v="4"/>
    <n v="24"/>
    <x v="1"/>
  </r>
  <r>
    <n v="28997"/>
    <x v="1"/>
    <n v="1984"/>
    <n v="38"/>
    <s v=" "/>
    <n v="3"/>
    <n v="3"/>
    <n v="4"/>
    <n v="3"/>
    <n v="4"/>
    <n v="4"/>
    <n v="21"/>
    <x v="6"/>
  </r>
  <r>
    <n v="29444"/>
    <x v="0"/>
    <n v="1984"/>
    <n v="38"/>
    <s v=" "/>
    <n v="3"/>
    <n v="3"/>
    <n v="2"/>
    <n v="3"/>
    <n v="3"/>
    <n v="2"/>
    <n v="16"/>
    <x v="4"/>
  </r>
  <r>
    <n v="27450"/>
    <x v="1"/>
    <n v="1983"/>
    <n v="39"/>
    <s v=" Ne"/>
    <n v="3"/>
    <n v="4"/>
    <n v="3"/>
    <n v="2"/>
    <n v="3"/>
    <n v="2"/>
    <n v="17"/>
    <x v="3"/>
  </r>
  <r>
    <n v="27571"/>
    <x v="0"/>
    <n v="1983"/>
    <n v="39"/>
    <s v=" ano"/>
    <n v="2"/>
    <n v="3"/>
    <n v="1"/>
    <n v="3"/>
    <n v="2"/>
    <n v="3"/>
    <n v="14"/>
    <x v="7"/>
  </r>
  <r>
    <n v="28642"/>
    <x v="0"/>
    <n v="1983"/>
    <n v="39"/>
    <s v=" "/>
    <n v="4"/>
    <n v="4"/>
    <n v="4"/>
    <n v="4"/>
    <n v="4"/>
    <n v="3"/>
    <n v="23"/>
    <x v="8"/>
  </r>
  <r>
    <n v="28714"/>
    <x v="1"/>
    <n v="1983"/>
    <n v="39"/>
    <s v=" Krátkodobě (politická kampaň, tábory pro uprchlíky z Ukrajiny)"/>
    <n v="3"/>
    <n v="3"/>
    <n v="2"/>
    <n v="3"/>
    <n v="3"/>
    <n v="3"/>
    <n v="17"/>
    <x v="3"/>
  </r>
  <r>
    <n v="27949"/>
    <x v="0"/>
    <n v="1982"/>
    <n v="40"/>
    <s v=" Ano."/>
    <n v="3"/>
    <n v="4"/>
    <n v="2"/>
    <n v="4"/>
    <n v="4"/>
    <n v="4"/>
    <n v="21"/>
    <x v="6"/>
  </r>
  <r>
    <n v="29438"/>
    <x v="0"/>
    <n v="1982"/>
    <n v="40"/>
    <s v=" Dělám dobrovolně hodně věcí, od živení (+veterina) 12 koček po kulturní akce. Ve zdravotnictví a příslušných oborech (jak tady podsouváte) bych dobrovolničit nedokázala. Toto prostředí mi nedělá dobře."/>
    <n v="3"/>
    <n v="3"/>
    <n v="2"/>
    <n v="2"/>
    <n v="3"/>
    <n v="3"/>
    <n v="16"/>
    <x v="4"/>
  </r>
  <r>
    <n v="29489"/>
    <x v="0"/>
    <n v="1982"/>
    <n v="40"/>
    <s v=" Ano, dříve, stále i nyní a plánuji i do budoucna, ale pečlivě si vybírám pod jakou organizací "/>
    <n v="4"/>
    <n v="4"/>
    <n v="1"/>
    <n v="4"/>
    <n v="4"/>
    <n v="4"/>
    <n v="21"/>
    <x v="6"/>
  </r>
  <r>
    <n v="27351"/>
    <x v="1"/>
    <n v="1981"/>
    <n v="41"/>
    <s v=" ano"/>
    <n v="3"/>
    <n v="3"/>
    <n v="2"/>
    <n v="3"/>
    <n v="3"/>
    <n v="2"/>
    <n v="16"/>
    <x v="4"/>
  </r>
  <r>
    <n v="27452"/>
    <x v="1"/>
    <n v="1981"/>
    <n v="41"/>
    <s v=" ano"/>
    <n v="4"/>
    <n v="4"/>
    <n v="3"/>
    <n v="2"/>
    <n v="4"/>
    <n v="3"/>
    <n v="20"/>
    <x v="2"/>
  </r>
  <r>
    <n v="28236"/>
    <x v="1"/>
    <n v="1981"/>
    <n v="41"/>
    <s v=" Ano"/>
    <n v="4"/>
    <n v="4"/>
    <n v="3"/>
    <n v="4"/>
    <n v="4"/>
    <n v="3"/>
    <n v="22"/>
    <x v="5"/>
  </r>
  <r>
    <n v="28875"/>
    <x v="1"/>
    <n v="1981"/>
    <n v="41"/>
    <s v=" Ano"/>
    <n v="4"/>
    <n v="4"/>
    <n v="2"/>
    <n v="3"/>
    <n v="4"/>
    <n v="3"/>
    <n v="20"/>
    <x v="2"/>
  </r>
  <r>
    <n v="29151"/>
    <x v="0"/>
    <n v="1981"/>
    <n v="41"/>
    <s v=" ano, v oboru kultury"/>
    <n v="4"/>
    <n v="4"/>
    <n v="1"/>
    <n v="4"/>
    <n v="4"/>
    <n v="4"/>
    <n v="21"/>
    <x v="6"/>
  </r>
  <r>
    <n v="29470"/>
    <x v="0"/>
    <n v="1981"/>
    <n v="41"/>
    <s v=" Ne"/>
    <n v="3"/>
    <n v="3"/>
    <n v="3"/>
    <n v="3"/>
    <n v="3"/>
    <n v="3"/>
    <n v="18"/>
    <x v="0"/>
  </r>
  <r>
    <n v="29548"/>
    <x v="0"/>
    <n v="1981"/>
    <n v="41"/>
    <s v=" "/>
    <n v="4"/>
    <n v="4"/>
    <n v="3"/>
    <n v="3"/>
    <n v="4"/>
    <n v="3"/>
    <n v="21"/>
    <x v="6"/>
  </r>
  <r>
    <n v="27431"/>
    <x v="0"/>
    <n v="1980"/>
    <n v="42"/>
    <s v=" "/>
    <n v="3"/>
    <n v="4"/>
    <n v="2"/>
    <n v="3"/>
    <n v="3"/>
    <n v="4"/>
    <n v="19"/>
    <x v="0"/>
  </r>
  <r>
    <n v="27847"/>
    <x v="1"/>
    <n v="1980"/>
    <n v="42"/>
    <s v=" Ano."/>
    <n v="4"/>
    <n v="4"/>
    <n v="2"/>
    <n v="2"/>
    <n v="3"/>
    <n v="3"/>
    <n v="18"/>
    <x v="0"/>
  </r>
  <r>
    <n v="28318"/>
    <x v="1"/>
    <n v="1980"/>
    <n v="42"/>
    <s v=" Ano, ale ne moc"/>
    <n v="3"/>
    <n v="4"/>
    <n v="2"/>
    <n v="4"/>
    <n v="4"/>
    <n v="4"/>
    <n v="21"/>
    <x v="6"/>
  </r>
  <r>
    <n v="28492"/>
    <x v="0"/>
    <n v="1980"/>
    <n v="42"/>
    <s v=" ano"/>
    <n v="4"/>
    <n v="4"/>
    <n v="3"/>
    <n v="4"/>
    <n v="4"/>
    <n v="4"/>
    <n v="23"/>
    <x v="8"/>
  </r>
  <r>
    <n v="28631"/>
    <x v="1"/>
    <n v="1980"/>
    <n v="42"/>
    <s v=" Ne"/>
    <n v="2"/>
    <n v="3"/>
    <n v="2"/>
    <n v="2"/>
    <n v="2"/>
    <n v="2"/>
    <n v="13"/>
    <x v="7"/>
  </r>
  <r>
    <n v="28596"/>
    <x v="0"/>
    <n v="1979"/>
    <n v="43"/>
    <s v=" V organizaci ne. Pečuji o blízkého člena rodiny, zadarmo. 11. rok, jde to brát také jako dobrovolnou činnost."/>
    <n v="4"/>
    <n v="4"/>
    <n v="2"/>
    <n v="4"/>
    <n v="4"/>
    <n v="4"/>
    <n v="22"/>
    <x v="5"/>
  </r>
  <r>
    <n v="29130"/>
    <x v="0"/>
    <n v="1979"/>
    <n v="43"/>
    <s v=" ano"/>
    <n v="4"/>
    <n v="4"/>
    <n v="1"/>
    <n v="4"/>
    <n v="4"/>
    <n v="4"/>
    <n v="21"/>
    <x v="6"/>
  </r>
  <r>
    <n v="29327"/>
    <x v="0"/>
    <n v="1979"/>
    <n v="43"/>
    <s v=" ano"/>
    <n v="3"/>
    <n v="3"/>
    <n v="2"/>
    <n v="2"/>
    <n v="3"/>
    <n v="3"/>
    <n v="16"/>
    <x v="4"/>
  </r>
  <r>
    <n v="26623"/>
    <x v="0"/>
    <n v="1978"/>
    <n v="44"/>
    <s v=" Ne"/>
    <n v="3"/>
    <n v="3"/>
    <n v="2"/>
    <n v="3"/>
    <n v="3"/>
    <n v="3"/>
    <n v="17"/>
    <x v="3"/>
  </r>
  <r>
    <n v="27740"/>
    <x v="0"/>
    <n v="1978"/>
    <n v="44"/>
    <s v=" Ano"/>
    <n v="4"/>
    <n v="4"/>
    <n v="2"/>
    <n v="4"/>
    <n v="4"/>
    <n v="4"/>
    <n v="22"/>
    <x v="5"/>
  </r>
  <r>
    <n v="28221"/>
    <x v="1"/>
    <n v="1978"/>
    <n v="44"/>
    <s v=" Ne"/>
    <n v="3"/>
    <n v="4"/>
    <n v="3"/>
    <n v="2"/>
    <n v="4"/>
    <n v="3"/>
    <n v="19"/>
    <x v="0"/>
  </r>
  <r>
    <n v="28513"/>
    <x v="0"/>
    <n v="1978"/>
    <n v="44"/>
    <s v=" Ano"/>
    <n v="4"/>
    <n v="4"/>
    <n v="2"/>
    <n v="4"/>
    <n v="3"/>
    <n v="3"/>
    <n v="20"/>
    <x v="2"/>
  </r>
  <r>
    <n v="28600"/>
    <x v="0"/>
    <n v="1978"/>
    <n v="44"/>
    <s v=" Ano"/>
    <n v="4"/>
    <n v="4"/>
    <n v="3"/>
    <n v="3"/>
    <n v="4"/>
    <n v="4"/>
    <n v="22"/>
    <x v="5"/>
  </r>
  <r>
    <n v="29813"/>
    <x v="0"/>
    <n v="1978"/>
    <n v="44"/>
    <s v=" Ano"/>
    <n v="3"/>
    <n v="4"/>
    <n v="2"/>
    <n v="3"/>
    <n v="4"/>
    <n v="1"/>
    <n v="17"/>
    <x v="3"/>
  </r>
  <r>
    <n v="27502"/>
    <x v="0"/>
    <n v="1977"/>
    <n v="45"/>
    <s v=" Ne. Nemám k tomu kapacitu."/>
    <n v="3"/>
    <n v="4"/>
    <n v="1"/>
    <n v="2"/>
    <n v="2"/>
    <n v="2"/>
    <n v="14"/>
    <x v="7"/>
  </r>
  <r>
    <n v="28496"/>
    <x v="0"/>
    <n v="1977"/>
    <n v="45"/>
    <s v=" Ne"/>
    <n v="4"/>
    <n v="4"/>
    <n v="4"/>
    <n v="4"/>
    <n v="4"/>
    <n v="4"/>
    <n v="24"/>
    <x v="1"/>
  </r>
  <r>
    <n v="28767"/>
    <x v="0"/>
    <n v="1977"/>
    <n v="45"/>
    <s v=" Ne"/>
    <n v="4"/>
    <n v="4"/>
    <n v="3"/>
    <n v="3"/>
    <n v="4"/>
    <n v="4"/>
    <n v="22"/>
    <x v="5"/>
  </r>
  <r>
    <n v="29093"/>
    <x v="0"/>
    <n v="1977"/>
    <n v="45"/>
    <s v=" ne"/>
    <n v="4"/>
    <n v="4"/>
    <n v="2"/>
    <n v="3"/>
    <n v="4"/>
    <n v="3"/>
    <n v="20"/>
    <x v="2"/>
  </r>
  <r>
    <n v="29684"/>
    <x v="0"/>
    <n v="1977"/>
    <n v="45"/>
    <s v=" Ne"/>
    <n v="4"/>
    <n v="4"/>
    <n v="3"/>
    <n v="4"/>
    <n v="4"/>
    <n v="4"/>
    <n v="23"/>
    <x v="8"/>
  </r>
  <r>
    <n v="27211"/>
    <x v="0"/>
    <n v="1976"/>
    <n v="46"/>
    <s v=" Zatím ne, ale už se na to těším "/>
    <n v="4"/>
    <n v="4"/>
    <n v="1"/>
    <n v="4"/>
    <n v="4"/>
    <n v="4"/>
    <n v="21"/>
    <x v="6"/>
  </r>
  <r>
    <n v="27611"/>
    <x v="0"/>
    <n v="1976"/>
    <n v="46"/>
    <s v=" "/>
    <n v="4"/>
    <n v="4"/>
    <n v="2"/>
    <n v="4"/>
    <n v="4"/>
    <n v="4"/>
    <n v="22"/>
    <x v="5"/>
  </r>
  <r>
    <n v="29290"/>
    <x v="1"/>
    <n v="1976"/>
    <n v="46"/>
    <s v=" ne"/>
    <n v="3"/>
    <n v="3"/>
    <n v="3"/>
    <n v="3"/>
    <n v="3"/>
    <n v="3"/>
    <n v="18"/>
    <x v="0"/>
  </r>
  <r>
    <n v="29392"/>
    <x v="0"/>
    <n v="1976"/>
    <n v="46"/>
    <s v=" "/>
    <n v="3"/>
    <n v="4"/>
    <n v="2"/>
    <n v="3"/>
    <n v="4"/>
    <n v="4"/>
    <n v="20"/>
    <x v="2"/>
  </r>
  <r>
    <n v="28502"/>
    <x v="1"/>
    <n v="1975"/>
    <n v="47"/>
    <s v=" Ne"/>
    <n v="4"/>
    <n v="4"/>
    <n v="3"/>
    <n v="2"/>
    <n v="4"/>
    <n v="3"/>
    <n v="20"/>
    <x v="2"/>
  </r>
  <r>
    <n v="28770"/>
    <x v="0"/>
    <n v="1975"/>
    <n v="47"/>
    <s v=" ano"/>
    <n v="3"/>
    <n v="3"/>
    <n v="2"/>
    <n v="3"/>
    <n v="3"/>
    <n v="3"/>
    <n v="17"/>
    <x v="3"/>
  </r>
  <r>
    <n v="29930"/>
    <x v="0"/>
    <n v="1975"/>
    <n v="47"/>
    <s v=" Ano"/>
    <n v="4"/>
    <n v="3"/>
    <n v="2"/>
    <n v="3"/>
    <n v="4"/>
    <n v="4"/>
    <n v="20"/>
    <x v="2"/>
  </r>
  <r>
    <n v="28514"/>
    <x v="0"/>
    <n v="1974"/>
    <n v="48"/>
    <s v=" Ne"/>
    <n v="3"/>
    <n v="3"/>
    <n v="3"/>
    <n v="1"/>
    <n v="3"/>
    <n v="2"/>
    <n v="15"/>
    <x v="4"/>
  </r>
  <r>
    <n v="28532"/>
    <x v="0"/>
    <n v="1974"/>
    <n v="48"/>
    <s v=" Ano."/>
    <n v="4"/>
    <n v="3"/>
    <n v="3"/>
    <n v="2"/>
    <n v="3"/>
    <n v="3"/>
    <n v="18"/>
    <x v="0"/>
  </r>
  <r>
    <n v="28640"/>
    <x v="0"/>
    <n v="1974"/>
    <n v="48"/>
    <s v=" Ne. Ale bez nároku na honorář cvičím s dětmi v rámci ČASPV."/>
    <n v="4"/>
    <n v="4"/>
    <n v="2"/>
    <n v="4"/>
    <n v="4"/>
    <n v="4"/>
    <n v="22"/>
    <x v="5"/>
  </r>
  <r>
    <n v="29950"/>
    <x v="0"/>
    <n v="1974"/>
    <n v="48"/>
    <s v=" Ne"/>
    <n v="4"/>
    <n v="4"/>
    <n v="4"/>
    <n v="2"/>
    <n v="4"/>
    <n v="3"/>
    <n v="21"/>
    <x v="6"/>
  </r>
  <r>
    <n v="29302"/>
    <x v="0"/>
    <n v="1974"/>
    <n v="48"/>
    <s v=" Ne"/>
    <n v="4"/>
    <n v="4"/>
    <n v="2"/>
    <n v="4"/>
    <n v="4"/>
    <n v="4"/>
    <n v="22"/>
    <x v="5"/>
  </r>
  <r>
    <n v="27390"/>
    <x v="0"/>
    <n v="1973"/>
    <n v="49"/>
    <s v=" Ne"/>
    <n v="4"/>
    <n v="4"/>
    <n v="3"/>
    <n v="4"/>
    <n v="4"/>
    <n v="4"/>
    <n v="23"/>
    <x v="8"/>
  </r>
  <r>
    <n v="28127"/>
    <x v="1"/>
    <n v="1973"/>
    <n v="49"/>
    <s v=" Ne"/>
    <n v="3"/>
    <n v="4"/>
    <n v="1"/>
    <n v="2"/>
    <n v="3"/>
    <n v="2"/>
    <n v="15"/>
    <x v="4"/>
  </r>
  <r>
    <n v="28500"/>
    <x v="0"/>
    <n v="1973"/>
    <n v="49"/>
    <s v=" "/>
    <n v="4"/>
    <n v="4"/>
    <n v="4"/>
    <n v="3"/>
    <n v="4"/>
    <n v="3"/>
    <n v="22"/>
    <x v="5"/>
  </r>
  <r>
    <n v="28619"/>
    <x v="0"/>
    <n v="1973"/>
    <n v="49"/>
    <s v=" Ano, v nemocnici u vážně nemocných na gerontologickem oddělení."/>
    <n v="4"/>
    <n v="4"/>
    <n v="3"/>
    <n v="4"/>
    <n v="4"/>
    <n v="4"/>
    <n v="23"/>
    <x v="8"/>
  </r>
  <r>
    <n v="28728"/>
    <x v="0"/>
    <n v="1973"/>
    <n v="49"/>
    <s v=" ne"/>
    <n v="4"/>
    <n v="4"/>
    <n v="3"/>
    <n v="3"/>
    <n v="4"/>
    <n v="3"/>
    <n v="21"/>
    <x v="6"/>
  </r>
  <r>
    <n v="29379"/>
    <x v="0"/>
    <n v="1973"/>
    <n v="49"/>
    <s v=" ANO"/>
    <n v="3"/>
    <n v="3"/>
    <n v="2"/>
    <n v="3"/>
    <n v="4"/>
    <n v="4"/>
    <n v="19"/>
    <x v="0"/>
  </r>
  <r>
    <n v="27265"/>
    <x v="0"/>
    <n v="1972"/>
    <n v="50"/>
    <s v=" Ne"/>
    <n v="2"/>
    <n v="2"/>
    <n v="3"/>
    <n v="1"/>
    <n v="1"/>
    <n v="1"/>
    <n v="10"/>
    <x v="7"/>
  </r>
  <r>
    <n v="28666"/>
    <x v="0"/>
    <n v="1972"/>
    <n v="50"/>
    <s v=" Ne"/>
    <n v="4"/>
    <n v="4"/>
    <n v="2"/>
    <n v="4"/>
    <n v="4"/>
    <n v="4"/>
    <n v="22"/>
    <x v="5"/>
  </r>
  <r>
    <n v="29269"/>
    <x v="1"/>
    <n v="1972"/>
    <n v="50"/>
    <s v=" ano"/>
    <n v="3"/>
    <n v="4"/>
    <n v="2"/>
    <n v="3"/>
    <n v="4"/>
    <n v="3"/>
    <n v="19"/>
    <x v="0"/>
  </r>
  <r>
    <n v="29935"/>
    <x v="0"/>
    <n v="1972"/>
    <n v="50"/>
    <s v=" "/>
    <n v="3"/>
    <n v="3"/>
    <n v="3"/>
    <n v="2"/>
    <n v="3"/>
    <n v="2"/>
    <n v="16"/>
    <x v="4"/>
  </r>
  <r>
    <n v="26555"/>
    <x v="0"/>
    <n v="1971"/>
    <n v="51"/>
    <s v=" ano, v Dětském domově, dva roky"/>
    <n v="4"/>
    <n v="4"/>
    <n v="3"/>
    <n v="4"/>
    <n v="4"/>
    <n v="4"/>
    <n v="23"/>
    <x v="8"/>
  </r>
  <r>
    <n v="28137"/>
    <x v="0"/>
    <n v="1971"/>
    <n v="51"/>
    <s v=" Ne"/>
    <n v="4"/>
    <n v="4"/>
    <n v="1"/>
    <n v="4"/>
    <n v="4"/>
    <n v="4"/>
    <n v="21"/>
    <x v="6"/>
  </r>
  <r>
    <n v="28242"/>
    <x v="0"/>
    <n v="1971"/>
    <n v="51"/>
    <s v=" ne z časových důvodů, jsem v práci od rána do večera denně"/>
    <n v="3"/>
    <n v="3"/>
    <n v="3"/>
    <n v="3"/>
    <n v="3"/>
    <n v="3"/>
    <n v="18"/>
    <x v="0"/>
  </r>
  <r>
    <n v="30093"/>
    <x v="0"/>
    <n v="1971"/>
    <n v="51"/>
    <s v=" ne"/>
    <n v="4"/>
    <n v="4"/>
    <n v="3"/>
    <n v="3"/>
    <n v="4"/>
    <n v="3"/>
    <n v="21"/>
    <x v="6"/>
  </r>
  <r>
    <n v="26578"/>
    <x v="0"/>
    <n v="1970"/>
    <n v="52"/>
    <s v=" Ano"/>
    <n v="4"/>
    <n v="4"/>
    <n v="2"/>
    <n v="3"/>
    <n v="3"/>
    <n v="4"/>
    <n v="20"/>
    <x v="2"/>
  </r>
  <r>
    <n v="28093"/>
    <x v="0"/>
    <n v="1970"/>
    <n v="52"/>
    <s v=" "/>
    <n v="4"/>
    <n v="4"/>
    <n v="4"/>
    <n v="3"/>
    <n v="4"/>
    <n v="3"/>
    <n v="22"/>
    <x v="5"/>
  </r>
  <r>
    <n v="28585"/>
    <x v="0"/>
    <n v="1970"/>
    <n v="52"/>
    <s v=" "/>
    <n v="4"/>
    <n v="4"/>
    <n v="2"/>
    <n v="4"/>
    <n v="4"/>
    <n v="4"/>
    <n v="22"/>
    <x v="5"/>
  </r>
  <r>
    <n v="29272"/>
    <x v="0"/>
    <n v="1970"/>
    <n v="52"/>
    <s v=" "/>
    <n v="3"/>
    <n v="3"/>
    <n v="2"/>
    <n v="4"/>
    <n v="4"/>
    <n v="4"/>
    <n v="20"/>
    <x v="2"/>
  </r>
  <r>
    <n v="26641"/>
    <x v="0"/>
    <n v="1969"/>
    <n v="53"/>
    <s v=" "/>
    <n v="3"/>
    <n v="3"/>
    <n v="3"/>
    <n v="1"/>
    <n v="3"/>
    <n v="1"/>
    <n v="14"/>
    <x v="7"/>
  </r>
  <r>
    <n v="28671"/>
    <x v="0"/>
    <n v="1969"/>
    <n v="53"/>
    <s v=" Ne."/>
    <n v="4"/>
    <n v="4"/>
    <n v="3"/>
    <n v="4"/>
    <n v="4"/>
    <n v="4"/>
    <n v="23"/>
    <x v="8"/>
  </r>
  <r>
    <n v="29492"/>
    <x v="0"/>
    <n v="1969"/>
    <n v="53"/>
    <s v=" ano "/>
    <n v="3"/>
    <n v="4"/>
    <n v="3"/>
    <n v="2"/>
    <n v="3"/>
    <n v="2"/>
    <n v="17"/>
    <x v="3"/>
  </r>
  <r>
    <n v="30153"/>
    <x v="0"/>
    <n v="1969"/>
    <n v="53"/>
    <s v=" "/>
    <n v="4"/>
    <n v="4"/>
    <n v="4"/>
    <n v="4"/>
    <n v="4"/>
    <n v="4"/>
    <n v="24"/>
    <x v="1"/>
  </r>
  <r>
    <n v="26573"/>
    <x v="0"/>
    <n v="1967"/>
    <n v="55"/>
    <s v=" ne"/>
    <n v="4"/>
    <n v="4"/>
    <n v="3"/>
    <n v="3"/>
    <n v="4"/>
    <n v="3"/>
    <n v="21"/>
    <x v="6"/>
  </r>
  <r>
    <n v="27524"/>
    <x v="0"/>
    <n v="1967"/>
    <n v="55"/>
    <s v=" Ano"/>
    <n v="4"/>
    <n v="4"/>
    <n v="3"/>
    <n v="4"/>
    <n v="4"/>
    <n v="4"/>
    <n v="23"/>
    <x v="8"/>
  </r>
  <r>
    <n v="28136"/>
    <x v="1"/>
    <n v="1967"/>
    <n v="55"/>
    <s v=" "/>
    <n v="3"/>
    <n v="4"/>
    <n v="1"/>
    <n v="3"/>
    <n v="4"/>
    <n v="3"/>
    <n v="18"/>
    <x v="0"/>
  </r>
  <r>
    <n v="29078"/>
    <x v="0"/>
    <n v="1967"/>
    <n v="55"/>
    <s v=" ne"/>
    <n v="3"/>
    <n v="3"/>
    <n v="2"/>
    <n v="2"/>
    <n v="2"/>
    <n v="1"/>
    <n v="13"/>
    <x v="7"/>
  </r>
  <r>
    <n v="26746"/>
    <x v="0"/>
    <n v="1966"/>
    <n v="56"/>
    <s v=" Ano"/>
    <n v="4"/>
    <n v="4"/>
    <n v="3"/>
    <n v="4"/>
    <n v="4"/>
    <n v="4"/>
    <n v="23"/>
    <x v="8"/>
  </r>
  <r>
    <n v="27301"/>
    <x v="0"/>
    <n v="1966"/>
    <n v="56"/>
    <s v=" ne"/>
    <n v="4"/>
    <n v="3"/>
    <n v="3"/>
    <n v="3"/>
    <n v="3"/>
    <n v="3"/>
    <n v="19"/>
    <x v="0"/>
  </r>
  <r>
    <n v="28873"/>
    <x v="1"/>
    <n v="1966"/>
    <n v="56"/>
    <s v=" ne"/>
    <n v="4"/>
    <n v="4"/>
    <n v="2"/>
    <n v="3"/>
    <n v="4"/>
    <n v="3"/>
    <n v="20"/>
    <x v="2"/>
  </r>
  <r>
    <n v="28175"/>
    <x v="0"/>
    <n v="1965"/>
    <n v="57"/>
    <s v=" Ne"/>
    <n v="3"/>
    <n v="3"/>
    <n v="3"/>
    <n v="2"/>
    <n v="3"/>
    <n v="1"/>
    <n v="15"/>
    <x v="4"/>
  </r>
  <r>
    <n v="28649"/>
    <x v="1"/>
    <n v="1965"/>
    <n v="57"/>
    <s v=" Ano"/>
    <n v="3"/>
    <n v="3"/>
    <n v="2"/>
    <n v="3"/>
    <n v="3"/>
    <n v="2"/>
    <n v="16"/>
    <x v="4"/>
  </r>
  <r>
    <n v="29396"/>
    <x v="0"/>
    <n v="1965"/>
    <n v="57"/>
    <s v=" "/>
    <n v="4"/>
    <n v="4"/>
    <n v="3"/>
    <n v="3"/>
    <n v="3"/>
    <n v="3"/>
    <n v="20"/>
    <x v="2"/>
  </r>
  <r>
    <n v="28632"/>
    <x v="1"/>
    <n v="1963"/>
    <n v="59"/>
    <s v=" Ne"/>
    <n v="3"/>
    <n v="3"/>
    <n v="3"/>
    <n v="4"/>
    <n v="4"/>
    <n v="4"/>
    <n v="21"/>
    <x v="6"/>
  </r>
  <r>
    <n v="29248"/>
    <x v="0"/>
    <n v="1963"/>
    <n v="59"/>
    <s v=" Ne."/>
    <n v="3"/>
    <n v="3"/>
    <n v="3"/>
    <n v="2"/>
    <n v="3"/>
    <n v="2"/>
    <n v="16"/>
    <x v="4"/>
  </r>
  <r>
    <n v="29952"/>
    <x v="0"/>
    <n v="1963"/>
    <n v="59"/>
    <s v=" ne"/>
    <n v="4"/>
    <n v="4"/>
    <n v="4"/>
    <n v="3"/>
    <n v="3"/>
    <n v="3"/>
    <n v="21"/>
    <x v="6"/>
  </r>
  <r>
    <n v="29152"/>
    <x v="1"/>
    <n v="1959"/>
    <n v="63"/>
    <s v=" ne"/>
    <n v="3"/>
    <n v="3"/>
    <n v="2"/>
    <n v="3"/>
    <n v="4"/>
    <n v="3"/>
    <n v="18"/>
    <x v="0"/>
  </r>
  <r>
    <n v="27078"/>
    <x v="0"/>
    <n v="1958"/>
    <n v="64"/>
    <s v=" "/>
    <n v="4"/>
    <n v="4"/>
    <n v="3"/>
    <n v="3"/>
    <n v="3"/>
    <n v="2"/>
    <n v="19"/>
    <x v="0"/>
  </r>
  <r>
    <n v="27174"/>
    <x v="0"/>
    <n v="1958"/>
    <n v="64"/>
    <s v=" ano"/>
    <n v="4"/>
    <n v="3"/>
    <n v="3"/>
    <n v="3"/>
    <n v="4"/>
    <n v="3"/>
    <n v="20"/>
    <x v="2"/>
  </r>
  <r>
    <n v="29308"/>
    <x v="0"/>
    <n v="1958"/>
    <n v="64"/>
    <s v=" "/>
    <n v="3"/>
    <n v="4"/>
    <n v="2"/>
    <n v="4"/>
    <n v="4"/>
    <n v="4"/>
    <n v="21"/>
    <x v="6"/>
  </r>
  <r>
    <n v="29038"/>
    <x v="0"/>
    <n v="1957"/>
    <n v="65"/>
    <s v=" Ne"/>
    <n v="3"/>
    <n v="4"/>
    <n v="3"/>
    <n v="4"/>
    <n v="4"/>
    <n v="3"/>
    <n v="21"/>
    <x v="6"/>
  </r>
  <r>
    <n v="29232"/>
    <x v="1"/>
    <n v="1957"/>
    <n v="65"/>
    <s v=" Ne"/>
    <n v="4"/>
    <n v="4"/>
    <n v="1"/>
    <n v="4"/>
    <n v="3"/>
    <n v="4"/>
    <n v="20"/>
    <x v="2"/>
  </r>
  <r>
    <n v="28013"/>
    <x v="0"/>
    <n v="1956"/>
    <n v="66"/>
    <s v=" "/>
    <n v="4"/>
    <n v="4"/>
    <n v="1"/>
    <n v="3"/>
    <n v="4"/>
    <n v="3"/>
    <n v="19"/>
    <x v="0"/>
  </r>
  <r>
    <n v="30097"/>
    <x v="1"/>
    <n v="1955"/>
    <n v="67"/>
    <s v=" Ano."/>
    <n v="4"/>
    <n v="4"/>
    <n v="2"/>
    <n v="3"/>
    <n v="4"/>
    <n v="4"/>
    <n v="21"/>
    <x v="6"/>
  </r>
  <r>
    <n v="28589"/>
    <x v="1"/>
    <n v="1953"/>
    <n v="69"/>
    <s v=" Ne"/>
    <n v="2"/>
    <n v="3"/>
    <n v="1"/>
    <n v="3"/>
    <n v="4"/>
    <n v="3"/>
    <n v="16"/>
    <x v="4"/>
  </r>
  <r>
    <n v="28590"/>
    <x v="0"/>
    <n v="1952"/>
    <n v="70"/>
    <s v=" nebylo to zaměstnání, ale péče..."/>
    <n v="3"/>
    <n v="4"/>
    <n v="2"/>
    <n v="4"/>
    <n v="3"/>
    <n v="4"/>
    <n v="20"/>
    <x v="2"/>
  </r>
  <r>
    <n v="28592"/>
    <x v="0"/>
    <n v="1952"/>
    <n v="70"/>
    <s v=" ne"/>
    <n v="4"/>
    <n v="4"/>
    <n v="1"/>
    <n v="3"/>
    <n v="4"/>
    <n v="3"/>
    <n v="19"/>
    <x v="0"/>
  </r>
  <r>
    <n v="29214"/>
    <x v="0"/>
    <n v="1952"/>
    <n v="70"/>
    <s v=" ano"/>
    <n v="3"/>
    <n v="3"/>
    <n v="3"/>
    <n v="3"/>
    <n v="3"/>
    <n v="3"/>
    <n v="18"/>
    <x v="0"/>
  </r>
  <r>
    <n v="29135"/>
    <x v="1"/>
    <n v="1950"/>
    <n v="72"/>
    <s v=" ne"/>
    <n v="4"/>
    <n v="4"/>
    <n v="4"/>
    <n v="3"/>
    <n v="4"/>
    <n v="3"/>
    <n v="22"/>
    <x v="5"/>
  </r>
  <r>
    <n v="28606"/>
    <x v="0"/>
    <n v="1949"/>
    <n v="73"/>
    <s v=" "/>
    <n v="4"/>
    <n v="3"/>
    <n v="2"/>
    <n v="4"/>
    <n v="4"/>
    <n v="3"/>
    <n v="20"/>
    <x v="2"/>
  </r>
  <r>
    <n v="28802"/>
    <x v="0"/>
    <n v="1948"/>
    <n v="74"/>
    <s v=" ano"/>
    <n v="3"/>
    <n v="3"/>
    <n v="2"/>
    <n v="3"/>
    <n v="4"/>
    <n v="4"/>
    <n v="19"/>
    <x v="0"/>
  </r>
  <r>
    <n v="26816"/>
    <x v="0"/>
    <n v="1945"/>
    <n v="77"/>
    <s v=" Jen jsem sama pomáhala spolužacce která byla na vozíku "/>
    <n v="4"/>
    <n v="4"/>
    <n v="3"/>
    <n v="4"/>
    <n v="4"/>
    <n v="3"/>
    <n v="22"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2"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3"/>
  </r>
  <r>
    <x v="3"/>
  </r>
  <r>
    <x v="3"/>
  </r>
  <r>
    <x v="3"/>
  </r>
  <r>
    <x v="3"/>
  </r>
  <r>
    <x v="3"/>
  </r>
  <r>
    <x v="4"/>
  </r>
  <r>
    <x v="3"/>
  </r>
  <r>
    <x v="3"/>
  </r>
  <r>
    <x v="3"/>
  </r>
  <r>
    <x v="0"/>
  </r>
  <r>
    <x v="3"/>
  </r>
  <r>
    <x v="2"/>
  </r>
  <r>
    <x v="3"/>
  </r>
  <r>
    <x v="3"/>
  </r>
  <r>
    <x v="3"/>
  </r>
  <r>
    <x v="3"/>
  </r>
  <r>
    <x v="3"/>
  </r>
  <r>
    <x v="3"/>
  </r>
  <r>
    <x v="3"/>
  </r>
  <r>
    <x v="3"/>
  </r>
  <r>
    <x v="5"/>
  </r>
  <r>
    <x v="3"/>
  </r>
  <r>
    <x v="3"/>
  </r>
  <r>
    <x v="3"/>
  </r>
  <r>
    <x v="3"/>
  </r>
  <r>
    <x v="3"/>
  </r>
  <r>
    <x v="3"/>
  </r>
  <r>
    <x v="0"/>
  </r>
  <r>
    <x v="3"/>
  </r>
  <r>
    <x v="3"/>
  </r>
  <r>
    <x v="3"/>
  </r>
  <r>
    <x v="0"/>
  </r>
  <r>
    <x v="3"/>
  </r>
  <r>
    <x v="3"/>
  </r>
  <r>
    <x v="3"/>
  </r>
  <r>
    <x v="3"/>
  </r>
  <r>
    <x v="2"/>
  </r>
  <r>
    <x v="6"/>
  </r>
  <r>
    <x v="3"/>
  </r>
  <r>
    <x v="3"/>
  </r>
  <r>
    <x v="2"/>
  </r>
  <r>
    <x v="7"/>
  </r>
  <r>
    <x v="3"/>
  </r>
  <r>
    <x v="1"/>
  </r>
  <r>
    <x v="1"/>
  </r>
  <r>
    <x v="1"/>
  </r>
  <r>
    <x v="5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1"/>
  </r>
  <r>
    <x v="1"/>
  </r>
  <r>
    <x v="2"/>
  </r>
  <r>
    <x v="1"/>
  </r>
  <r>
    <x v="5"/>
  </r>
  <r>
    <x v="1"/>
  </r>
  <r>
    <x v="2"/>
  </r>
  <r>
    <x v="1"/>
  </r>
  <r>
    <x v="1"/>
  </r>
  <r>
    <x v="1"/>
  </r>
  <r>
    <x v="1"/>
  </r>
  <r>
    <x v="1"/>
  </r>
  <r>
    <x v="7"/>
  </r>
  <r>
    <x v="1"/>
  </r>
  <r>
    <x v="7"/>
  </r>
  <r>
    <x v="7"/>
  </r>
  <r>
    <x v="7"/>
  </r>
  <r>
    <x v="7"/>
  </r>
  <r>
    <x v="0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0"/>
  </r>
  <r>
    <x v="7"/>
  </r>
  <r>
    <x v="7"/>
  </r>
  <r>
    <x v="7"/>
  </r>
  <r>
    <x v="7"/>
  </r>
  <r>
    <x v="7"/>
  </r>
  <r>
    <x v="3"/>
  </r>
  <r>
    <x v="7"/>
  </r>
  <r>
    <x v="1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2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2"/>
  </r>
  <r>
    <x v="7"/>
  </r>
  <r>
    <x v="7"/>
  </r>
  <r>
    <x v="7"/>
  </r>
  <r>
    <x v="1"/>
  </r>
  <r>
    <x v="7"/>
  </r>
  <r>
    <x v="7"/>
  </r>
  <r>
    <x v="7"/>
  </r>
  <r>
    <x v="6"/>
  </r>
  <r>
    <x v="2"/>
  </r>
  <r>
    <x v="7"/>
  </r>
  <r>
    <x v="7"/>
  </r>
  <r>
    <x v="7"/>
  </r>
  <r>
    <x v="7"/>
  </r>
  <r>
    <x v="7"/>
  </r>
  <r>
    <x v="7"/>
  </r>
  <r>
    <x v="4"/>
  </r>
  <r>
    <x v="5"/>
  </r>
  <r>
    <x v="7"/>
  </r>
  <r>
    <x v="3"/>
  </r>
  <r>
    <x v="5"/>
  </r>
  <r>
    <x v="7"/>
  </r>
  <r>
    <x v="7"/>
  </r>
  <r>
    <x v="7"/>
  </r>
  <r>
    <x v="7"/>
  </r>
  <r>
    <x v="7"/>
  </r>
  <r>
    <x v="2"/>
  </r>
  <r>
    <x v="7"/>
  </r>
  <r>
    <x v="7"/>
  </r>
  <r>
    <x v="2"/>
  </r>
  <r>
    <x v="7"/>
  </r>
  <r>
    <x v="7"/>
  </r>
  <r>
    <x v="7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"/>
  </r>
  <r>
    <x v="7"/>
  </r>
  <r>
    <x v="0"/>
  </r>
  <r>
    <x v="4"/>
  </r>
  <r>
    <x v="4"/>
  </r>
  <r>
    <x v="4"/>
  </r>
  <r>
    <x v="4"/>
  </r>
  <r>
    <x v="4"/>
  </r>
  <r>
    <x v="4"/>
  </r>
  <r>
    <x v="4"/>
  </r>
  <r>
    <x v="7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4"/>
  </r>
  <r>
    <x v="4"/>
  </r>
  <r>
    <x v="4"/>
  </r>
  <r>
    <x v="4"/>
  </r>
  <r>
    <x v="4"/>
  </r>
  <r>
    <x v="4"/>
  </r>
  <r>
    <x v="4"/>
  </r>
  <r>
    <x v="7"/>
  </r>
  <r>
    <x v="7"/>
  </r>
  <r>
    <x v="7"/>
  </r>
  <r>
    <x v="4"/>
  </r>
  <r>
    <x v="4"/>
  </r>
  <r>
    <x v="4"/>
  </r>
  <r>
    <x v="4"/>
  </r>
  <r>
    <x v="4"/>
  </r>
  <r>
    <x v="2"/>
  </r>
  <r>
    <x v="2"/>
  </r>
  <r>
    <x v="2"/>
  </r>
  <r>
    <x v="2"/>
  </r>
  <r>
    <x v="2"/>
  </r>
  <r>
    <x v="2"/>
  </r>
  <r>
    <x v="2"/>
  </r>
  <r>
    <x v="2"/>
  </r>
  <r>
    <x v="7"/>
  </r>
  <r>
    <x v="2"/>
  </r>
  <r>
    <x v="2"/>
  </r>
  <r>
    <x v="3"/>
  </r>
  <r>
    <x v="2"/>
  </r>
  <r>
    <x v="2"/>
  </r>
  <r>
    <x v="2"/>
  </r>
  <r>
    <x v="2"/>
  </r>
  <r>
    <x v="7"/>
  </r>
  <r>
    <x v="2"/>
  </r>
  <r>
    <x v="2"/>
  </r>
  <r>
    <x v="0"/>
  </r>
  <r>
    <x v="2"/>
  </r>
  <r>
    <x v="7"/>
  </r>
  <r>
    <x v="2"/>
  </r>
  <r>
    <x v="2"/>
  </r>
  <r>
    <x v="3"/>
  </r>
  <r>
    <x v="2"/>
  </r>
  <r>
    <x v="2"/>
  </r>
  <r>
    <x v="7"/>
  </r>
  <r>
    <x v="2"/>
  </r>
  <r>
    <x v="2"/>
  </r>
  <r>
    <x v="2"/>
  </r>
  <r>
    <x v="2"/>
  </r>
  <r>
    <x v="2"/>
  </r>
  <r>
    <x v="2"/>
  </r>
  <r>
    <x v="2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6"/>
  </r>
  <r>
    <x v="2"/>
  </r>
  <r>
    <x v="1"/>
  </r>
  <r>
    <x v="2"/>
  </r>
  <r>
    <x v="7"/>
  </r>
  <r>
    <x v="2"/>
  </r>
  <r>
    <x v="2"/>
  </r>
  <r>
    <x v="2"/>
  </r>
  <r>
    <x v="1"/>
  </r>
  <r>
    <x v="2"/>
  </r>
  <r>
    <x v="2"/>
  </r>
  <r>
    <x v="1"/>
  </r>
  <r>
    <x v="2"/>
  </r>
  <r>
    <x v="2"/>
  </r>
  <r>
    <x v="2"/>
  </r>
  <r>
    <x v="3"/>
  </r>
  <r>
    <x v="4"/>
  </r>
  <r>
    <x v="5"/>
  </r>
  <r>
    <x v="4"/>
  </r>
  <r>
    <x v="2"/>
  </r>
  <r>
    <x v="2"/>
  </r>
  <r>
    <x v="2"/>
  </r>
  <r>
    <x v="5"/>
  </r>
  <r>
    <x v="7"/>
  </r>
  <r>
    <x v="2"/>
  </r>
  <r>
    <x v="5"/>
  </r>
  <r>
    <x v="0"/>
  </r>
  <r>
    <x v="5"/>
  </r>
  <r>
    <x v="5"/>
  </r>
  <r>
    <x v="5"/>
  </r>
  <r>
    <x v="5"/>
  </r>
  <r>
    <x v="5"/>
  </r>
  <r>
    <x v="7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7"/>
  </r>
  <r>
    <x v="5"/>
  </r>
  <r>
    <x v="4"/>
  </r>
  <r>
    <x v="5"/>
  </r>
  <r>
    <x v="5"/>
  </r>
  <r>
    <x v="5"/>
  </r>
  <r>
    <x v="5"/>
  </r>
  <r>
    <x v="5"/>
  </r>
  <r>
    <x v="5"/>
  </r>
  <r>
    <x v="5"/>
  </r>
  <r>
    <x v="5"/>
  </r>
  <r>
    <x v="3"/>
  </r>
  <r>
    <x v="5"/>
  </r>
  <r>
    <x v="5"/>
  </r>
  <r>
    <x v="5"/>
  </r>
  <r>
    <x v="5"/>
  </r>
  <r>
    <x v="5"/>
  </r>
  <r>
    <x v="5"/>
  </r>
  <r>
    <x v="7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7"/>
  </r>
  <r>
    <x v="6"/>
  </r>
  <r>
    <x v="6"/>
  </r>
  <r>
    <x v="6"/>
  </r>
  <r>
    <x v="4"/>
  </r>
  <r>
    <x v="6"/>
  </r>
  <r>
    <x v="3"/>
  </r>
  <r>
    <x v="6"/>
  </r>
  <r>
    <x v="2"/>
  </r>
  <r>
    <x v="6"/>
  </r>
  <r>
    <x v="6"/>
  </r>
  <r>
    <x v="7"/>
  </r>
  <r>
    <x v="6"/>
  </r>
  <r>
    <x v="6"/>
  </r>
  <r>
    <x v="8"/>
  </r>
  <r>
    <x v="8"/>
  </r>
  <r>
    <x v="4"/>
  </r>
  <r>
    <x v="8"/>
  </r>
  <r>
    <x v="2"/>
  </r>
  <r>
    <x v="3"/>
  </r>
  <r>
    <x v="8"/>
  </r>
  <r>
    <x v="8"/>
  </r>
  <r>
    <x v="8"/>
  </r>
  <r>
    <x v="5"/>
  </r>
  <r>
    <x v="8"/>
  </r>
  <r>
    <x v="8"/>
  </r>
  <r>
    <x v="8"/>
  </r>
  <r>
    <x v="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2">
  <r>
    <n v="27812"/>
    <n v="0"/>
    <n v="1996"/>
    <n v="26"/>
    <s v=" Ne"/>
    <n v="1"/>
    <n v="1"/>
    <n v="4"/>
    <n v="1"/>
    <n v="1"/>
    <n v="1"/>
    <n v="9"/>
    <x v="0"/>
  </r>
  <r>
    <n v="27265"/>
    <n v="0"/>
    <n v="1972"/>
    <n v="50"/>
    <s v=" Ne"/>
    <n v="2"/>
    <n v="2"/>
    <n v="3"/>
    <n v="1"/>
    <n v="1"/>
    <n v="1"/>
    <n v="10"/>
    <x v="0"/>
  </r>
  <r>
    <n v="27256"/>
    <n v="0"/>
    <n v="1999"/>
    <n v="23"/>
    <s v=" Ano, ale pro zvířata."/>
    <n v="3"/>
    <n v="2"/>
    <n v="1"/>
    <n v="3"/>
    <n v="1"/>
    <n v="2"/>
    <n v="12"/>
    <x v="0"/>
  </r>
  <r>
    <n v="27551"/>
    <n v="0"/>
    <n v="1989"/>
    <n v="33"/>
    <s v=" Ne"/>
    <n v="4"/>
    <n v="3"/>
    <n v="1"/>
    <n v="1"/>
    <n v="2"/>
    <n v="1"/>
    <n v="12"/>
    <x v="0"/>
  </r>
  <r>
    <n v="29031"/>
    <n v="0"/>
    <n v="2000"/>
    <n v="22"/>
    <s v=" Ne"/>
    <n v="2"/>
    <n v="2"/>
    <n v="2"/>
    <n v="2"/>
    <n v="3"/>
    <n v="2"/>
    <n v="13"/>
    <x v="0"/>
  </r>
  <r>
    <n v="26861"/>
    <n v="0"/>
    <n v="1999"/>
    <n v="23"/>
    <s v=" Ano, často a věnovala jsem tomu mnoho a mnoho času. Ale spíš než motiv pomoci, tam bylo získání zkušeností nebo dalších benefitů, které pro mě v té době byly důležitější než peníze. "/>
    <n v="2"/>
    <n v="2"/>
    <n v="4"/>
    <n v="2"/>
    <n v="2"/>
    <n v="1"/>
    <n v="13"/>
    <x v="0"/>
  </r>
  <r>
    <n v="29173"/>
    <n v="0"/>
    <n v="1999"/>
    <n v="23"/>
    <s v=" Nie"/>
    <n v="3"/>
    <n v="2"/>
    <n v="4"/>
    <n v="1"/>
    <n v="2"/>
    <n v="1"/>
    <n v="13"/>
    <x v="0"/>
  </r>
  <r>
    <n v="29078"/>
    <n v="0"/>
    <n v="1967"/>
    <n v="55"/>
    <s v=" Ne"/>
    <n v="3"/>
    <n v="3"/>
    <n v="2"/>
    <n v="2"/>
    <n v="2"/>
    <n v="1"/>
    <n v="13"/>
    <x v="0"/>
  </r>
  <r>
    <n v="29480"/>
    <n v="0"/>
    <n v="2003"/>
    <n v="19"/>
    <s v=" "/>
    <n v="3"/>
    <n v="2"/>
    <n v="3"/>
    <n v="1"/>
    <n v="3"/>
    <n v="2"/>
    <n v="14"/>
    <x v="0"/>
  </r>
  <r>
    <n v="30086"/>
    <n v="0"/>
    <n v="2002"/>
    <n v="20"/>
    <s v=" ano "/>
    <n v="3"/>
    <n v="2"/>
    <n v="3"/>
    <n v="2"/>
    <n v="2"/>
    <n v="2"/>
    <n v="14"/>
    <x v="0"/>
  </r>
  <r>
    <n v="28551"/>
    <n v="0"/>
    <n v="1999"/>
    <n v="23"/>
    <s v=" ano"/>
    <n v="3"/>
    <n v="3"/>
    <n v="1"/>
    <n v="2"/>
    <n v="2"/>
    <n v="3"/>
    <n v="14"/>
    <x v="0"/>
  </r>
  <r>
    <n v="27674"/>
    <n v="0"/>
    <n v="1998"/>
    <n v="24"/>
    <s v=" "/>
    <n v="2"/>
    <n v="3"/>
    <n v="3"/>
    <n v="3"/>
    <n v="2"/>
    <n v="1"/>
    <n v="14"/>
    <x v="0"/>
  </r>
  <r>
    <n v="27523"/>
    <n v="0"/>
    <n v="1996"/>
    <n v="26"/>
    <s v=" "/>
    <n v="2"/>
    <n v="2"/>
    <n v="3"/>
    <n v="2"/>
    <n v="3"/>
    <n v="2"/>
    <n v="14"/>
    <x v="0"/>
  </r>
  <r>
    <n v="27243"/>
    <n v="0"/>
    <n v="1992"/>
    <n v="30"/>
    <s v=" Ne, nikdy."/>
    <n v="3"/>
    <n v="3"/>
    <n v="4"/>
    <n v="2"/>
    <n v="1"/>
    <n v="1"/>
    <n v="14"/>
    <x v="0"/>
  </r>
  <r>
    <n v="27571"/>
    <n v="0"/>
    <n v="1983"/>
    <n v="39"/>
    <s v=" ano"/>
    <n v="2"/>
    <n v="3"/>
    <n v="1"/>
    <n v="3"/>
    <n v="2"/>
    <n v="3"/>
    <n v="14"/>
    <x v="0"/>
  </r>
  <r>
    <n v="27502"/>
    <n v="0"/>
    <n v="1977"/>
    <n v="45"/>
    <s v=" Ne. Nemám k tomu kapacitu."/>
    <n v="3"/>
    <n v="4"/>
    <n v="1"/>
    <n v="2"/>
    <n v="2"/>
    <n v="2"/>
    <n v="14"/>
    <x v="0"/>
  </r>
  <r>
    <n v="26641"/>
    <n v="0"/>
    <n v="1969"/>
    <n v="53"/>
    <s v=" "/>
    <n v="3"/>
    <n v="3"/>
    <n v="3"/>
    <n v="1"/>
    <n v="3"/>
    <n v="1"/>
    <n v="14"/>
    <x v="0"/>
  </r>
  <r>
    <n v="30053"/>
    <n v="0"/>
    <n v="2003"/>
    <n v="19"/>
    <s v=" Ne"/>
    <n v="3"/>
    <n v="3"/>
    <n v="3"/>
    <n v="3"/>
    <n v="2"/>
    <n v="1"/>
    <n v="15"/>
    <x v="1"/>
  </r>
  <r>
    <n v="27084"/>
    <n v="0"/>
    <n v="2000"/>
    <n v="22"/>
    <s v=" "/>
    <n v="3"/>
    <n v="3"/>
    <n v="4"/>
    <n v="1"/>
    <n v="2"/>
    <n v="2"/>
    <n v="15"/>
    <x v="1"/>
  </r>
  <r>
    <n v="26770"/>
    <n v="0"/>
    <n v="1999"/>
    <n v="23"/>
    <s v=" ano"/>
    <n v="2"/>
    <n v="4"/>
    <n v="3"/>
    <n v="2"/>
    <n v="3"/>
    <n v="1"/>
    <n v="15"/>
    <x v="1"/>
  </r>
  <r>
    <n v="28342"/>
    <n v="0"/>
    <n v="1999"/>
    <n v="23"/>
    <s v=" Ne"/>
    <n v="3"/>
    <n v="3"/>
    <n v="3"/>
    <n v="2"/>
    <n v="3"/>
    <n v="1"/>
    <n v="15"/>
    <x v="1"/>
  </r>
  <r>
    <n v="27346"/>
    <n v="0"/>
    <n v="1998"/>
    <n v="24"/>
    <s v=" Ne bohužel "/>
    <n v="2"/>
    <n v="3"/>
    <n v="2"/>
    <n v="2"/>
    <n v="3"/>
    <n v="3"/>
    <n v="15"/>
    <x v="1"/>
  </r>
  <r>
    <n v="29764"/>
    <n v="0"/>
    <n v="1997"/>
    <n v="25"/>
    <s v=" Nie"/>
    <n v="3"/>
    <n v="3"/>
    <n v="2"/>
    <n v="2"/>
    <n v="3"/>
    <n v="2"/>
    <n v="15"/>
    <x v="1"/>
  </r>
  <r>
    <n v="28514"/>
    <n v="0"/>
    <n v="1974"/>
    <n v="48"/>
    <s v=" Ne"/>
    <n v="3"/>
    <n v="3"/>
    <n v="3"/>
    <n v="1"/>
    <n v="3"/>
    <n v="2"/>
    <n v="15"/>
    <x v="1"/>
  </r>
  <r>
    <n v="28175"/>
    <n v="0"/>
    <n v="1965"/>
    <n v="57"/>
    <s v=" Ne"/>
    <n v="3"/>
    <n v="3"/>
    <n v="3"/>
    <n v="2"/>
    <n v="3"/>
    <n v="1"/>
    <n v="15"/>
    <x v="1"/>
  </r>
  <r>
    <n v="27756"/>
    <n v="0"/>
    <n v="2006"/>
    <n v="16"/>
    <s v=" Ne"/>
    <n v="3"/>
    <n v="3"/>
    <n v="3"/>
    <n v="2"/>
    <n v="3"/>
    <n v="2"/>
    <n v="16"/>
    <x v="1"/>
  </r>
  <r>
    <n v="28000"/>
    <n v="0"/>
    <n v="2003"/>
    <n v="19"/>
    <s v=" Ne"/>
    <n v="3"/>
    <n v="3"/>
    <n v="3"/>
    <n v="2"/>
    <n v="3"/>
    <n v="2"/>
    <n v="16"/>
    <x v="1"/>
  </r>
  <r>
    <n v="29437"/>
    <n v="0"/>
    <n v="2003"/>
    <n v="19"/>
    <s v=" Ne"/>
    <n v="3"/>
    <n v="3"/>
    <n v="1"/>
    <n v="3"/>
    <n v="3"/>
    <n v="3"/>
    <n v="16"/>
    <x v="1"/>
  </r>
  <r>
    <n v="26701"/>
    <n v="0"/>
    <n v="2001"/>
    <n v="21"/>
    <s v=" Ne"/>
    <n v="3"/>
    <n v="3"/>
    <n v="3"/>
    <n v="2"/>
    <n v="3"/>
    <n v="2"/>
    <n v="16"/>
    <x v="1"/>
  </r>
  <r>
    <n v="27081"/>
    <n v="0"/>
    <n v="2001"/>
    <n v="21"/>
    <s v=" Ne"/>
    <n v="3"/>
    <n v="2"/>
    <n v="2"/>
    <n v="3"/>
    <n v="3"/>
    <n v="3"/>
    <n v="16"/>
    <x v="1"/>
  </r>
  <r>
    <n v="28625"/>
    <n v="0"/>
    <n v="2000"/>
    <n v="22"/>
    <s v=" ano"/>
    <n v="3"/>
    <n v="3"/>
    <n v="3"/>
    <n v="2"/>
    <n v="3"/>
    <n v="2"/>
    <n v="16"/>
    <x v="1"/>
  </r>
  <r>
    <n v="29802"/>
    <n v="0"/>
    <n v="2000"/>
    <n v="22"/>
    <s v=" Pomáhala jsem s organizací nějakých akcí ale to není vyloženě pomoc kterou asi myslíte"/>
    <n v="3"/>
    <n v="3"/>
    <n v="3"/>
    <n v="2"/>
    <n v="3"/>
    <n v="2"/>
    <n v="16"/>
    <x v="1"/>
  </r>
  <r>
    <n v="30052"/>
    <n v="0"/>
    <n v="2000"/>
    <n v="22"/>
    <s v=" Ne"/>
    <n v="3"/>
    <n v="3"/>
    <n v="1"/>
    <n v="3"/>
    <n v="3"/>
    <n v="3"/>
    <n v="16"/>
    <x v="1"/>
  </r>
  <r>
    <n v="26611"/>
    <n v="0"/>
    <n v="1999"/>
    <n v="23"/>
    <s v=" ano"/>
    <n v="3"/>
    <n v="3"/>
    <n v="3"/>
    <n v="2"/>
    <n v="3"/>
    <n v="2"/>
    <n v="16"/>
    <x v="1"/>
  </r>
  <r>
    <n v="27573"/>
    <n v="0"/>
    <n v="1999"/>
    <n v="23"/>
    <s v=" "/>
    <n v="3"/>
    <n v="3"/>
    <n v="3"/>
    <n v="2"/>
    <n v="3"/>
    <n v="2"/>
    <n v="16"/>
    <x v="1"/>
  </r>
  <r>
    <n v="28693"/>
    <n v="0"/>
    <n v="1998"/>
    <n v="24"/>
    <s v=" ano - tornádo, doučování"/>
    <n v="3"/>
    <n v="3"/>
    <n v="2"/>
    <n v="3"/>
    <n v="3"/>
    <n v="2"/>
    <n v="16"/>
    <x v="1"/>
  </r>
  <r>
    <n v="29097"/>
    <n v="0"/>
    <n v="1997"/>
    <n v="25"/>
    <s v=" Ne"/>
    <n v="3"/>
    <n v="4"/>
    <n v="3"/>
    <n v="2"/>
    <n v="1"/>
    <n v="3"/>
    <n v="16"/>
    <x v="1"/>
  </r>
  <r>
    <n v="27225"/>
    <n v="0"/>
    <n v="1994"/>
    <n v="28"/>
    <s v=" ano"/>
    <n v="3"/>
    <n v="3"/>
    <n v="3"/>
    <n v="2"/>
    <n v="3"/>
    <n v="2"/>
    <n v="16"/>
    <x v="1"/>
  </r>
  <r>
    <n v="29092"/>
    <n v="0"/>
    <n v="1992"/>
    <n v="30"/>
    <s v=" Ne"/>
    <n v="3"/>
    <n v="3"/>
    <n v="3"/>
    <n v="2"/>
    <n v="3"/>
    <n v="2"/>
    <n v="16"/>
    <x v="1"/>
  </r>
  <r>
    <n v="27116"/>
    <n v="0"/>
    <n v="1990"/>
    <n v="32"/>
    <s v=" "/>
    <n v="3"/>
    <n v="3"/>
    <n v="2"/>
    <n v="2"/>
    <n v="4"/>
    <n v="2"/>
    <n v="16"/>
    <x v="1"/>
  </r>
  <r>
    <n v="26775"/>
    <n v="0"/>
    <n v="1988"/>
    <n v="34"/>
    <s v=" ano"/>
    <n v="3"/>
    <n v="3"/>
    <n v="3"/>
    <n v="2"/>
    <n v="3"/>
    <n v="2"/>
    <n v="16"/>
    <x v="1"/>
  </r>
  <r>
    <n v="28031"/>
    <n v="0"/>
    <n v="1988"/>
    <n v="34"/>
    <s v=" ano"/>
    <n v="3"/>
    <n v="3"/>
    <n v="2"/>
    <n v="3"/>
    <n v="3"/>
    <n v="2"/>
    <n v="16"/>
    <x v="1"/>
  </r>
  <r>
    <n v="28623"/>
    <n v="0"/>
    <n v="1988"/>
    <n v="34"/>
    <s v=" Ne"/>
    <n v="3"/>
    <n v="3"/>
    <n v="3"/>
    <n v="2"/>
    <n v="3"/>
    <n v="2"/>
    <n v="16"/>
    <x v="1"/>
  </r>
  <r>
    <n v="27642"/>
    <n v="0"/>
    <n v="1987"/>
    <n v="35"/>
    <s v=" Ne"/>
    <n v="3"/>
    <n v="4"/>
    <n v="3"/>
    <n v="2"/>
    <n v="3"/>
    <n v="1"/>
    <n v="16"/>
    <x v="1"/>
  </r>
  <r>
    <n v="26887"/>
    <n v="0"/>
    <n v="1985"/>
    <n v="37"/>
    <s v=" Ne"/>
    <n v="3"/>
    <n v="3"/>
    <n v="2"/>
    <n v="3"/>
    <n v="3"/>
    <n v="2"/>
    <n v="16"/>
    <x v="1"/>
  </r>
  <r>
    <n v="29444"/>
    <n v="0"/>
    <n v="1984"/>
    <n v="38"/>
    <s v=" "/>
    <n v="3"/>
    <n v="3"/>
    <n v="2"/>
    <n v="3"/>
    <n v="3"/>
    <n v="2"/>
    <n v="16"/>
    <x v="1"/>
  </r>
  <r>
    <n v="29438"/>
    <n v="0"/>
    <n v="1982"/>
    <n v="40"/>
    <s v=" Dělám dobrovolně hodně věcí, od živení (+veterina) 12 koček po kulturní akce. Ve zdravotnictví a příslušných oborech (jak tady podsouváte) bych dobrovolničit nedokázala. Toto prostředí mi nedělá dobře."/>
    <n v="3"/>
    <n v="3"/>
    <n v="2"/>
    <n v="2"/>
    <n v="3"/>
    <n v="3"/>
    <n v="16"/>
    <x v="1"/>
  </r>
  <r>
    <n v="29327"/>
    <n v="0"/>
    <n v="1979"/>
    <n v="43"/>
    <s v=" ano"/>
    <n v="3"/>
    <n v="3"/>
    <n v="2"/>
    <n v="2"/>
    <n v="3"/>
    <n v="3"/>
    <n v="16"/>
    <x v="1"/>
  </r>
  <r>
    <n v="29935"/>
    <n v="0"/>
    <n v="1972"/>
    <n v="50"/>
    <s v=" "/>
    <n v="3"/>
    <n v="3"/>
    <n v="3"/>
    <n v="2"/>
    <n v="3"/>
    <n v="2"/>
    <n v="16"/>
    <x v="1"/>
  </r>
  <r>
    <n v="29248"/>
    <n v="0"/>
    <n v="1963"/>
    <n v="59"/>
    <s v=" Ne."/>
    <n v="3"/>
    <n v="3"/>
    <n v="3"/>
    <n v="2"/>
    <n v="3"/>
    <n v="2"/>
    <n v="16"/>
    <x v="1"/>
  </r>
  <r>
    <n v="27976"/>
    <n v="0"/>
    <n v="2006"/>
    <n v="16"/>
    <s v=" ano"/>
    <n v="4"/>
    <n v="3"/>
    <n v="3"/>
    <n v="2"/>
    <n v="3"/>
    <n v="2"/>
    <n v="17"/>
    <x v="2"/>
  </r>
  <r>
    <n v="29709"/>
    <n v="0"/>
    <n v="2003"/>
    <n v="19"/>
    <s v=" Ano, ale jen nárazově, na pár akcích "/>
    <n v="3"/>
    <n v="3"/>
    <n v="2"/>
    <n v="3"/>
    <n v="3"/>
    <n v="3"/>
    <n v="17"/>
    <x v="2"/>
  </r>
  <r>
    <n v="30034"/>
    <n v="0"/>
    <n v="2002"/>
    <n v="20"/>
    <s v=" ano"/>
    <n v="4"/>
    <n v="3"/>
    <n v="3"/>
    <n v="3"/>
    <n v="3"/>
    <n v="1"/>
    <n v="17"/>
    <x v="2"/>
  </r>
  <r>
    <n v="30117"/>
    <n v="0"/>
    <n v="2002"/>
    <n v="20"/>
    <s v=" ano"/>
    <n v="3"/>
    <n v="3"/>
    <n v="2"/>
    <n v="3"/>
    <n v="3"/>
    <n v="3"/>
    <n v="17"/>
    <x v="2"/>
  </r>
  <r>
    <n v="27460"/>
    <n v="0"/>
    <n v="2001"/>
    <n v="21"/>
    <s v=" Ne"/>
    <n v="4"/>
    <n v="4"/>
    <n v="1"/>
    <n v="3"/>
    <n v="3"/>
    <n v="2"/>
    <n v="17"/>
    <x v="2"/>
  </r>
  <r>
    <n v="27682"/>
    <n v="0"/>
    <n v="2001"/>
    <n v="21"/>
    <s v=" Ne"/>
    <n v="4"/>
    <n v="3"/>
    <n v="3"/>
    <n v="2"/>
    <n v="3"/>
    <n v="2"/>
    <n v="17"/>
    <x v="2"/>
  </r>
  <r>
    <n v="28699"/>
    <n v="0"/>
    <n v="2001"/>
    <n v="21"/>
    <s v=" "/>
    <n v="1"/>
    <n v="3"/>
    <n v="2"/>
    <n v="3"/>
    <n v="4"/>
    <n v="4"/>
    <n v="17"/>
    <x v="2"/>
  </r>
  <r>
    <n v="26884"/>
    <n v="0"/>
    <n v="2000"/>
    <n v="22"/>
    <s v=" ano"/>
    <n v="3"/>
    <n v="3"/>
    <n v="2"/>
    <n v="3"/>
    <n v="3"/>
    <n v="3"/>
    <n v="17"/>
    <x v="2"/>
  </r>
  <r>
    <n v="29187"/>
    <n v="0"/>
    <n v="2000"/>
    <n v="22"/>
    <s v=" "/>
    <n v="3"/>
    <n v="3"/>
    <n v="3"/>
    <n v="3"/>
    <n v="3"/>
    <n v="2"/>
    <n v="17"/>
    <x v="2"/>
  </r>
  <r>
    <n v="29370"/>
    <n v="0"/>
    <n v="2000"/>
    <n v="22"/>
    <s v=" Ano, párkrát. Jenže pak jsem musela žrát rohlíky několik týdnů. :("/>
    <n v="4"/>
    <n v="3"/>
    <n v="3"/>
    <n v="2"/>
    <n v="3"/>
    <n v="2"/>
    <n v="17"/>
    <x v="2"/>
  </r>
  <r>
    <n v="26931"/>
    <n v="0"/>
    <n v="1999"/>
    <n v="23"/>
    <s v=" "/>
    <n v="4"/>
    <n v="3"/>
    <n v="2"/>
    <n v="3"/>
    <n v="3"/>
    <n v="2"/>
    <n v="17"/>
    <x v="2"/>
  </r>
  <r>
    <n v="29893"/>
    <n v="0"/>
    <n v="1999"/>
    <n v="23"/>
    <s v=" ano"/>
    <n v="2"/>
    <n v="3"/>
    <n v="3"/>
    <n v="3"/>
    <n v="3"/>
    <n v="3"/>
    <n v="17"/>
    <x v="2"/>
  </r>
  <r>
    <n v="27701"/>
    <n v="0"/>
    <n v="1998"/>
    <n v="24"/>
    <s v=" ano"/>
    <n v="3"/>
    <n v="3"/>
    <n v="3"/>
    <n v="2"/>
    <n v="3"/>
    <n v="3"/>
    <n v="17"/>
    <x v="2"/>
  </r>
  <r>
    <n v="27684"/>
    <n v="0"/>
    <n v="1998"/>
    <n v="24"/>
    <s v=" Nepracovala, ale dělám si canisterapeuticke zkoušky a až je splníme, tak bych ráda chodila do nemocnic atd ... :) "/>
    <n v="3"/>
    <n v="3"/>
    <n v="2"/>
    <n v="3"/>
    <n v="3"/>
    <n v="3"/>
    <n v="17"/>
    <x v="2"/>
  </r>
  <r>
    <n v="29259"/>
    <n v="0"/>
    <n v="1998"/>
    <n v="24"/>
    <s v=" nie "/>
    <n v="3"/>
    <n v="4"/>
    <n v="2"/>
    <n v="3"/>
    <n v="2"/>
    <n v="3"/>
    <n v="17"/>
    <x v="2"/>
  </r>
  <r>
    <n v="29527"/>
    <n v="0"/>
    <n v="1998"/>
    <n v="24"/>
    <s v=" Ne"/>
    <n v="3"/>
    <n v="3"/>
    <n v="1"/>
    <n v="4"/>
    <n v="4"/>
    <n v="2"/>
    <n v="17"/>
    <x v="2"/>
  </r>
  <r>
    <n v="28462"/>
    <n v="0"/>
    <n v="1997"/>
    <n v="25"/>
    <s v=" "/>
    <n v="3"/>
    <n v="3"/>
    <n v="2"/>
    <n v="3"/>
    <n v="3"/>
    <n v="3"/>
    <n v="17"/>
    <x v="2"/>
  </r>
  <r>
    <n v="27507"/>
    <n v="0"/>
    <n v="1996"/>
    <n v="26"/>
    <s v=" ano"/>
    <n v="3"/>
    <n v="3"/>
    <n v="4"/>
    <n v="2"/>
    <n v="3"/>
    <n v="2"/>
    <n v="17"/>
    <x v="2"/>
  </r>
  <r>
    <n v="28340"/>
    <n v="0"/>
    <n v="1996"/>
    <n v="26"/>
    <s v=" ano"/>
    <n v="3"/>
    <n v="3"/>
    <n v="2"/>
    <n v="3"/>
    <n v="3"/>
    <n v="3"/>
    <n v="17"/>
    <x v="2"/>
  </r>
  <r>
    <n v="27386"/>
    <n v="0"/>
    <n v="1994"/>
    <n v="28"/>
    <s v=" ano"/>
    <n v="3"/>
    <n v="3"/>
    <n v="2"/>
    <n v="4"/>
    <n v="3"/>
    <n v="2"/>
    <n v="17"/>
    <x v="2"/>
  </r>
  <r>
    <n v="28265"/>
    <n v="0"/>
    <n v="1993"/>
    <n v="29"/>
    <s v=" ano"/>
    <n v="3"/>
    <n v="3"/>
    <n v="2"/>
    <n v="3"/>
    <n v="3"/>
    <n v="3"/>
    <n v="17"/>
    <x v="2"/>
  </r>
  <r>
    <n v="28233"/>
    <n v="0"/>
    <n v="1992"/>
    <n v="30"/>
    <s v=" ano"/>
    <n v="3"/>
    <n v="3"/>
    <n v="2"/>
    <n v="3"/>
    <n v="3"/>
    <n v="3"/>
    <n v="17"/>
    <x v="2"/>
  </r>
  <r>
    <n v="28113"/>
    <n v="0"/>
    <n v="1992"/>
    <n v="30"/>
    <s v=" ano"/>
    <n v="3"/>
    <n v="3"/>
    <n v="2"/>
    <n v="3"/>
    <n v="3"/>
    <n v="3"/>
    <n v="17"/>
    <x v="2"/>
  </r>
  <r>
    <n v="30118"/>
    <n v="0"/>
    <n v="1990"/>
    <n v="32"/>
    <s v=" Ne"/>
    <n v="3"/>
    <n v="3"/>
    <n v="3"/>
    <n v="3"/>
    <n v="3"/>
    <n v="2"/>
    <n v="17"/>
    <x v="2"/>
  </r>
  <r>
    <n v="28385"/>
    <n v="0"/>
    <n v="1989"/>
    <n v="33"/>
    <s v=" Ne"/>
    <n v="3"/>
    <n v="3"/>
    <n v="3"/>
    <n v="2"/>
    <n v="3"/>
    <n v="3"/>
    <n v="17"/>
    <x v="2"/>
  </r>
  <r>
    <n v="26623"/>
    <n v="0"/>
    <n v="1978"/>
    <n v="44"/>
    <s v=" Ne"/>
    <n v="3"/>
    <n v="3"/>
    <n v="2"/>
    <n v="3"/>
    <n v="3"/>
    <n v="3"/>
    <n v="17"/>
    <x v="2"/>
  </r>
  <r>
    <n v="29813"/>
    <n v="0"/>
    <n v="1978"/>
    <n v="44"/>
    <s v=" ano"/>
    <n v="3"/>
    <n v="4"/>
    <n v="2"/>
    <n v="3"/>
    <n v="4"/>
    <n v="1"/>
    <n v="17"/>
    <x v="2"/>
  </r>
  <r>
    <n v="28770"/>
    <n v="0"/>
    <n v="1975"/>
    <n v="47"/>
    <s v=" ano"/>
    <n v="3"/>
    <n v="3"/>
    <n v="2"/>
    <n v="3"/>
    <n v="3"/>
    <n v="3"/>
    <n v="17"/>
    <x v="2"/>
  </r>
  <r>
    <n v="29492"/>
    <n v="0"/>
    <n v="1969"/>
    <n v="53"/>
    <s v=" ano "/>
    <n v="3"/>
    <n v="4"/>
    <n v="3"/>
    <n v="2"/>
    <n v="3"/>
    <n v="2"/>
    <n v="17"/>
    <x v="2"/>
  </r>
  <r>
    <n v="30143"/>
    <n v="0"/>
    <n v="2009"/>
    <n v="13"/>
    <s v=" Ne"/>
    <n v="3"/>
    <n v="4"/>
    <n v="2"/>
    <n v="3"/>
    <n v="3"/>
    <n v="3"/>
    <n v="18"/>
    <x v="3"/>
  </r>
  <r>
    <n v="28030"/>
    <n v="0"/>
    <n v="2006"/>
    <n v="16"/>
    <s v=" Ne"/>
    <n v="4"/>
    <n v="4"/>
    <n v="2"/>
    <n v="2"/>
    <n v="4"/>
    <n v="2"/>
    <n v="18"/>
    <x v="3"/>
  </r>
  <r>
    <n v="28727"/>
    <n v="0"/>
    <n v="2005"/>
    <n v="17"/>
    <s v=" Ne"/>
    <n v="4"/>
    <n v="3"/>
    <n v="4"/>
    <n v="2"/>
    <n v="3"/>
    <n v="2"/>
    <n v="18"/>
    <x v="3"/>
  </r>
  <r>
    <n v="29844"/>
    <n v="0"/>
    <n v="2003"/>
    <n v="19"/>
    <s v=" Ne"/>
    <n v="4"/>
    <n v="3"/>
    <n v="3"/>
    <n v="3"/>
    <n v="3"/>
    <n v="2"/>
    <n v="18"/>
    <x v="3"/>
  </r>
  <r>
    <n v="27657"/>
    <n v="0"/>
    <n v="2002"/>
    <n v="20"/>
    <s v=" Jsem vedoucí v pionýrské skupině, dobrovolnická organizace věnující se dětem "/>
    <n v="3"/>
    <n v="4"/>
    <n v="1"/>
    <n v="3"/>
    <n v="4"/>
    <n v="3"/>
    <n v="18"/>
    <x v="3"/>
  </r>
  <r>
    <n v="27760"/>
    <n v="0"/>
    <n v="2002"/>
    <n v="20"/>
    <s v=" Ne"/>
    <n v="4"/>
    <n v="4"/>
    <n v="3"/>
    <n v="2"/>
    <n v="2"/>
    <n v="3"/>
    <n v="18"/>
    <x v="3"/>
  </r>
  <r>
    <n v="29491"/>
    <n v="0"/>
    <n v="2002"/>
    <n v="20"/>
    <s v=" Ne"/>
    <n v="3"/>
    <n v="4"/>
    <n v="1"/>
    <n v="3"/>
    <n v="4"/>
    <n v="3"/>
    <n v="18"/>
    <x v="3"/>
  </r>
  <r>
    <n v="27079"/>
    <n v="0"/>
    <n v="2001"/>
    <n v="21"/>
    <s v=" Ne"/>
    <n v="4"/>
    <n v="4"/>
    <n v="3"/>
    <n v="2"/>
    <n v="3"/>
    <n v="2"/>
    <n v="18"/>
    <x v="3"/>
  </r>
  <r>
    <n v="29369"/>
    <n v="0"/>
    <n v="2001"/>
    <n v="21"/>
    <s v=" už asi 8 let vedu skupinky dětí ve skautském oddíle, několik let jsem byla dobrovolníkem v majálesovém týmu u nás ve městě, chodila jsem po městě a prodávala žluté kytičky..."/>
    <n v="3"/>
    <n v="3"/>
    <n v="3"/>
    <n v="3"/>
    <n v="3"/>
    <n v="3"/>
    <n v="18"/>
    <x v="3"/>
  </r>
  <r>
    <n v="26540"/>
    <n v="0"/>
    <n v="2000"/>
    <n v="22"/>
    <s v=" ano"/>
    <n v="3"/>
    <n v="4"/>
    <n v="1"/>
    <n v="3"/>
    <n v="4"/>
    <n v="3"/>
    <n v="18"/>
    <x v="3"/>
  </r>
  <r>
    <n v="26526"/>
    <n v="0"/>
    <n v="2000"/>
    <n v="22"/>
    <s v=" ano"/>
    <n v="1"/>
    <n v="4"/>
    <n v="3"/>
    <n v="3"/>
    <n v="3"/>
    <n v="4"/>
    <n v="18"/>
    <x v="3"/>
  </r>
  <r>
    <n v="27353"/>
    <n v="0"/>
    <n v="2000"/>
    <n v="22"/>
    <s v=" ano"/>
    <n v="3"/>
    <n v="3"/>
    <n v="3"/>
    <n v="3"/>
    <n v="3"/>
    <n v="3"/>
    <n v="18"/>
    <x v="3"/>
  </r>
  <r>
    <n v="26800"/>
    <n v="0"/>
    <n v="1999"/>
    <n v="23"/>
    <s v=" ano"/>
    <n v="3"/>
    <n v="3"/>
    <n v="3"/>
    <n v="3"/>
    <n v="4"/>
    <n v="2"/>
    <n v="18"/>
    <x v="3"/>
  </r>
  <r>
    <n v="26945"/>
    <n v="0"/>
    <n v="1999"/>
    <n v="23"/>
    <s v=" Ne"/>
    <n v="4"/>
    <n v="4"/>
    <n v="4"/>
    <n v="1"/>
    <n v="4"/>
    <n v="1"/>
    <n v="18"/>
    <x v="3"/>
  </r>
  <r>
    <n v="27030"/>
    <n v="0"/>
    <n v="1999"/>
    <n v="23"/>
    <s v=" Ano (ale iba na nejakych malych akciach napr. v škole)"/>
    <n v="3"/>
    <n v="3"/>
    <n v="3"/>
    <n v="3"/>
    <n v="3"/>
    <n v="3"/>
    <n v="18"/>
    <x v="3"/>
  </r>
  <r>
    <n v="27639"/>
    <n v="0"/>
    <n v="1999"/>
    <n v="23"/>
    <s v=" Ne"/>
    <n v="4"/>
    <n v="3"/>
    <n v="3"/>
    <n v="2"/>
    <n v="4"/>
    <n v="2"/>
    <n v="18"/>
    <x v="3"/>
  </r>
  <r>
    <n v="28730"/>
    <n v="0"/>
    <n v="1999"/>
    <n v="23"/>
    <s v=" Chtěla jsem, ale kvuli zdravotním problémům to nevyšlo"/>
    <n v="2"/>
    <n v="3"/>
    <n v="3"/>
    <n v="3"/>
    <n v="4"/>
    <n v="3"/>
    <n v="18"/>
    <x v="3"/>
  </r>
  <r>
    <n v="28982"/>
    <n v="0"/>
    <n v="1999"/>
    <n v="23"/>
    <s v=" Nie"/>
    <n v="4"/>
    <n v="4"/>
    <n v="3"/>
    <n v="2"/>
    <n v="3"/>
    <n v="2"/>
    <n v="18"/>
    <x v="3"/>
  </r>
  <r>
    <n v="29803"/>
    <n v="0"/>
    <n v="1999"/>
    <n v="23"/>
    <s v=" Ano,"/>
    <n v="3"/>
    <n v="3"/>
    <n v="3"/>
    <n v="3"/>
    <n v="3"/>
    <n v="3"/>
    <n v="18"/>
    <x v="3"/>
  </r>
  <r>
    <n v="28247"/>
    <n v="0"/>
    <n v="1998"/>
    <n v="24"/>
    <s v=" Ne"/>
    <n v="3"/>
    <n v="4"/>
    <n v="3"/>
    <n v="2"/>
    <n v="4"/>
    <n v="2"/>
    <n v="18"/>
    <x v="3"/>
  </r>
  <r>
    <n v="28749"/>
    <n v="0"/>
    <n v="1998"/>
    <n v="24"/>
    <s v=" ano"/>
    <n v="3"/>
    <n v="3"/>
    <n v="3"/>
    <n v="3"/>
    <n v="3"/>
    <n v="3"/>
    <n v="18"/>
    <x v="3"/>
  </r>
  <r>
    <n v="29005"/>
    <n v="0"/>
    <n v="1997"/>
    <n v="25"/>
    <s v=" ano"/>
    <n v="3"/>
    <n v="3"/>
    <n v="3"/>
    <n v="2"/>
    <n v="4"/>
    <n v="3"/>
    <n v="18"/>
    <x v="3"/>
  </r>
  <r>
    <n v="29620"/>
    <n v="0"/>
    <n v="1997"/>
    <n v="25"/>
    <s v=" ano"/>
    <n v="3"/>
    <n v="3"/>
    <n v="2"/>
    <n v="4"/>
    <n v="3"/>
    <n v="3"/>
    <n v="18"/>
    <x v="3"/>
  </r>
  <r>
    <n v="28168"/>
    <n v="0"/>
    <n v="1996"/>
    <n v="26"/>
    <s v=" "/>
    <n v="3"/>
    <n v="3"/>
    <n v="2"/>
    <n v="3"/>
    <n v="4"/>
    <n v="3"/>
    <n v="18"/>
    <x v="3"/>
  </r>
  <r>
    <n v="27928"/>
    <n v="0"/>
    <n v="1995"/>
    <n v="27"/>
    <s v=" ano"/>
    <n v="3"/>
    <n v="3"/>
    <n v="3"/>
    <n v="3"/>
    <n v="3"/>
    <n v="3"/>
    <n v="18"/>
    <x v="3"/>
  </r>
  <r>
    <n v="27625"/>
    <n v="0"/>
    <n v="1993"/>
    <n v="29"/>
    <s v=" "/>
    <n v="3"/>
    <n v="4"/>
    <n v="3"/>
    <n v="2"/>
    <n v="4"/>
    <n v="2"/>
    <n v="18"/>
    <x v="3"/>
  </r>
  <r>
    <n v="28284"/>
    <n v="0"/>
    <n v="1993"/>
    <n v="29"/>
    <s v=" Ve škole ano"/>
    <n v="4"/>
    <n v="3"/>
    <n v="3"/>
    <n v="2"/>
    <n v="3"/>
    <n v="3"/>
    <n v="18"/>
    <x v="3"/>
  </r>
  <r>
    <n v="27155"/>
    <n v="0"/>
    <n v="1987"/>
    <n v="35"/>
    <s v=" ano"/>
    <n v="3"/>
    <n v="3"/>
    <n v="2"/>
    <n v="3"/>
    <n v="3"/>
    <n v="4"/>
    <n v="18"/>
    <x v="3"/>
  </r>
  <r>
    <n v="29470"/>
    <n v="0"/>
    <n v="1981"/>
    <n v="41"/>
    <s v=" Ne"/>
    <n v="3"/>
    <n v="3"/>
    <n v="3"/>
    <n v="3"/>
    <n v="3"/>
    <n v="3"/>
    <n v="18"/>
    <x v="3"/>
  </r>
  <r>
    <n v="28532"/>
    <n v="0"/>
    <n v="1974"/>
    <n v="48"/>
    <s v=" Ano."/>
    <n v="4"/>
    <n v="3"/>
    <n v="3"/>
    <n v="2"/>
    <n v="3"/>
    <n v="3"/>
    <n v="18"/>
    <x v="3"/>
  </r>
  <r>
    <n v="28242"/>
    <n v="0"/>
    <n v="1971"/>
    <n v="51"/>
    <s v=" ne z časových důvodů, jsem v práci od rána do večera denně"/>
    <n v="3"/>
    <n v="3"/>
    <n v="3"/>
    <n v="3"/>
    <n v="3"/>
    <n v="3"/>
    <n v="18"/>
    <x v="3"/>
  </r>
  <r>
    <n v="29214"/>
    <n v="0"/>
    <n v="1952"/>
    <n v="70"/>
    <s v=" ano"/>
    <n v="3"/>
    <n v="3"/>
    <n v="3"/>
    <n v="3"/>
    <n v="3"/>
    <n v="3"/>
    <n v="18"/>
    <x v="3"/>
  </r>
  <r>
    <n v="27994"/>
    <n v="0"/>
    <n v="2007"/>
    <n v="15"/>
    <s v=" ano"/>
    <n v="3"/>
    <n v="4"/>
    <n v="2"/>
    <n v="3"/>
    <n v="4"/>
    <n v="3"/>
    <n v="19"/>
    <x v="3"/>
  </r>
  <r>
    <n v="28178"/>
    <n v="0"/>
    <n v="2006"/>
    <n v="16"/>
    <s v=" "/>
    <n v="3"/>
    <n v="3"/>
    <n v="2"/>
    <n v="4"/>
    <n v="4"/>
    <n v="3"/>
    <n v="19"/>
    <x v="3"/>
  </r>
  <r>
    <n v="28523"/>
    <n v="0"/>
    <n v="2006"/>
    <n v="16"/>
    <s v=" Ne"/>
    <n v="3"/>
    <n v="3"/>
    <n v="2"/>
    <n v="3"/>
    <n v="4"/>
    <n v="4"/>
    <n v="19"/>
    <x v="3"/>
  </r>
  <r>
    <n v="29342"/>
    <n v="0"/>
    <n v="2006"/>
    <n v="16"/>
    <s v=" ano"/>
    <n v="2"/>
    <n v="4"/>
    <n v="2"/>
    <n v="4"/>
    <n v="3"/>
    <n v="4"/>
    <n v="19"/>
    <x v="3"/>
  </r>
  <r>
    <n v="28483"/>
    <n v="0"/>
    <n v="2005"/>
    <n v="17"/>
    <s v=" "/>
    <n v="3"/>
    <n v="4"/>
    <n v="3"/>
    <n v="3"/>
    <n v="3"/>
    <n v="3"/>
    <n v="19"/>
    <x v="3"/>
  </r>
  <r>
    <n v="28046"/>
    <n v="0"/>
    <n v="2004"/>
    <n v="18"/>
    <s v=" ano"/>
    <n v="4"/>
    <n v="2"/>
    <n v="2"/>
    <n v="3"/>
    <n v="4"/>
    <n v="4"/>
    <n v="19"/>
    <x v="3"/>
  </r>
  <r>
    <n v="28418"/>
    <n v="0"/>
    <n v="2004"/>
    <n v="18"/>
    <s v=" ano"/>
    <n v="4"/>
    <n v="3"/>
    <n v="3"/>
    <n v="3"/>
    <n v="3"/>
    <n v="3"/>
    <n v="19"/>
    <x v="3"/>
  </r>
  <r>
    <n v="29049"/>
    <n v="0"/>
    <n v="2004"/>
    <n v="18"/>
    <s v=" Vyloženě nepracovala,... pomahala"/>
    <n v="3"/>
    <n v="3"/>
    <n v="3"/>
    <n v="3"/>
    <n v="4"/>
    <n v="3"/>
    <n v="19"/>
    <x v="3"/>
  </r>
  <r>
    <n v="26527"/>
    <n v="0"/>
    <n v="2003"/>
    <n v="19"/>
    <s v=" Ne"/>
    <n v="4"/>
    <n v="4"/>
    <n v="2"/>
    <n v="3"/>
    <n v="3"/>
    <n v="3"/>
    <n v="19"/>
    <x v="3"/>
  </r>
  <r>
    <n v="28860"/>
    <n v="0"/>
    <n v="2003"/>
    <n v="19"/>
    <s v=" ano"/>
    <n v="4"/>
    <n v="4"/>
    <n v="2"/>
    <n v="3"/>
    <n v="4"/>
    <n v="2"/>
    <n v="19"/>
    <x v="3"/>
  </r>
  <r>
    <n v="29174"/>
    <n v="0"/>
    <n v="2003"/>
    <n v="19"/>
    <s v=" Nevím to jistě, ale můžu to brát jako ano."/>
    <n v="4"/>
    <n v="4"/>
    <n v="1"/>
    <n v="3"/>
    <n v="4"/>
    <n v="3"/>
    <n v="19"/>
    <x v="3"/>
  </r>
  <r>
    <n v="29876"/>
    <n v="0"/>
    <n v="2003"/>
    <n v="19"/>
    <s v=" Ne"/>
    <n v="4"/>
    <n v="3"/>
    <n v="3"/>
    <n v="3"/>
    <n v="3"/>
    <n v="3"/>
    <n v="19"/>
    <x v="3"/>
  </r>
  <r>
    <n v="30018"/>
    <n v="0"/>
    <n v="2003"/>
    <n v="19"/>
    <s v=" Ne"/>
    <n v="3"/>
    <n v="3"/>
    <n v="3"/>
    <n v="3"/>
    <n v="4"/>
    <n v="3"/>
    <n v="19"/>
    <x v="3"/>
  </r>
  <r>
    <n v="26556"/>
    <n v="0"/>
    <n v="2002"/>
    <n v="20"/>
    <s v=" ano"/>
    <n v="3"/>
    <n v="4"/>
    <n v="2"/>
    <n v="3"/>
    <n v="4"/>
    <n v="3"/>
    <n v="19"/>
    <x v="3"/>
  </r>
  <r>
    <n v="27093"/>
    <n v="0"/>
    <n v="2002"/>
    <n v="20"/>
    <s v=" Ne"/>
    <n v="3"/>
    <n v="3"/>
    <n v="2"/>
    <n v="3"/>
    <n v="4"/>
    <n v="4"/>
    <n v="19"/>
    <x v="3"/>
  </r>
  <r>
    <n v="27305"/>
    <n v="0"/>
    <n v="2002"/>
    <n v="20"/>
    <s v=" Ne"/>
    <n v="3"/>
    <n v="4"/>
    <n v="2"/>
    <n v="3"/>
    <n v="4"/>
    <n v="3"/>
    <n v="19"/>
    <x v="3"/>
  </r>
  <r>
    <n v="29592"/>
    <n v="0"/>
    <n v="2002"/>
    <n v="20"/>
    <s v=" ano "/>
    <n v="3"/>
    <n v="3"/>
    <n v="3"/>
    <n v="3"/>
    <n v="4"/>
    <n v="3"/>
    <n v="19"/>
    <x v="3"/>
  </r>
  <r>
    <n v="29677"/>
    <n v="0"/>
    <n v="2002"/>
    <n v="20"/>
    <s v=" stále pracuji - skautská vedoucí, medici na ulici"/>
    <n v="4"/>
    <n v="4"/>
    <n v="2"/>
    <n v="3"/>
    <n v="3"/>
    <n v="3"/>
    <n v="19"/>
    <x v="3"/>
  </r>
  <r>
    <n v="27013"/>
    <n v="0"/>
    <n v="2001"/>
    <n v="21"/>
    <s v=" "/>
    <n v="3"/>
    <n v="4"/>
    <n v="2"/>
    <n v="3"/>
    <n v="4"/>
    <n v="3"/>
    <n v="19"/>
    <x v="3"/>
  </r>
  <r>
    <n v="26531"/>
    <n v="0"/>
    <n v="2000"/>
    <n v="22"/>
    <s v=" Ne"/>
    <n v="4"/>
    <n v="4"/>
    <n v="1"/>
    <n v="3"/>
    <n v="4"/>
    <n v="3"/>
    <n v="19"/>
    <x v="3"/>
  </r>
  <r>
    <n v="27688"/>
    <n v="0"/>
    <n v="2000"/>
    <n v="22"/>
    <s v=" ano"/>
    <n v="4"/>
    <n v="4"/>
    <n v="1"/>
    <n v="4"/>
    <n v="3"/>
    <n v="3"/>
    <n v="19"/>
    <x v="3"/>
  </r>
  <r>
    <n v="26640"/>
    <n v="0"/>
    <n v="1999"/>
    <n v="23"/>
    <s v=" ano"/>
    <n v="4"/>
    <n v="3"/>
    <n v="3"/>
    <n v="3"/>
    <n v="3"/>
    <n v="3"/>
    <n v="19"/>
    <x v="3"/>
  </r>
  <r>
    <n v="26915"/>
    <n v="0"/>
    <n v="1999"/>
    <n v="23"/>
    <s v=" ano"/>
    <n v="3"/>
    <n v="3"/>
    <n v="2"/>
    <n v="3"/>
    <n v="4"/>
    <n v="4"/>
    <n v="19"/>
    <x v="3"/>
  </r>
  <r>
    <n v="27698"/>
    <n v="0"/>
    <n v="1999"/>
    <n v="23"/>
    <s v=" Ano, několikrát"/>
    <n v="3"/>
    <n v="3"/>
    <n v="4"/>
    <n v="3"/>
    <n v="3"/>
    <n v="3"/>
    <n v="19"/>
    <x v="3"/>
  </r>
  <r>
    <n v="28024"/>
    <n v="0"/>
    <n v="1999"/>
    <n v="23"/>
    <s v=" ano"/>
    <n v="3"/>
    <n v="3"/>
    <n v="3"/>
    <n v="3"/>
    <n v="3"/>
    <n v="4"/>
    <n v="19"/>
    <x v="3"/>
  </r>
  <r>
    <n v="28148"/>
    <n v="0"/>
    <n v="1999"/>
    <n v="23"/>
    <s v=" Ne"/>
    <n v="4"/>
    <n v="4"/>
    <n v="3"/>
    <n v="3"/>
    <n v="3"/>
    <n v="2"/>
    <n v="19"/>
    <x v="3"/>
  </r>
  <r>
    <n v="28598"/>
    <n v="0"/>
    <n v="1999"/>
    <n v="23"/>
    <s v=" Chvíli jsem pomáhala v domově důchodců, ale protože jsem neměla čas, nebyla to dlouhou dobu."/>
    <n v="3"/>
    <n v="3"/>
    <n v="3"/>
    <n v="3"/>
    <n v="4"/>
    <n v="3"/>
    <n v="19"/>
    <x v="3"/>
  </r>
  <r>
    <n v="29637"/>
    <n v="0"/>
    <n v="1999"/>
    <n v="23"/>
    <s v=" ano"/>
    <n v="3"/>
    <n v="4"/>
    <n v="2"/>
    <n v="3"/>
    <n v="4"/>
    <n v="3"/>
    <n v="19"/>
    <x v="3"/>
  </r>
  <r>
    <n v="29872"/>
    <n v="0"/>
    <n v="1999"/>
    <n v="23"/>
    <s v=" Ano"/>
    <n v="4"/>
    <n v="4"/>
    <n v="2"/>
    <n v="3"/>
    <n v="4"/>
    <n v="2"/>
    <n v="19"/>
    <x v="3"/>
  </r>
  <r>
    <n v="27690"/>
    <n v="0"/>
    <n v="1998"/>
    <n v="24"/>
    <s v=" Ano, už několik let"/>
    <n v="3"/>
    <n v="4"/>
    <n v="2"/>
    <n v="3"/>
    <n v="4"/>
    <n v="3"/>
    <n v="19"/>
    <x v="3"/>
  </r>
  <r>
    <n v="29069"/>
    <n v="0"/>
    <n v="1998"/>
    <n v="24"/>
    <s v=" ano, ale nyní raději volím variantu nechat si za to, alespoň částečně, zaplatit"/>
    <n v="3"/>
    <n v="4"/>
    <n v="3"/>
    <n v="2"/>
    <n v="4"/>
    <n v="3"/>
    <n v="19"/>
    <x v="3"/>
  </r>
  <r>
    <n v="26886"/>
    <n v="0"/>
    <n v="1995"/>
    <n v="27"/>
    <s v=" Ne"/>
    <n v="3"/>
    <n v="3"/>
    <n v="2"/>
    <n v="3"/>
    <n v="4"/>
    <n v="4"/>
    <n v="19"/>
    <x v="3"/>
  </r>
  <r>
    <n v="28535"/>
    <n v="0"/>
    <n v="1993"/>
    <n v="29"/>
    <s v=" ano"/>
    <n v="3"/>
    <n v="4"/>
    <n v="3"/>
    <n v="3"/>
    <n v="3"/>
    <n v="3"/>
    <n v="19"/>
    <x v="3"/>
  </r>
  <r>
    <n v="26817"/>
    <n v="0"/>
    <n v="1992"/>
    <n v="30"/>
    <s v=" Ne"/>
    <n v="2"/>
    <n v="4"/>
    <n v="3"/>
    <n v="4"/>
    <n v="4"/>
    <n v="2"/>
    <n v="19"/>
    <x v="3"/>
  </r>
  <r>
    <n v="27392"/>
    <n v="0"/>
    <n v="1992"/>
    <n v="30"/>
    <s v=" Ano "/>
    <n v="3"/>
    <n v="3"/>
    <n v="3"/>
    <n v="3"/>
    <n v="4"/>
    <n v="3"/>
    <n v="19"/>
    <x v="3"/>
  </r>
  <r>
    <n v="27345"/>
    <n v="0"/>
    <n v="1990"/>
    <n v="32"/>
    <s v=" Ano"/>
    <n v="4"/>
    <n v="4"/>
    <n v="2"/>
    <n v="3"/>
    <n v="3"/>
    <n v="3"/>
    <n v="19"/>
    <x v="3"/>
  </r>
  <r>
    <n v="27398"/>
    <n v="0"/>
    <n v="1989"/>
    <n v="33"/>
    <s v=" Ano"/>
    <n v="4"/>
    <n v="4"/>
    <n v="2"/>
    <n v="3"/>
    <n v="3"/>
    <n v="3"/>
    <n v="19"/>
    <x v="3"/>
  </r>
  <r>
    <n v="28650"/>
    <n v="0"/>
    <n v="1988"/>
    <n v="34"/>
    <s v=" Ano"/>
    <n v="3"/>
    <n v="4"/>
    <n v="3"/>
    <n v="3"/>
    <n v="3"/>
    <n v="3"/>
    <n v="19"/>
    <x v="3"/>
  </r>
  <r>
    <n v="27461"/>
    <n v="0"/>
    <n v="1986"/>
    <n v="36"/>
    <s v=" ano"/>
    <n v="3"/>
    <n v="3"/>
    <n v="2"/>
    <n v="4"/>
    <n v="4"/>
    <n v="3"/>
    <n v="19"/>
    <x v="3"/>
  </r>
  <r>
    <n v="28147"/>
    <n v="0"/>
    <n v="1984"/>
    <n v="38"/>
    <s v=" "/>
    <n v="4"/>
    <n v="4"/>
    <n v="3"/>
    <n v="2"/>
    <n v="4"/>
    <n v="2"/>
    <n v="19"/>
    <x v="3"/>
  </r>
  <r>
    <n v="27431"/>
    <n v="0"/>
    <n v="1980"/>
    <n v="42"/>
    <s v=" "/>
    <n v="3"/>
    <n v="4"/>
    <n v="2"/>
    <n v="3"/>
    <n v="3"/>
    <n v="4"/>
    <n v="19"/>
    <x v="3"/>
  </r>
  <r>
    <n v="29379"/>
    <n v="0"/>
    <n v="1973"/>
    <n v="49"/>
    <s v=" ANO"/>
    <n v="3"/>
    <n v="3"/>
    <n v="2"/>
    <n v="3"/>
    <n v="4"/>
    <n v="4"/>
    <n v="19"/>
    <x v="3"/>
  </r>
  <r>
    <n v="27301"/>
    <n v="0"/>
    <n v="1966"/>
    <n v="56"/>
    <s v=" ne"/>
    <n v="4"/>
    <n v="3"/>
    <n v="3"/>
    <n v="3"/>
    <n v="3"/>
    <n v="3"/>
    <n v="19"/>
    <x v="3"/>
  </r>
  <r>
    <n v="27078"/>
    <n v="0"/>
    <n v="1958"/>
    <n v="64"/>
    <s v=" "/>
    <n v="4"/>
    <n v="4"/>
    <n v="3"/>
    <n v="3"/>
    <n v="3"/>
    <n v="2"/>
    <n v="19"/>
    <x v="3"/>
  </r>
  <r>
    <n v="28013"/>
    <n v="0"/>
    <n v="1956"/>
    <n v="66"/>
    <s v=" "/>
    <n v="4"/>
    <n v="4"/>
    <n v="1"/>
    <n v="3"/>
    <n v="4"/>
    <n v="3"/>
    <n v="19"/>
    <x v="3"/>
  </r>
  <r>
    <n v="28592"/>
    <n v="0"/>
    <n v="1952"/>
    <n v="70"/>
    <s v=" ne"/>
    <n v="4"/>
    <n v="4"/>
    <n v="1"/>
    <n v="3"/>
    <n v="4"/>
    <n v="3"/>
    <n v="19"/>
    <x v="3"/>
  </r>
  <r>
    <n v="28802"/>
    <n v="0"/>
    <n v="1948"/>
    <n v="74"/>
    <s v=" ano"/>
    <n v="3"/>
    <n v="3"/>
    <n v="2"/>
    <n v="3"/>
    <n v="4"/>
    <n v="4"/>
    <n v="19"/>
    <x v="3"/>
  </r>
  <r>
    <n v="29529"/>
    <n v="0"/>
    <n v="2007"/>
    <n v="15"/>
    <s v=" Ne, ale mám to tento rok v plánu v rámci DofE."/>
    <n v="3"/>
    <n v="4"/>
    <n v="1"/>
    <n v="4"/>
    <n v="4"/>
    <n v="4"/>
    <n v="20"/>
    <x v="4"/>
  </r>
  <r>
    <n v="26592"/>
    <n v="0"/>
    <n v="2005"/>
    <n v="17"/>
    <s v=" Ne"/>
    <n v="4"/>
    <n v="4"/>
    <n v="2"/>
    <n v="3"/>
    <n v="4"/>
    <n v="3"/>
    <n v="20"/>
    <x v="4"/>
  </r>
  <r>
    <n v="27646"/>
    <n v="0"/>
    <n v="2005"/>
    <n v="17"/>
    <s v=" "/>
    <n v="4"/>
    <n v="4"/>
    <n v="2"/>
    <n v="3"/>
    <n v="3"/>
    <n v="4"/>
    <n v="20"/>
    <x v="4"/>
  </r>
  <r>
    <n v="27774"/>
    <n v="0"/>
    <n v="2002"/>
    <n v="20"/>
    <s v=" Ne"/>
    <n v="4"/>
    <n v="4"/>
    <n v="2"/>
    <n v="3"/>
    <n v="4"/>
    <n v="3"/>
    <n v="20"/>
    <x v="4"/>
  </r>
  <r>
    <n v="28710"/>
    <n v="0"/>
    <n v="2002"/>
    <n v="20"/>
    <s v=" Ne"/>
    <n v="4"/>
    <n v="3"/>
    <n v="3"/>
    <n v="2"/>
    <n v="4"/>
    <n v="4"/>
    <n v="20"/>
    <x v="4"/>
  </r>
  <r>
    <n v="28740"/>
    <n v="0"/>
    <n v="2001"/>
    <n v="21"/>
    <s v=" Ano."/>
    <n v="1"/>
    <n v="4"/>
    <n v="4"/>
    <n v="3"/>
    <n v="4"/>
    <n v="4"/>
    <n v="20"/>
    <x v="4"/>
  </r>
  <r>
    <n v="26753"/>
    <n v="0"/>
    <n v="2000"/>
    <n v="22"/>
    <s v=" Ano"/>
    <n v="3"/>
    <n v="4"/>
    <n v="3"/>
    <n v="3"/>
    <n v="4"/>
    <n v="3"/>
    <n v="20"/>
    <x v="4"/>
  </r>
  <r>
    <n v="27220"/>
    <n v="0"/>
    <n v="2000"/>
    <n v="22"/>
    <s v=" Ano, jako skautská vedoucí nebo jako dobrovolnice organizace, která zprostředkovává výměnné pobyty v zahraničí."/>
    <n v="4"/>
    <n v="4"/>
    <n v="2"/>
    <n v="2"/>
    <n v="4"/>
    <n v="4"/>
    <n v="20"/>
    <x v="4"/>
  </r>
  <r>
    <n v="28516"/>
    <n v="0"/>
    <n v="2000"/>
    <n v="22"/>
    <s v=" Ano"/>
    <n v="2"/>
    <n v="4"/>
    <n v="4"/>
    <n v="3"/>
    <n v="3"/>
    <n v="4"/>
    <n v="20"/>
    <x v="4"/>
  </r>
  <r>
    <n v="26814"/>
    <n v="0"/>
    <n v="2000"/>
    <n v="22"/>
    <s v=" ano"/>
    <n v="3"/>
    <n v="4"/>
    <n v="3"/>
    <n v="2"/>
    <n v="4"/>
    <n v="4"/>
    <n v="20"/>
    <x v="4"/>
  </r>
  <r>
    <n v="29540"/>
    <n v="0"/>
    <n v="2000"/>
    <n v="22"/>
    <s v=" začala jsem poprvé před měsícem"/>
    <n v="3"/>
    <n v="4"/>
    <n v="1"/>
    <n v="4"/>
    <n v="4"/>
    <n v="4"/>
    <n v="20"/>
    <x v="4"/>
  </r>
  <r>
    <n v="27333"/>
    <n v="0"/>
    <n v="1999"/>
    <n v="23"/>
    <s v=" Ano"/>
    <n v="4"/>
    <n v="4"/>
    <n v="3"/>
    <n v="3"/>
    <n v="4"/>
    <n v="2"/>
    <n v="20"/>
    <x v="4"/>
  </r>
  <r>
    <n v="27580"/>
    <n v="0"/>
    <n v="1999"/>
    <n v="23"/>
    <s v=" Ne"/>
    <n v="4"/>
    <n v="4"/>
    <n v="3"/>
    <n v="3"/>
    <n v="4"/>
    <n v="2"/>
    <n v="20"/>
    <x v="4"/>
  </r>
  <r>
    <n v="28855"/>
    <n v="0"/>
    <n v="1999"/>
    <n v="23"/>
    <s v=" Ano"/>
    <n v="4"/>
    <n v="4"/>
    <n v="2"/>
    <n v="3"/>
    <n v="4"/>
    <n v="3"/>
    <n v="20"/>
    <x v="4"/>
  </r>
  <r>
    <n v="29295"/>
    <n v="0"/>
    <n v="1999"/>
    <n v="23"/>
    <s v=" ano"/>
    <n v="2"/>
    <n v="4"/>
    <n v="3"/>
    <n v="3"/>
    <n v="4"/>
    <n v="4"/>
    <n v="20"/>
    <x v="4"/>
  </r>
  <r>
    <n v="29335"/>
    <n v="0"/>
    <n v="1999"/>
    <n v="23"/>
    <s v=" "/>
    <n v="4"/>
    <n v="3"/>
    <n v="4"/>
    <n v="3"/>
    <n v="3"/>
    <n v="3"/>
    <n v="20"/>
    <x v="4"/>
  </r>
  <r>
    <n v="28656"/>
    <n v="0"/>
    <n v="1999"/>
    <n v="23"/>
    <s v=" ano, mnohokrát a stále pracuji"/>
    <n v="2"/>
    <n v="4"/>
    <n v="2"/>
    <n v="4"/>
    <n v="4"/>
    <n v="4"/>
    <n v="20"/>
    <x v="4"/>
  </r>
  <r>
    <n v="29188"/>
    <n v="0"/>
    <n v="1998"/>
    <n v="24"/>
    <s v=" ano"/>
    <n v="4"/>
    <n v="4"/>
    <n v="1"/>
    <n v="4"/>
    <n v="4"/>
    <n v="3"/>
    <n v="20"/>
    <x v="4"/>
  </r>
  <r>
    <n v="29772"/>
    <n v="0"/>
    <n v="1998"/>
    <n v="24"/>
    <s v=" "/>
    <n v="3"/>
    <n v="4"/>
    <n v="3"/>
    <n v="3"/>
    <n v="4"/>
    <n v="3"/>
    <n v="20"/>
    <x v="4"/>
  </r>
  <r>
    <n v="27210"/>
    <n v="0"/>
    <n v="1997"/>
    <n v="25"/>
    <s v=" Ano."/>
    <n v="4"/>
    <n v="3"/>
    <n v="4"/>
    <n v="3"/>
    <n v="3"/>
    <n v="3"/>
    <n v="20"/>
    <x v="4"/>
  </r>
  <r>
    <n v="27242"/>
    <n v="0"/>
    <n v="1997"/>
    <n v="25"/>
    <s v=" Ne"/>
    <n v="4"/>
    <n v="4"/>
    <n v="3"/>
    <n v="3"/>
    <n v="3"/>
    <n v="3"/>
    <n v="20"/>
    <x v="4"/>
  </r>
  <r>
    <n v="27393"/>
    <n v="0"/>
    <n v="1997"/>
    <n v="25"/>
    <s v=" Ano"/>
    <n v="4"/>
    <n v="4"/>
    <n v="3"/>
    <n v="3"/>
    <n v="3"/>
    <n v="3"/>
    <n v="20"/>
    <x v="4"/>
  </r>
  <r>
    <n v="29373"/>
    <n v="0"/>
    <n v="1996"/>
    <n v="26"/>
    <s v=" Pracuje se za odměnu, dobrovolnickou činnost jsou vykonávala velmi málo, týden před začátkem války mě zaměstnali v podstatě na to samé, co dělají dobrovolníci a i během (syrské) uprchlické krize jsem se náhodou přichomýtla rovnou k placené pomoci."/>
    <n v="3"/>
    <n v="4"/>
    <n v="3"/>
    <n v="2"/>
    <n v="4"/>
    <n v="4"/>
    <n v="20"/>
    <x v="4"/>
  </r>
  <r>
    <n v="27510"/>
    <n v="0"/>
    <n v="1994"/>
    <n v="28"/>
    <s v=" Ano"/>
    <n v="4"/>
    <n v="4"/>
    <n v="4"/>
    <n v="2"/>
    <n v="4"/>
    <n v="2"/>
    <n v="20"/>
    <x v="4"/>
  </r>
  <r>
    <n v="27583"/>
    <n v="0"/>
    <n v="1994"/>
    <n v="28"/>
    <s v=" "/>
    <n v="4"/>
    <n v="4"/>
    <n v="3"/>
    <n v="3"/>
    <n v="3"/>
    <n v="3"/>
    <n v="20"/>
    <x v="4"/>
  </r>
  <r>
    <n v="28827"/>
    <n v="0"/>
    <n v="1994"/>
    <n v="28"/>
    <s v=" Ano"/>
    <n v="4"/>
    <n v="4"/>
    <n v="2"/>
    <n v="3"/>
    <n v="3"/>
    <n v="4"/>
    <n v="20"/>
    <x v="4"/>
  </r>
  <r>
    <n v="27181"/>
    <n v="0"/>
    <n v="1989"/>
    <n v="33"/>
    <s v=" Ano"/>
    <n v="3"/>
    <n v="3"/>
    <n v="2"/>
    <n v="4"/>
    <n v="4"/>
    <n v="4"/>
    <n v="20"/>
    <x v="4"/>
  </r>
  <r>
    <n v="27596"/>
    <n v="0"/>
    <n v="1989"/>
    <n v="33"/>
    <s v=" Ne"/>
    <n v="4"/>
    <n v="4"/>
    <n v="3"/>
    <n v="3"/>
    <n v="4"/>
    <n v="2"/>
    <n v="20"/>
    <x v="4"/>
  </r>
  <r>
    <n v="28513"/>
    <n v="0"/>
    <n v="1978"/>
    <n v="44"/>
    <s v=" Ano"/>
    <n v="4"/>
    <n v="4"/>
    <n v="2"/>
    <n v="4"/>
    <n v="3"/>
    <n v="3"/>
    <n v="20"/>
    <x v="4"/>
  </r>
  <r>
    <n v="29093"/>
    <n v="0"/>
    <n v="1977"/>
    <n v="45"/>
    <s v=" ne"/>
    <n v="4"/>
    <n v="4"/>
    <n v="2"/>
    <n v="3"/>
    <n v="4"/>
    <n v="3"/>
    <n v="20"/>
    <x v="4"/>
  </r>
  <r>
    <n v="29392"/>
    <n v="0"/>
    <n v="1976"/>
    <n v="46"/>
    <s v=" "/>
    <n v="3"/>
    <n v="4"/>
    <n v="2"/>
    <n v="3"/>
    <n v="4"/>
    <n v="4"/>
    <n v="20"/>
    <x v="4"/>
  </r>
  <r>
    <n v="29930"/>
    <n v="0"/>
    <n v="1975"/>
    <n v="47"/>
    <s v=" Ano"/>
    <n v="4"/>
    <n v="3"/>
    <n v="2"/>
    <n v="3"/>
    <n v="4"/>
    <n v="4"/>
    <n v="20"/>
    <x v="4"/>
  </r>
  <r>
    <n v="26578"/>
    <n v="0"/>
    <n v="1970"/>
    <n v="52"/>
    <s v=" Ano"/>
    <n v="4"/>
    <n v="4"/>
    <n v="2"/>
    <n v="3"/>
    <n v="3"/>
    <n v="4"/>
    <n v="20"/>
    <x v="4"/>
  </r>
  <r>
    <n v="29272"/>
    <n v="0"/>
    <n v="1970"/>
    <n v="52"/>
    <s v=" "/>
    <n v="3"/>
    <n v="3"/>
    <n v="2"/>
    <n v="4"/>
    <n v="4"/>
    <n v="4"/>
    <n v="20"/>
    <x v="4"/>
  </r>
  <r>
    <n v="29396"/>
    <n v="0"/>
    <n v="1965"/>
    <n v="57"/>
    <s v=" "/>
    <n v="4"/>
    <n v="4"/>
    <n v="3"/>
    <n v="3"/>
    <n v="3"/>
    <n v="3"/>
    <n v="20"/>
    <x v="4"/>
  </r>
  <r>
    <n v="27174"/>
    <n v="0"/>
    <n v="1958"/>
    <n v="64"/>
    <s v=" ano"/>
    <n v="4"/>
    <n v="3"/>
    <n v="3"/>
    <n v="3"/>
    <n v="4"/>
    <n v="3"/>
    <n v="20"/>
    <x v="4"/>
  </r>
  <r>
    <n v="28590"/>
    <n v="0"/>
    <n v="1952"/>
    <n v="70"/>
    <s v=" nebylo to zaměstnání, ale péče..."/>
    <n v="3"/>
    <n v="4"/>
    <n v="2"/>
    <n v="4"/>
    <n v="3"/>
    <n v="4"/>
    <n v="20"/>
    <x v="4"/>
  </r>
  <r>
    <n v="28606"/>
    <n v="0"/>
    <n v="1949"/>
    <n v="73"/>
    <s v=" "/>
    <n v="4"/>
    <n v="3"/>
    <n v="2"/>
    <n v="4"/>
    <n v="4"/>
    <n v="3"/>
    <n v="20"/>
    <x v="4"/>
  </r>
  <r>
    <n v="28065"/>
    <n v="0"/>
    <n v="2005"/>
    <n v="17"/>
    <s v=" ano"/>
    <n v="4"/>
    <n v="4"/>
    <n v="3"/>
    <n v="3"/>
    <n v="4"/>
    <n v="3"/>
    <n v="21"/>
    <x v="5"/>
  </r>
  <r>
    <n v="28011"/>
    <n v="0"/>
    <n v="2004"/>
    <n v="18"/>
    <s v=" Ano"/>
    <n v="4"/>
    <n v="4"/>
    <n v="1"/>
    <n v="4"/>
    <n v="4"/>
    <n v="4"/>
    <n v="21"/>
    <x v="5"/>
  </r>
  <r>
    <n v="29765"/>
    <n v="0"/>
    <n v="2003"/>
    <n v="19"/>
    <s v=" Ano"/>
    <n v="4"/>
    <n v="4"/>
    <n v="3"/>
    <n v="3"/>
    <n v="4"/>
    <n v="3"/>
    <n v="21"/>
    <x v="5"/>
  </r>
  <r>
    <n v="29968"/>
    <n v="0"/>
    <n v="2003"/>
    <n v="19"/>
    <s v=" Ne"/>
    <n v="4"/>
    <n v="4"/>
    <n v="3"/>
    <n v="3"/>
    <n v="4"/>
    <n v="3"/>
    <n v="21"/>
    <x v="5"/>
  </r>
  <r>
    <n v="27215"/>
    <n v="0"/>
    <n v="2002"/>
    <n v="20"/>
    <s v=" ne"/>
    <n v="4"/>
    <n v="3"/>
    <n v="4"/>
    <n v="3"/>
    <n v="4"/>
    <n v="3"/>
    <n v="21"/>
    <x v="5"/>
  </r>
  <r>
    <n v="27525"/>
    <n v="0"/>
    <n v="2002"/>
    <n v="20"/>
    <s v=" "/>
    <n v="4"/>
    <n v="4"/>
    <n v="1"/>
    <n v="4"/>
    <n v="4"/>
    <n v="4"/>
    <n v="21"/>
    <x v="5"/>
  </r>
  <r>
    <n v="26674"/>
    <n v="0"/>
    <n v="2001"/>
    <n v="21"/>
    <s v=" Neřekla bych přímo pracovala, ale určitě už jsem se několika dobrovolnických činnosti zúčastnila "/>
    <n v="3"/>
    <n v="4"/>
    <n v="3"/>
    <n v="4"/>
    <n v="4"/>
    <n v="3"/>
    <n v="21"/>
    <x v="5"/>
  </r>
  <r>
    <n v="29230"/>
    <n v="0"/>
    <n v="2001"/>
    <n v="21"/>
    <s v=" Ano "/>
    <n v="4"/>
    <n v="4"/>
    <n v="2"/>
    <n v="4"/>
    <n v="4"/>
    <n v="3"/>
    <n v="21"/>
    <x v="5"/>
  </r>
  <r>
    <n v="29874"/>
    <n v="0"/>
    <n v="2001"/>
    <n v="21"/>
    <s v=" Ano"/>
    <n v="4"/>
    <n v="4"/>
    <n v="2"/>
    <n v="3"/>
    <n v="4"/>
    <n v="4"/>
    <n v="21"/>
    <x v="5"/>
  </r>
  <r>
    <n v="26620"/>
    <n v="0"/>
    <n v="2000"/>
    <n v="22"/>
    <s v=" ano"/>
    <n v="4"/>
    <n v="3"/>
    <n v="3"/>
    <n v="4"/>
    <n v="4"/>
    <n v="3"/>
    <n v="21"/>
    <x v="5"/>
  </r>
  <r>
    <n v="26617"/>
    <n v="0"/>
    <n v="2000"/>
    <n v="22"/>
    <s v=" ANO"/>
    <n v="4"/>
    <n v="4"/>
    <n v="3"/>
    <n v="3"/>
    <n v="4"/>
    <n v="3"/>
    <n v="21"/>
    <x v="5"/>
  </r>
  <r>
    <n v="26932"/>
    <n v="0"/>
    <n v="2000"/>
    <n v="22"/>
    <s v=" ano"/>
    <n v="3"/>
    <n v="4"/>
    <n v="2"/>
    <n v="4"/>
    <n v="4"/>
    <n v="4"/>
    <n v="21"/>
    <x v="5"/>
  </r>
  <r>
    <n v="27449"/>
    <n v="0"/>
    <n v="2000"/>
    <n v="22"/>
    <s v=" "/>
    <n v="4"/>
    <n v="4"/>
    <n v="1"/>
    <n v="4"/>
    <n v="4"/>
    <n v="4"/>
    <n v="21"/>
    <x v="5"/>
  </r>
  <r>
    <n v="27853"/>
    <n v="0"/>
    <n v="2000"/>
    <n v="22"/>
    <s v=" Ano, šest let"/>
    <n v="4"/>
    <n v="4"/>
    <n v="1"/>
    <n v="4"/>
    <n v="4"/>
    <n v="4"/>
    <n v="21"/>
    <x v="5"/>
  </r>
  <r>
    <n v="28753"/>
    <n v="0"/>
    <n v="2000"/>
    <n v="22"/>
    <s v=" Ano"/>
    <n v="3"/>
    <n v="4"/>
    <n v="2"/>
    <n v="4"/>
    <n v="4"/>
    <n v="4"/>
    <n v="21"/>
    <x v="5"/>
  </r>
  <r>
    <n v="28621"/>
    <n v="0"/>
    <n v="2000"/>
    <n v="22"/>
    <s v=" Ano"/>
    <n v="3"/>
    <n v="4"/>
    <n v="3"/>
    <n v="3"/>
    <n v="4"/>
    <n v="4"/>
    <n v="21"/>
    <x v="5"/>
  </r>
  <r>
    <n v="29258"/>
    <n v="0"/>
    <n v="2000"/>
    <n v="22"/>
    <s v=" Nie"/>
    <n v="4"/>
    <n v="4"/>
    <n v="4"/>
    <n v="2"/>
    <n v="4"/>
    <n v="3"/>
    <n v="21"/>
    <x v="5"/>
  </r>
  <r>
    <n v="26678"/>
    <n v="0"/>
    <n v="1999"/>
    <n v="23"/>
    <s v=" Ano."/>
    <n v="3"/>
    <n v="3"/>
    <n v="3"/>
    <n v="4"/>
    <n v="4"/>
    <n v="4"/>
    <n v="21"/>
    <x v="5"/>
  </r>
  <r>
    <n v="27695"/>
    <n v="0"/>
    <n v="1999"/>
    <n v="23"/>
    <s v=" Ne"/>
    <n v="4"/>
    <n v="4"/>
    <n v="2"/>
    <n v="3"/>
    <n v="4"/>
    <n v="4"/>
    <n v="21"/>
    <x v="5"/>
  </r>
  <r>
    <n v="30035"/>
    <n v="0"/>
    <n v="1998"/>
    <n v="24"/>
    <s v=" Ano"/>
    <n v="4"/>
    <n v="4"/>
    <n v="4"/>
    <n v="3"/>
    <n v="3"/>
    <n v="3"/>
    <n v="21"/>
    <x v="5"/>
  </r>
  <r>
    <n v="29933"/>
    <n v="0"/>
    <n v="1998"/>
    <n v="24"/>
    <s v=" Ano"/>
    <n v="4"/>
    <n v="4"/>
    <n v="3"/>
    <n v="3"/>
    <n v="4"/>
    <n v="3"/>
    <n v="21"/>
    <x v="5"/>
  </r>
  <r>
    <n v="26546"/>
    <n v="0"/>
    <n v="1997"/>
    <n v="25"/>
    <s v=" Ano"/>
    <n v="4"/>
    <n v="4"/>
    <n v="1"/>
    <n v="4"/>
    <n v="4"/>
    <n v="4"/>
    <n v="21"/>
    <x v="5"/>
  </r>
  <r>
    <n v="29153"/>
    <n v="0"/>
    <n v="1997"/>
    <n v="25"/>
    <s v=" ano"/>
    <n v="4"/>
    <n v="4"/>
    <n v="3"/>
    <n v="3"/>
    <n v="4"/>
    <n v="3"/>
    <n v="21"/>
    <x v="5"/>
  </r>
  <r>
    <n v="29414"/>
    <n v="0"/>
    <n v="1997"/>
    <n v="25"/>
    <s v=" "/>
    <n v="1"/>
    <n v="4"/>
    <n v="4"/>
    <n v="4"/>
    <n v="4"/>
    <n v="4"/>
    <n v="21"/>
    <x v="5"/>
  </r>
  <r>
    <n v="27479"/>
    <n v="0"/>
    <n v="1996"/>
    <n v="26"/>
    <s v=" Ano, v domově seniorů "/>
    <n v="4"/>
    <n v="4"/>
    <n v="1"/>
    <n v="4"/>
    <n v="4"/>
    <n v="4"/>
    <n v="21"/>
    <x v="5"/>
  </r>
  <r>
    <n v="27476"/>
    <n v="0"/>
    <n v="1995"/>
    <n v="27"/>
    <s v=" "/>
    <n v="4"/>
    <n v="4"/>
    <n v="3"/>
    <n v="4"/>
    <n v="4"/>
    <n v="2"/>
    <n v="21"/>
    <x v="5"/>
  </r>
  <r>
    <n v="28157"/>
    <n v="0"/>
    <n v="1995"/>
    <n v="27"/>
    <s v=" Ano"/>
    <n v="3"/>
    <n v="4"/>
    <n v="3"/>
    <n v="3"/>
    <n v="4"/>
    <n v="4"/>
    <n v="21"/>
    <x v="5"/>
  </r>
  <r>
    <n v="28210"/>
    <n v="0"/>
    <n v="1995"/>
    <n v="27"/>
    <s v=" Ano"/>
    <n v="4"/>
    <n v="4"/>
    <n v="3"/>
    <n v="3"/>
    <n v="4"/>
    <n v="3"/>
    <n v="21"/>
    <x v="5"/>
  </r>
  <r>
    <n v="28815"/>
    <n v="0"/>
    <n v="1995"/>
    <n v="27"/>
    <s v=" Ano"/>
    <n v="3"/>
    <n v="4"/>
    <n v="3"/>
    <n v="3"/>
    <n v="4"/>
    <n v="4"/>
    <n v="21"/>
    <x v="5"/>
  </r>
  <r>
    <n v="27003"/>
    <n v="0"/>
    <n v="1993"/>
    <n v="29"/>
    <s v=" Ano"/>
    <n v="4"/>
    <n v="4"/>
    <n v="4"/>
    <n v="3"/>
    <n v="3"/>
    <n v="3"/>
    <n v="21"/>
    <x v="5"/>
  </r>
  <r>
    <n v="27396"/>
    <n v="0"/>
    <n v="1992"/>
    <n v="30"/>
    <s v=" Ne"/>
    <n v="4"/>
    <n v="3"/>
    <n v="3"/>
    <n v="3"/>
    <n v="4"/>
    <n v="4"/>
    <n v="21"/>
    <x v="5"/>
  </r>
  <r>
    <n v="29391"/>
    <n v="0"/>
    <n v="1992"/>
    <n v="30"/>
    <s v=" "/>
    <n v="4"/>
    <n v="4"/>
    <n v="1"/>
    <n v="4"/>
    <n v="4"/>
    <n v="4"/>
    <n v="21"/>
    <x v="5"/>
  </r>
  <r>
    <n v="29390"/>
    <n v="0"/>
    <n v="1991"/>
    <n v="31"/>
    <s v=" Ano, dokonce i 5 let v DSS s mentálně i tělesně postiženými"/>
    <n v="4"/>
    <n v="3"/>
    <n v="3"/>
    <n v="3"/>
    <n v="4"/>
    <n v="4"/>
    <n v="21"/>
    <x v="5"/>
  </r>
  <r>
    <n v="28029"/>
    <n v="0"/>
    <n v="1990"/>
    <n v="32"/>
    <s v=" Ano"/>
    <n v="4"/>
    <n v="4"/>
    <n v="2"/>
    <n v="3"/>
    <n v="4"/>
    <n v="4"/>
    <n v="21"/>
    <x v="5"/>
  </r>
  <r>
    <n v="27509"/>
    <n v="0"/>
    <n v="1985"/>
    <n v="37"/>
    <s v=" "/>
    <n v="4"/>
    <n v="4"/>
    <n v="2"/>
    <n v="4"/>
    <n v="4"/>
    <n v="3"/>
    <n v="21"/>
    <x v="5"/>
  </r>
  <r>
    <n v="28519"/>
    <n v="0"/>
    <n v="1985"/>
    <n v="37"/>
    <s v=" Ano"/>
    <n v="4"/>
    <n v="4"/>
    <n v="1"/>
    <n v="4"/>
    <n v="4"/>
    <n v="4"/>
    <n v="21"/>
    <x v="5"/>
  </r>
  <r>
    <n v="27949"/>
    <n v="0"/>
    <n v="1982"/>
    <n v="40"/>
    <s v=" Ano."/>
    <n v="3"/>
    <n v="4"/>
    <n v="2"/>
    <n v="4"/>
    <n v="4"/>
    <n v="4"/>
    <n v="21"/>
    <x v="5"/>
  </r>
  <r>
    <n v="29489"/>
    <n v="0"/>
    <n v="1982"/>
    <n v="40"/>
    <s v=" Ano, dříve, stále i nyní a plánuji i do budoucna, ale pečlivě si vybírám pod jakou organizací "/>
    <n v="4"/>
    <n v="4"/>
    <n v="1"/>
    <n v="4"/>
    <n v="4"/>
    <n v="4"/>
    <n v="21"/>
    <x v="5"/>
  </r>
  <r>
    <n v="29151"/>
    <n v="0"/>
    <n v="1981"/>
    <n v="41"/>
    <s v=" ano, v oboru kultury"/>
    <n v="4"/>
    <n v="4"/>
    <n v="1"/>
    <n v="4"/>
    <n v="4"/>
    <n v="4"/>
    <n v="21"/>
    <x v="5"/>
  </r>
  <r>
    <n v="29548"/>
    <n v="0"/>
    <n v="1981"/>
    <n v="41"/>
    <s v=" "/>
    <n v="4"/>
    <n v="4"/>
    <n v="3"/>
    <n v="3"/>
    <n v="4"/>
    <n v="3"/>
    <n v="21"/>
    <x v="5"/>
  </r>
  <r>
    <n v="29130"/>
    <n v="0"/>
    <n v="1979"/>
    <n v="43"/>
    <s v=" ano"/>
    <n v="4"/>
    <n v="4"/>
    <n v="1"/>
    <n v="4"/>
    <n v="4"/>
    <n v="4"/>
    <n v="21"/>
    <x v="5"/>
  </r>
  <r>
    <n v="27211"/>
    <n v="0"/>
    <n v="1976"/>
    <n v="46"/>
    <s v=" Zatím ne, ale už se na to těším "/>
    <n v="4"/>
    <n v="4"/>
    <n v="1"/>
    <n v="4"/>
    <n v="4"/>
    <n v="4"/>
    <n v="21"/>
    <x v="5"/>
  </r>
  <r>
    <n v="29950"/>
    <n v="0"/>
    <n v="1974"/>
    <n v="48"/>
    <s v=" Ne"/>
    <n v="4"/>
    <n v="4"/>
    <n v="4"/>
    <n v="2"/>
    <n v="4"/>
    <n v="3"/>
    <n v="21"/>
    <x v="5"/>
  </r>
  <r>
    <n v="28728"/>
    <n v="0"/>
    <n v="1973"/>
    <n v="49"/>
    <s v=" ne"/>
    <n v="4"/>
    <n v="4"/>
    <n v="3"/>
    <n v="3"/>
    <n v="4"/>
    <n v="3"/>
    <n v="21"/>
    <x v="5"/>
  </r>
  <r>
    <n v="28137"/>
    <n v="0"/>
    <n v="1971"/>
    <n v="51"/>
    <s v=" Ne"/>
    <n v="4"/>
    <n v="4"/>
    <n v="1"/>
    <n v="4"/>
    <n v="4"/>
    <n v="4"/>
    <n v="21"/>
    <x v="5"/>
  </r>
  <r>
    <n v="30093"/>
    <n v="0"/>
    <n v="1971"/>
    <n v="51"/>
    <s v=" ne"/>
    <n v="4"/>
    <n v="4"/>
    <n v="3"/>
    <n v="3"/>
    <n v="4"/>
    <n v="3"/>
    <n v="21"/>
    <x v="5"/>
  </r>
  <r>
    <n v="26573"/>
    <n v="0"/>
    <n v="1967"/>
    <n v="55"/>
    <s v=" ne"/>
    <n v="4"/>
    <n v="4"/>
    <n v="3"/>
    <n v="3"/>
    <n v="4"/>
    <n v="3"/>
    <n v="21"/>
    <x v="5"/>
  </r>
  <r>
    <n v="29952"/>
    <n v="0"/>
    <n v="1963"/>
    <n v="59"/>
    <s v=" ne"/>
    <n v="4"/>
    <n v="4"/>
    <n v="4"/>
    <n v="3"/>
    <n v="3"/>
    <n v="3"/>
    <n v="21"/>
    <x v="5"/>
  </r>
  <r>
    <n v="29308"/>
    <n v="0"/>
    <n v="1958"/>
    <n v="64"/>
    <s v=" "/>
    <n v="3"/>
    <n v="4"/>
    <n v="2"/>
    <n v="4"/>
    <n v="4"/>
    <n v="4"/>
    <n v="21"/>
    <x v="5"/>
  </r>
  <r>
    <n v="29038"/>
    <n v="0"/>
    <n v="1957"/>
    <n v="65"/>
    <s v=" Ne"/>
    <n v="3"/>
    <n v="4"/>
    <n v="3"/>
    <n v="4"/>
    <n v="4"/>
    <n v="3"/>
    <n v="21"/>
    <x v="5"/>
  </r>
  <r>
    <n v="27790"/>
    <n v="0"/>
    <n v="2005"/>
    <n v="17"/>
    <s v=" Ano, o prázdninách jsem pomáhala v domově pro seniory."/>
    <n v="3"/>
    <n v="4"/>
    <n v="3"/>
    <n v="4"/>
    <n v="4"/>
    <n v="4"/>
    <n v="22"/>
    <x v="6"/>
  </r>
  <r>
    <n v="28776"/>
    <n v="0"/>
    <n v="2004"/>
    <n v="18"/>
    <s v=" ano"/>
    <n v="3"/>
    <n v="4"/>
    <n v="3"/>
    <n v="4"/>
    <n v="4"/>
    <n v="4"/>
    <n v="22"/>
    <x v="6"/>
  </r>
  <r>
    <n v="28099"/>
    <n v="0"/>
    <n v="2003"/>
    <n v="19"/>
    <s v=" Ano"/>
    <n v="4"/>
    <n v="4"/>
    <n v="3"/>
    <n v="3"/>
    <n v="4"/>
    <n v="4"/>
    <n v="22"/>
    <x v="6"/>
  </r>
  <r>
    <n v="30036"/>
    <n v="0"/>
    <n v="2003"/>
    <n v="19"/>
    <s v=" Ne"/>
    <n v="4"/>
    <n v="4"/>
    <n v="2"/>
    <n v="4"/>
    <n v="4"/>
    <n v="4"/>
    <n v="22"/>
    <x v="6"/>
  </r>
  <r>
    <n v="27227"/>
    <n v="0"/>
    <n v="2002"/>
    <n v="20"/>
    <s v=" Ano "/>
    <n v="4"/>
    <n v="4"/>
    <n v="4"/>
    <n v="3"/>
    <n v="4"/>
    <n v="3"/>
    <n v="22"/>
    <x v="6"/>
  </r>
  <r>
    <n v="29868"/>
    <n v="0"/>
    <n v="2002"/>
    <n v="20"/>
    <s v=" Ano v diakonii"/>
    <n v="4"/>
    <n v="4"/>
    <n v="2"/>
    <n v="4"/>
    <n v="4"/>
    <n v="4"/>
    <n v="22"/>
    <x v="6"/>
  </r>
  <r>
    <n v="29855"/>
    <n v="0"/>
    <n v="2002"/>
    <n v="20"/>
    <s v=" Ano"/>
    <n v="3"/>
    <n v="4"/>
    <n v="3"/>
    <n v="4"/>
    <n v="4"/>
    <n v="4"/>
    <n v="22"/>
    <x v="6"/>
  </r>
  <r>
    <n v="28052"/>
    <n v="0"/>
    <n v="2001"/>
    <n v="21"/>
    <s v=" ne"/>
    <n v="4"/>
    <n v="4"/>
    <n v="2"/>
    <n v="4"/>
    <n v="4"/>
    <n v="4"/>
    <n v="22"/>
    <x v="6"/>
  </r>
  <r>
    <n v="29712"/>
    <n v="0"/>
    <n v="2001"/>
    <n v="21"/>
    <s v=" Ano"/>
    <n v="3"/>
    <n v="4"/>
    <n v="3"/>
    <n v="4"/>
    <n v="4"/>
    <n v="4"/>
    <n v="22"/>
    <x v="6"/>
  </r>
  <r>
    <n v="30019"/>
    <n v="0"/>
    <n v="2001"/>
    <n v="21"/>
    <s v=" Ano"/>
    <n v="4"/>
    <n v="4"/>
    <n v="3"/>
    <n v="4"/>
    <n v="4"/>
    <n v="3"/>
    <n v="22"/>
    <x v="6"/>
  </r>
  <r>
    <n v="26538"/>
    <n v="0"/>
    <n v="2000"/>
    <n v="22"/>
    <s v=" ano"/>
    <n v="4"/>
    <n v="4"/>
    <n v="4"/>
    <n v="3"/>
    <n v="3"/>
    <n v="4"/>
    <n v="22"/>
    <x v="6"/>
  </r>
  <r>
    <n v="27086"/>
    <n v="0"/>
    <n v="2000"/>
    <n v="22"/>
    <s v=" "/>
    <n v="4"/>
    <n v="4"/>
    <n v="2"/>
    <n v="4"/>
    <n v="4"/>
    <n v="4"/>
    <n v="22"/>
    <x v="6"/>
  </r>
  <r>
    <n v="29790"/>
    <n v="0"/>
    <n v="2000"/>
    <n v="22"/>
    <s v=" Ano"/>
    <n v="4"/>
    <n v="4"/>
    <n v="2"/>
    <n v="4"/>
    <n v="4"/>
    <n v="4"/>
    <n v="22"/>
    <x v="6"/>
  </r>
  <r>
    <n v="26646"/>
    <n v="0"/>
    <n v="1999"/>
    <n v="23"/>
    <s v=" ano"/>
    <n v="4"/>
    <n v="4"/>
    <n v="2"/>
    <n v="4"/>
    <n v="4"/>
    <n v="4"/>
    <n v="22"/>
    <x v="6"/>
  </r>
  <r>
    <n v="26566"/>
    <n v="0"/>
    <n v="1999"/>
    <n v="23"/>
    <s v=" Ano, dobrovolničím i v současnosti."/>
    <n v="3"/>
    <n v="4"/>
    <n v="3"/>
    <n v="4"/>
    <n v="4"/>
    <n v="4"/>
    <n v="22"/>
    <x v="6"/>
  </r>
  <r>
    <n v="27694"/>
    <n v="0"/>
    <n v="1999"/>
    <n v="23"/>
    <s v=" ano"/>
    <n v="4"/>
    <n v="4"/>
    <n v="2"/>
    <n v="4"/>
    <n v="4"/>
    <n v="4"/>
    <n v="22"/>
    <x v="6"/>
  </r>
  <r>
    <n v="27806"/>
    <n v="0"/>
    <n v="1999"/>
    <n v="23"/>
    <s v=" Ano "/>
    <n v="4"/>
    <n v="4"/>
    <n v="2"/>
    <n v="4"/>
    <n v="4"/>
    <n v="4"/>
    <n v="22"/>
    <x v="6"/>
  </r>
  <r>
    <n v="28810"/>
    <n v="0"/>
    <n v="1999"/>
    <n v="23"/>
    <s v=" Ano"/>
    <n v="4"/>
    <n v="4"/>
    <n v="2"/>
    <n v="4"/>
    <n v="4"/>
    <n v="4"/>
    <n v="22"/>
    <x v="6"/>
  </r>
  <r>
    <n v="27697"/>
    <n v="0"/>
    <n v="1998"/>
    <n v="24"/>
    <s v=" Ano"/>
    <n v="4"/>
    <n v="4"/>
    <n v="2"/>
    <n v="4"/>
    <n v="4"/>
    <n v="4"/>
    <n v="22"/>
    <x v="6"/>
  </r>
  <r>
    <n v="28244"/>
    <n v="0"/>
    <n v="1998"/>
    <n v="24"/>
    <s v=" Ne"/>
    <n v="4"/>
    <n v="4"/>
    <n v="2"/>
    <n v="4"/>
    <n v="4"/>
    <n v="4"/>
    <n v="22"/>
    <x v="6"/>
  </r>
  <r>
    <n v="27555"/>
    <n v="0"/>
    <n v="1996"/>
    <n v="26"/>
    <s v=" Ano"/>
    <n v="4"/>
    <n v="4"/>
    <n v="2"/>
    <n v="4"/>
    <n v="4"/>
    <n v="4"/>
    <n v="22"/>
    <x v="6"/>
  </r>
  <r>
    <n v="27592"/>
    <n v="0"/>
    <n v="1996"/>
    <n v="26"/>
    <s v=" Ne, ale pracovala jsem jako sociální pracovnice. "/>
    <n v="4"/>
    <n v="4"/>
    <n v="3"/>
    <n v="3"/>
    <n v="4"/>
    <n v="4"/>
    <n v="22"/>
    <x v="6"/>
  </r>
  <r>
    <n v="27361"/>
    <n v="0"/>
    <n v="1993"/>
    <n v="29"/>
    <s v=" Ano"/>
    <n v="4"/>
    <n v="4"/>
    <n v="2"/>
    <n v="4"/>
    <n v="4"/>
    <n v="4"/>
    <n v="22"/>
    <x v="6"/>
  </r>
  <r>
    <n v="27982"/>
    <n v="0"/>
    <n v="1992"/>
    <n v="30"/>
    <s v=" Ano"/>
    <n v="4"/>
    <n v="4"/>
    <n v="4"/>
    <n v="3"/>
    <n v="4"/>
    <n v="3"/>
    <n v="22"/>
    <x v="6"/>
  </r>
  <r>
    <n v="29463"/>
    <n v="0"/>
    <n v="1991"/>
    <n v="31"/>
    <s v=" Ano "/>
    <n v="4"/>
    <n v="4"/>
    <n v="2"/>
    <n v="4"/>
    <n v="4"/>
    <n v="4"/>
    <n v="22"/>
    <x v="6"/>
  </r>
  <r>
    <n v="29024"/>
    <n v="0"/>
    <n v="1989"/>
    <n v="33"/>
    <s v=" ne"/>
    <n v="4"/>
    <n v="3"/>
    <n v="4"/>
    <n v="3"/>
    <n v="4"/>
    <n v="4"/>
    <n v="22"/>
    <x v="6"/>
  </r>
  <r>
    <n v="29806"/>
    <n v="0"/>
    <n v="1985"/>
    <n v="37"/>
    <s v=" Ano"/>
    <n v="4"/>
    <n v="4"/>
    <n v="2"/>
    <n v="4"/>
    <n v="4"/>
    <n v="4"/>
    <n v="22"/>
    <x v="6"/>
  </r>
  <r>
    <n v="28596"/>
    <n v="0"/>
    <n v="1979"/>
    <n v="43"/>
    <s v=" V organizaci ne. Pečuji o blízkého člena rodiny, zadarmo. 11. rok, jde to brát také jako dobrovolnou činnost."/>
    <n v="4"/>
    <n v="4"/>
    <n v="2"/>
    <n v="4"/>
    <n v="4"/>
    <n v="4"/>
    <n v="22"/>
    <x v="6"/>
  </r>
  <r>
    <n v="27740"/>
    <n v="0"/>
    <n v="1978"/>
    <n v="44"/>
    <s v=" Ano"/>
    <n v="4"/>
    <n v="4"/>
    <n v="2"/>
    <n v="4"/>
    <n v="4"/>
    <n v="4"/>
    <n v="22"/>
    <x v="6"/>
  </r>
  <r>
    <n v="28600"/>
    <n v="0"/>
    <n v="1978"/>
    <n v="44"/>
    <s v=" Ano"/>
    <n v="4"/>
    <n v="4"/>
    <n v="3"/>
    <n v="3"/>
    <n v="4"/>
    <n v="4"/>
    <n v="22"/>
    <x v="6"/>
  </r>
  <r>
    <n v="28767"/>
    <n v="0"/>
    <n v="1977"/>
    <n v="45"/>
    <s v=" Ne"/>
    <n v="4"/>
    <n v="4"/>
    <n v="3"/>
    <n v="3"/>
    <n v="4"/>
    <n v="4"/>
    <n v="22"/>
    <x v="6"/>
  </r>
  <r>
    <n v="27611"/>
    <n v="0"/>
    <n v="1976"/>
    <n v="46"/>
    <s v=" "/>
    <n v="4"/>
    <n v="4"/>
    <n v="2"/>
    <n v="4"/>
    <n v="4"/>
    <n v="4"/>
    <n v="22"/>
    <x v="6"/>
  </r>
  <r>
    <n v="28640"/>
    <n v="0"/>
    <n v="1974"/>
    <n v="48"/>
    <s v=" Ne. Ale bez nároku na honorář cvičím s dětmi v rámci ČASPV."/>
    <n v="4"/>
    <n v="4"/>
    <n v="2"/>
    <n v="4"/>
    <n v="4"/>
    <n v="4"/>
    <n v="22"/>
    <x v="6"/>
  </r>
  <r>
    <n v="29302"/>
    <n v="0"/>
    <n v="1974"/>
    <n v="48"/>
    <s v=" Ne"/>
    <n v="4"/>
    <n v="4"/>
    <n v="2"/>
    <n v="4"/>
    <n v="4"/>
    <n v="4"/>
    <n v="22"/>
    <x v="6"/>
  </r>
  <r>
    <n v="28500"/>
    <n v="0"/>
    <n v="1973"/>
    <n v="49"/>
    <s v=" "/>
    <n v="4"/>
    <n v="4"/>
    <n v="4"/>
    <n v="3"/>
    <n v="4"/>
    <n v="3"/>
    <n v="22"/>
    <x v="6"/>
  </r>
  <r>
    <n v="28666"/>
    <n v="0"/>
    <n v="1972"/>
    <n v="50"/>
    <s v=" Ne"/>
    <n v="4"/>
    <n v="4"/>
    <n v="2"/>
    <n v="4"/>
    <n v="4"/>
    <n v="4"/>
    <n v="22"/>
    <x v="6"/>
  </r>
  <r>
    <n v="28093"/>
    <n v="0"/>
    <n v="1970"/>
    <n v="52"/>
    <s v=" "/>
    <n v="4"/>
    <n v="4"/>
    <n v="4"/>
    <n v="3"/>
    <n v="4"/>
    <n v="3"/>
    <n v="22"/>
    <x v="6"/>
  </r>
  <r>
    <n v="28585"/>
    <n v="0"/>
    <n v="1970"/>
    <n v="52"/>
    <s v=" "/>
    <n v="4"/>
    <n v="4"/>
    <n v="2"/>
    <n v="4"/>
    <n v="4"/>
    <n v="4"/>
    <n v="22"/>
    <x v="6"/>
  </r>
  <r>
    <n v="26816"/>
    <n v="0"/>
    <n v="1945"/>
    <n v="77"/>
    <s v=" Jen jsem sama pomáhala spolužacce která byla na vozíku "/>
    <n v="4"/>
    <n v="4"/>
    <n v="3"/>
    <n v="4"/>
    <n v="4"/>
    <n v="3"/>
    <n v="22"/>
    <x v="6"/>
  </r>
  <r>
    <n v="27511"/>
    <n v="0"/>
    <n v="2002"/>
    <n v="20"/>
    <s v=" Ano"/>
    <n v="4"/>
    <n v="4"/>
    <n v="3"/>
    <n v="4"/>
    <n v="4"/>
    <n v="4"/>
    <n v="23"/>
    <x v="7"/>
  </r>
  <r>
    <n v="29504"/>
    <n v="0"/>
    <n v="2002"/>
    <n v="20"/>
    <s v=" Ano"/>
    <n v="4"/>
    <n v="4"/>
    <n v="3"/>
    <n v="4"/>
    <n v="4"/>
    <n v="4"/>
    <n v="23"/>
    <x v="7"/>
  </r>
  <r>
    <n v="27809"/>
    <n v="0"/>
    <n v="2000"/>
    <n v="22"/>
    <s v=" Ne"/>
    <n v="4"/>
    <n v="4"/>
    <n v="3"/>
    <n v="4"/>
    <n v="4"/>
    <n v="4"/>
    <n v="23"/>
    <x v="7"/>
  </r>
  <r>
    <n v="26807"/>
    <n v="0"/>
    <n v="2000"/>
    <n v="22"/>
    <s v=" Ano"/>
    <n v="4"/>
    <n v="4"/>
    <n v="3"/>
    <n v="4"/>
    <n v="4"/>
    <n v="4"/>
    <n v="23"/>
    <x v="7"/>
  </r>
  <r>
    <n v="27402"/>
    <n v="0"/>
    <n v="1999"/>
    <n v="23"/>
    <s v=" Nepracovala"/>
    <n v="4"/>
    <n v="4"/>
    <n v="3"/>
    <n v="4"/>
    <n v="4"/>
    <n v="4"/>
    <n v="23"/>
    <x v="7"/>
  </r>
  <r>
    <n v="28951"/>
    <n v="0"/>
    <n v="1999"/>
    <n v="23"/>
    <s v=" "/>
    <n v="4"/>
    <n v="4"/>
    <n v="3"/>
    <n v="4"/>
    <n v="4"/>
    <n v="4"/>
    <n v="23"/>
    <x v="7"/>
  </r>
  <r>
    <n v="29718"/>
    <n v="0"/>
    <n v="1999"/>
    <n v="23"/>
    <s v=" Už dva roky se aktivně věnuji dobrovolnictví"/>
    <n v="4"/>
    <n v="4"/>
    <n v="3"/>
    <n v="4"/>
    <n v="4"/>
    <n v="4"/>
    <n v="23"/>
    <x v="7"/>
  </r>
  <r>
    <n v="30072"/>
    <n v="0"/>
    <n v="1996"/>
    <n v="26"/>
    <s v=" ano"/>
    <n v="4"/>
    <n v="4"/>
    <n v="3"/>
    <n v="4"/>
    <n v="4"/>
    <n v="4"/>
    <n v="23"/>
    <x v="7"/>
  </r>
  <r>
    <n v="28642"/>
    <n v="0"/>
    <n v="1983"/>
    <n v="39"/>
    <s v=" "/>
    <n v="4"/>
    <n v="4"/>
    <n v="4"/>
    <n v="4"/>
    <n v="4"/>
    <n v="3"/>
    <n v="23"/>
    <x v="7"/>
  </r>
  <r>
    <n v="28492"/>
    <n v="0"/>
    <n v="1980"/>
    <n v="42"/>
    <s v=" ano"/>
    <n v="4"/>
    <n v="4"/>
    <n v="3"/>
    <n v="4"/>
    <n v="4"/>
    <n v="4"/>
    <n v="23"/>
    <x v="7"/>
  </r>
  <r>
    <n v="29684"/>
    <n v="0"/>
    <n v="1977"/>
    <n v="45"/>
    <s v=" Ne"/>
    <n v="4"/>
    <n v="4"/>
    <n v="3"/>
    <n v="4"/>
    <n v="4"/>
    <n v="4"/>
    <n v="23"/>
    <x v="7"/>
  </r>
  <r>
    <n v="27390"/>
    <n v="0"/>
    <n v="1973"/>
    <n v="49"/>
    <s v=" Ne"/>
    <n v="4"/>
    <n v="4"/>
    <n v="3"/>
    <n v="4"/>
    <n v="4"/>
    <n v="4"/>
    <n v="23"/>
    <x v="7"/>
  </r>
  <r>
    <n v="28619"/>
    <n v="0"/>
    <n v="1973"/>
    <n v="49"/>
    <s v=" Ano, v nemocnici u vážně nemocných na gerontologickem oddělení."/>
    <n v="4"/>
    <n v="4"/>
    <n v="3"/>
    <n v="4"/>
    <n v="4"/>
    <n v="4"/>
    <n v="23"/>
    <x v="7"/>
  </r>
  <r>
    <n v="26555"/>
    <n v="0"/>
    <n v="1971"/>
    <n v="51"/>
    <s v=" ano, v Dětském domově, dva roky"/>
    <n v="4"/>
    <n v="4"/>
    <n v="3"/>
    <n v="4"/>
    <n v="4"/>
    <n v="4"/>
    <n v="23"/>
    <x v="7"/>
  </r>
  <r>
    <n v="28671"/>
    <n v="0"/>
    <n v="1969"/>
    <n v="53"/>
    <s v=" Ne."/>
    <n v="4"/>
    <n v="4"/>
    <n v="3"/>
    <n v="4"/>
    <n v="4"/>
    <n v="4"/>
    <n v="23"/>
    <x v="7"/>
  </r>
  <r>
    <n v="27524"/>
    <n v="0"/>
    <n v="1967"/>
    <n v="55"/>
    <s v=" Ano"/>
    <n v="4"/>
    <n v="4"/>
    <n v="3"/>
    <n v="4"/>
    <n v="4"/>
    <n v="4"/>
    <n v="23"/>
    <x v="7"/>
  </r>
  <r>
    <n v="26746"/>
    <n v="0"/>
    <n v="1966"/>
    <n v="56"/>
    <s v=" Ano"/>
    <n v="4"/>
    <n v="4"/>
    <n v="3"/>
    <n v="4"/>
    <n v="4"/>
    <n v="4"/>
    <n v="23"/>
    <x v="7"/>
  </r>
  <r>
    <n v="28567"/>
    <n v="0"/>
    <n v="2007"/>
    <n v="15"/>
    <s v=" ano"/>
    <n v="4"/>
    <n v="4"/>
    <n v="4"/>
    <n v="4"/>
    <n v="4"/>
    <n v="4"/>
    <n v="24"/>
    <x v="8"/>
  </r>
  <r>
    <n v="27414"/>
    <n v="0"/>
    <n v="2004"/>
    <n v="18"/>
    <s v=" ano"/>
    <n v="4"/>
    <n v="4"/>
    <n v="4"/>
    <n v="4"/>
    <n v="4"/>
    <n v="4"/>
    <n v="24"/>
    <x v="8"/>
  </r>
  <r>
    <n v="30012"/>
    <n v="0"/>
    <n v="2003"/>
    <n v="19"/>
    <s v=" Ne"/>
    <n v="4"/>
    <n v="4"/>
    <n v="4"/>
    <n v="4"/>
    <n v="4"/>
    <n v="4"/>
    <n v="24"/>
    <x v="8"/>
  </r>
  <r>
    <n v="29937"/>
    <n v="0"/>
    <n v="2001"/>
    <n v="21"/>
    <s v=" Ano, od svých 15 let"/>
    <n v="4"/>
    <n v="4"/>
    <n v="4"/>
    <n v="4"/>
    <n v="4"/>
    <n v="4"/>
    <n v="24"/>
    <x v="8"/>
  </r>
  <r>
    <n v="28737"/>
    <n v="0"/>
    <n v="1999"/>
    <n v="23"/>
    <s v=" Ano - domov důchodců, tábory s postiženými dětmi"/>
    <n v="4"/>
    <n v="4"/>
    <n v="4"/>
    <n v="4"/>
    <n v="4"/>
    <n v="4"/>
    <n v="24"/>
    <x v="8"/>
  </r>
  <r>
    <n v="28665"/>
    <n v="0"/>
    <n v="1992"/>
    <n v="30"/>
    <s v=" Ano, pracovala jsem jako dobrovolnice v domově pro seniory (aktivizace seniorů) a vypomáhala při různých akcích spojených se sociální sférou."/>
    <n v="4"/>
    <n v="4"/>
    <n v="4"/>
    <n v="4"/>
    <n v="4"/>
    <n v="4"/>
    <n v="24"/>
    <x v="8"/>
  </r>
  <r>
    <n v="28457"/>
    <n v="0"/>
    <n v="1984"/>
    <n v="38"/>
    <s v=" ne"/>
    <n v="4"/>
    <n v="4"/>
    <n v="4"/>
    <n v="4"/>
    <n v="4"/>
    <n v="4"/>
    <n v="24"/>
    <x v="8"/>
  </r>
  <r>
    <n v="28496"/>
    <n v="0"/>
    <n v="1977"/>
    <n v="45"/>
    <s v=" Ne"/>
    <n v="4"/>
    <n v="4"/>
    <n v="4"/>
    <n v="4"/>
    <n v="4"/>
    <n v="4"/>
    <n v="24"/>
    <x v="8"/>
  </r>
  <r>
    <n v="30153"/>
    <n v="0"/>
    <n v="1969"/>
    <n v="53"/>
    <s v=" "/>
    <n v="4"/>
    <n v="4"/>
    <n v="4"/>
    <n v="4"/>
    <n v="4"/>
    <n v="4"/>
    <n v="24"/>
    <x v="8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  <r>
    <m/>
    <m/>
    <m/>
    <m/>
    <m/>
    <m/>
    <m/>
    <m/>
    <m/>
    <m/>
    <m/>
    <m/>
    <x v="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n v="28509"/>
    <n v="1"/>
    <n v="2003"/>
    <n v="19"/>
    <s v=" ne"/>
    <n v="1"/>
    <n v="3"/>
    <n v="3"/>
    <n v="1"/>
    <n v="1"/>
    <n v="1"/>
    <n v="10"/>
    <x v="0"/>
  </r>
  <r>
    <n v="27349"/>
    <n v="1"/>
    <n v="2002"/>
    <n v="20"/>
    <s v=" ne"/>
    <n v="1"/>
    <n v="1"/>
    <n v="3"/>
    <n v="1"/>
    <n v="2"/>
    <n v="1"/>
    <n v="9"/>
    <x v="0"/>
  </r>
  <r>
    <n v="28370"/>
    <n v="1"/>
    <n v="1997"/>
    <n v="25"/>
    <s v=" Dárce spermatu"/>
    <n v="1"/>
    <n v="1"/>
    <n v="1"/>
    <n v="1"/>
    <n v="1"/>
    <n v="1"/>
    <n v="6"/>
    <x v="0"/>
  </r>
  <r>
    <n v="27201"/>
    <n v="1"/>
    <n v="2002"/>
    <n v="20"/>
    <s v=" Ano"/>
    <n v="3"/>
    <n v="3"/>
    <n v="2"/>
    <n v="2"/>
    <n v="1"/>
    <n v="1"/>
    <n v="12"/>
    <x v="1"/>
  </r>
  <r>
    <n v="29585"/>
    <n v="1"/>
    <n v="2001"/>
    <n v="21"/>
    <s v=" ne"/>
    <n v="2"/>
    <n v="3"/>
    <n v="2"/>
    <n v="1"/>
    <n v="2"/>
    <n v="1"/>
    <n v="11"/>
    <x v="1"/>
  </r>
  <r>
    <n v="27089"/>
    <n v="1"/>
    <n v="2000"/>
    <n v="22"/>
    <s v=" vzácně"/>
    <n v="3"/>
    <n v="3"/>
    <n v="3"/>
    <n v="2"/>
    <n v="2"/>
    <n v="1"/>
    <n v="14"/>
    <x v="1"/>
  </r>
  <r>
    <n v="28768"/>
    <n v="1"/>
    <n v="2000"/>
    <n v="22"/>
    <s v=" Nikoli"/>
    <n v="3"/>
    <n v="3"/>
    <n v="3"/>
    <n v="1"/>
    <n v="2"/>
    <n v="1"/>
    <n v="13"/>
    <x v="1"/>
  </r>
  <r>
    <n v="29447"/>
    <n v="1"/>
    <n v="1992"/>
    <n v="30"/>
    <s v=" ano, jako organizátor na půlmaratonu v Olomouci"/>
    <n v="3"/>
    <n v="3"/>
    <n v="1"/>
    <n v="4"/>
    <n v="2"/>
    <n v="1"/>
    <n v="14"/>
    <x v="1"/>
  </r>
  <r>
    <n v="28631"/>
    <n v="1"/>
    <n v="1980"/>
    <n v="42"/>
    <s v=" ne"/>
    <n v="2"/>
    <n v="3"/>
    <n v="2"/>
    <n v="2"/>
    <n v="2"/>
    <n v="2"/>
    <n v="13"/>
    <x v="1"/>
  </r>
  <r>
    <n v="28493"/>
    <n v="1"/>
    <n v="2003"/>
    <n v="19"/>
    <s v=" "/>
    <n v="3"/>
    <n v="3"/>
    <n v="2"/>
    <n v="3"/>
    <n v="3"/>
    <n v="2"/>
    <n v="16"/>
    <x v="2"/>
  </r>
  <r>
    <n v="29179"/>
    <n v="1"/>
    <n v="2000"/>
    <n v="22"/>
    <s v=" "/>
    <n v="3"/>
    <n v="3"/>
    <n v="3"/>
    <n v="2"/>
    <n v="3"/>
    <n v="1"/>
    <n v="15"/>
    <x v="2"/>
  </r>
  <r>
    <n v="27534"/>
    <n v="1"/>
    <n v="1998"/>
    <n v="24"/>
    <s v=" Ano"/>
    <n v="3"/>
    <n v="3"/>
    <n v="4"/>
    <n v="1"/>
    <n v="3"/>
    <n v="1"/>
    <n v="15"/>
    <x v="2"/>
  </r>
  <r>
    <n v="27831"/>
    <n v="1"/>
    <n v="1992"/>
    <n v="30"/>
    <s v=" ne"/>
    <n v="3"/>
    <n v="3"/>
    <n v="3"/>
    <n v="2"/>
    <n v="3"/>
    <n v="2"/>
    <n v="16"/>
    <x v="2"/>
  </r>
  <r>
    <n v="27271"/>
    <n v="1"/>
    <n v="1990"/>
    <n v="32"/>
    <s v=" ne"/>
    <n v="3"/>
    <n v="3"/>
    <n v="3"/>
    <n v="2"/>
    <n v="3"/>
    <n v="2"/>
    <n v="16"/>
    <x v="2"/>
  </r>
  <r>
    <n v="27351"/>
    <n v="1"/>
    <n v="1981"/>
    <n v="41"/>
    <s v=" Ano"/>
    <n v="3"/>
    <n v="3"/>
    <n v="2"/>
    <n v="3"/>
    <n v="3"/>
    <n v="2"/>
    <n v="16"/>
    <x v="2"/>
  </r>
  <r>
    <n v="28127"/>
    <n v="1"/>
    <n v="1973"/>
    <n v="49"/>
    <s v=" ne"/>
    <n v="3"/>
    <n v="4"/>
    <n v="1"/>
    <n v="2"/>
    <n v="3"/>
    <n v="2"/>
    <n v="15"/>
    <x v="2"/>
  </r>
  <r>
    <n v="28649"/>
    <n v="1"/>
    <n v="1965"/>
    <n v="57"/>
    <s v=" Ano"/>
    <n v="3"/>
    <n v="3"/>
    <n v="2"/>
    <n v="3"/>
    <n v="3"/>
    <n v="2"/>
    <n v="16"/>
    <x v="2"/>
  </r>
  <r>
    <n v="28589"/>
    <n v="1"/>
    <n v="1953"/>
    <n v="69"/>
    <s v=" ne"/>
    <n v="2"/>
    <n v="3"/>
    <n v="1"/>
    <n v="3"/>
    <n v="4"/>
    <n v="3"/>
    <n v="16"/>
    <x v="2"/>
  </r>
  <r>
    <n v="27750"/>
    <n v="1"/>
    <n v="2006"/>
    <n v="16"/>
    <s v=" Ano i v současnosti."/>
    <n v="3"/>
    <n v="3"/>
    <n v="3"/>
    <n v="3"/>
    <n v="3"/>
    <n v="2"/>
    <n v="17"/>
    <x v="3"/>
  </r>
  <r>
    <n v="28820"/>
    <n v="1"/>
    <n v="2002"/>
    <n v="20"/>
    <s v=" Ano"/>
    <n v="4"/>
    <n v="4"/>
    <n v="2"/>
    <n v="3"/>
    <n v="3"/>
    <n v="2"/>
    <n v="18"/>
    <x v="3"/>
  </r>
  <r>
    <n v="26842"/>
    <n v="1"/>
    <n v="2000"/>
    <n v="22"/>
    <s v=" ne"/>
    <n v="3"/>
    <n v="3"/>
    <n v="4"/>
    <n v="2"/>
    <n v="3"/>
    <n v="2"/>
    <n v="17"/>
    <x v="3"/>
  </r>
  <r>
    <n v="28670"/>
    <n v="1"/>
    <n v="2000"/>
    <n v="22"/>
    <s v=" Ano"/>
    <n v="4"/>
    <n v="3"/>
    <n v="2"/>
    <n v="2"/>
    <n v="4"/>
    <n v="3"/>
    <n v="18"/>
    <x v="3"/>
  </r>
  <r>
    <n v="29206"/>
    <n v="1"/>
    <n v="2000"/>
    <n v="22"/>
    <s v=" Ano"/>
    <n v="4"/>
    <n v="4"/>
    <n v="4"/>
    <n v="1"/>
    <n v="3"/>
    <n v="1"/>
    <n v="17"/>
    <x v="3"/>
  </r>
  <r>
    <n v="29087"/>
    <n v="1"/>
    <n v="1999"/>
    <n v="23"/>
    <s v=" ne"/>
    <n v="3"/>
    <n v="3"/>
    <n v="2"/>
    <n v="3"/>
    <n v="3"/>
    <n v="3"/>
    <n v="17"/>
    <x v="3"/>
  </r>
  <r>
    <n v="27709"/>
    <n v="1"/>
    <n v="1997"/>
    <n v="25"/>
    <s v=" Ano"/>
    <n v="3"/>
    <n v="3"/>
    <n v="3"/>
    <n v="2"/>
    <n v="3"/>
    <n v="3"/>
    <n v="17"/>
    <x v="3"/>
  </r>
  <r>
    <n v="29215"/>
    <n v="1"/>
    <n v="1995"/>
    <n v="27"/>
    <s v=" ne"/>
    <n v="4"/>
    <n v="4"/>
    <n v="2"/>
    <n v="3"/>
    <n v="3"/>
    <n v="2"/>
    <n v="18"/>
    <x v="3"/>
  </r>
  <r>
    <n v="26850"/>
    <n v="1"/>
    <n v="1994"/>
    <n v="28"/>
    <s v=" Ano"/>
    <n v="3"/>
    <n v="3"/>
    <n v="2"/>
    <n v="3"/>
    <n v="4"/>
    <n v="3"/>
    <n v="18"/>
    <x v="3"/>
  </r>
  <r>
    <n v="29705"/>
    <n v="1"/>
    <n v="1990"/>
    <n v="32"/>
    <s v=" 1x"/>
    <n v="3"/>
    <n v="3"/>
    <n v="3"/>
    <n v="3"/>
    <n v="3"/>
    <n v="3"/>
    <n v="18"/>
    <x v="3"/>
  </r>
  <r>
    <n v="29928"/>
    <n v="1"/>
    <n v="1985"/>
    <n v="37"/>
    <s v=" Ano"/>
    <n v="2"/>
    <n v="3"/>
    <n v="3"/>
    <n v="3"/>
    <n v="3"/>
    <n v="3"/>
    <n v="17"/>
    <x v="3"/>
  </r>
  <r>
    <n v="28302"/>
    <n v="1"/>
    <n v="1984"/>
    <n v="38"/>
    <s v=" Ani"/>
    <n v="4"/>
    <n v="3"/>
    <n v="2"/>
    <n v="3"/>
    <n v="3"/>
    <n v="3"/>
    <n v="18"/>
    <x v="3"/>
  </r>
  <r>
    <n v="27450"/>
    <n v="1"/>
    <n v="1983"/>
    <n v="39"/>
    <s v=" ne"/>
    <n v="3"/>
    <n v="4"/>
    <n v="3"/>
    <n v="2"/>
    <n v="3"/>
    <n v="2"/>
    <n v="17"/>
    <x v="3"/>
  </r>
  <r>
    <n v="28714"/>
    <n v="1"/>
    <n v="1983"/>
    <n v="39"/>
    <s v=" Krátkodobě (politická kampaň, tábory pro uprchlíky z Ukrajiny)"/>
    <n v="3"/>
    <n v="3"/>
    <n v="2"/>
    <n v="3"/>
    <n v="3"/>
    <n v="3"/>
    <n v="17"/>
    <x v="3"/>
  </r>
  <r>
    <n v="27847"/>
    <n v="1"/>
    <n v="1980"/>
    <n v="42"/>
    <s v=" Ano."/>
    <n v="4"/>
    <n v="4"/>
    <n v="2"/>
    <n v="2"/>
    <n v="3"/>
    <n v="3"/>
    <n v="18"/>
    <x v="3"/>
  </r>
  <r>
    <n v="29290"/>
    <n v="1"/>
    <n v="1976"/>
    <n v="46"/>
    <s v=" ne"/>
    <n v="3"/>
    <n v="3"/>
    <n v="3"/>
    <n v="3"/>
    <n v="3"/>
    <n v="3"/>
    <n v="18"/>
    <x v="3"/>
  </r>
  <r>
    <n v="28136"/>
    <n v="1"/>
    <n v="1967"/>
    <n v="55"/>
    <s v=" "/>
    <n v="3"/>
    <n v="4"/>
    <n v="1"/>
    <n v="3"/>
    <n v="4"/>
    <n v="3"/>
    <n v="18"/>
    <x v="3"/>
  </r>
  <r>
    <n v="29152"/>
    <n v="1"/>
    <n v="1959"/>
    <n v="63"/>
    <s v=" ne"/>
    <n v="3"/>
    <n v="3"/>
    <n v="2"/>
    <n v="3"/>
    <n v="4"/>
    <n v="3"/>
    <n v="18"/>
    <x v="3"/>
  </r>
  <r>
    <n v="27837"/>
    <n v="1"/>
    <n v="2003"/>
    <n v="19"/>
    <s v=" ne"/>
    <n v="4"/>
    <n v="4"/>
    <n v="1"/>
    <n v="4"/>
    <n v="4"/>
    <n v="3"/>
    <n v="20"/>
    <x v="4"/>
  </r>
  <r>
    <n v="29285"/>
    <n v="1"/>
    <n v="2000"/>
    <n v="22"/>
    <s v=" Asi nie. Iba ked som mal niekomu blizkemu s niecim pomoct."/>
    <n v="4"/>
    <n v="4"/>
    <n v="3"/>
    <n v="3"/>
    <n v="3"/>
    <n v="2"/>
    <n v="19"/>
    <x v="4"/>
  </r>
  <r>
    <n v="26689"/>
    <n v="1"/>
    <n v="1998"/>
    <n v="24"/>
    <s v=" Ano"/>
    <n v="4"/>
    <n v="4"/>
    <n v="2"/>
    <n v="3"/>
    <n v="4"/>
    <n v="3"/>
    <n v="20"/>
    <x v="4"/>
  </r>
  <r>
    <n v="30002"/>
    <n v="1"/>
    <n v="1998"/>
    <n v="24"/>
    <s v=" ne"/>
    <n v="4"/>
    <n v="4"/>
    <n v="3"/>
    <n v="3"/>
    <n v="4"/>
    <n v="2"/>
    <n v="20"/>
    <x v="4"/>
  </r>
  <r>
    <n v="28123"/>
    <n v="1"/>
    <n v="1997"/>
    <n v="25"/>
    <s v=" Ano, na hudebních festivalech, na studentských kolejích, na akcích studentské unie, malování v nemocnici, úklid kampusu,..."/>
    <n v="2"/>
    <n v="4"/>
    <n v="1"/>
    <n v="4"/>
    <n v="4"/>
    <n v="4"/>
    <n v="19"/>
    <x v="4"/>
  </r>
  <r>
    <n v="29921"/>
    <n v="1"/>
    <n v="1997"/>
    <n v="25"/>
    <s v=" Ano"/>
    <n v="3"/>
    <n v="3"/>
    <n v="3"/>
    <n v="3"/>
    <n v="4"/>
    <n v="3"/>
    <n v="19"/>
    <x v="4"/>
  </r>
  <r>
    <n v="29941"/>
    <n v="1"/>
    <n v="1995"/>
    <n v="27"/>
    <s v=" Na táborech"/>
    <n v="4"/>
    <n v="4"/>
    <n v="1"/>
    <n v="3"/>
    <n v="4"/>
    <n v="3"/>
    <n v="19"/>
    <x v="4"/>
  </r>
  <r>
    <n v="27250"/>
    <n v="1"/>
    <n v="1992"/>
    <n v="30"/>
    <s v=" "/>
    <n v="4"/>
    <n v="4"/>
    <n v="4"/>
    <n v="2"/>
    <n v="3"/>
    <n v="2"/>
    <n v="19"/>
    <x v="4"/>
  </r>
  <r>
    <n v="28692"/>
    <n v="1"/>
    <n v="1992"/>
    <n v="30"/>
    <s v=" Ano"/>
    <n v="4"/>
    <n v="4"/>
    <n v="1"/>
    <n v="3"/>
    <n v="4"/>
    <n v="3"/>
    <n v="19"/>
    <x v="4"/>
  </r>
  <r>
    <n v="29393"/>
    <n v="1"/>
    <n v="1991"/>
    <n v="31"/>
    <s v=" ne"/>
    <n v="4"/>
    <n v="3"/>
    <n v="2"/>
    <n v="3"/>
    <n v="3"/>
    <n v="4"/>
    <n v="19"/>
    <x v="4"/>
  </r>
  <r>
    <n v="27452"/>
    <n v="1"/>
    <n v="1981"/>
    <n v="41"/>
    <s v=" Ano"/>
    <n v="4"/>
    <n v="4"/>
    <n v="3"/>
    <n v="2"/>
    <n v="4"/>
    <n v="3"/>
    <n v="20"/>
    <x v="4"/>
  </r>
  <r>
    <n v="28875"/>
    <n v="1"/>
    <n v="1981"/>
    <n v="41"/>
    <s v=" Ano"/>
    <n v="4"/>
    <n v="4"/>
    <n v="2"/>
    <n v="3"/>
    <n v="4"/>
    <n v="3"/>
    <n v="20"/>
    <x v="4"/>
  </r>
  <r>
    <n v="28221"/>
    <n v="1"/>
    <n v="1978"/>
    <n v="44"/>
    <s v=" ne"/>
    <n v="3"/>
    <n v="4"/>
    <n v="3"/>
    <n v="2"/>
    <n v="4"/>
    <n v="3"/>
    <n v="19"/>
    <x v="4"/>
  </r>
  <r>
    <n v="28502"/>
    <n v="1"/>
    <n v="1975"/>
    <n v="47"/>
    <s v=" ne"/>
    <n v="4"/>
    <n v="4"/>
    <n v="3"/>
    <n v="2"/>
    <n v="4"/>
    <n v="3"/>
    <n v="20"/>
    <x v="4"/>
  </r>
  <r>
    <n v="29269"/>
    <n v="1"/>
    <n v="1972"/>
    <n v="50"/>
    <s v=" Ano"/>
    <n v="3"/>
    <n v="4"/>
    <n v="2"/>
    <n v="3"/>
    <n v="4"/>
    <n v="3"/>
    <n v="19"/>
    <x v="4"/>
  </r>
  <r>
    <n v="28873"/>
    <n v="1"/>
    <n v="1966"/>
    <n v="56"/>
    <s v=" ne"/>
    <n v="4"/>
    <n v="4"/>
    <n v="2"/>
    <n v="3"/>
    <n v="4"/>
    <n v="3"/>
    <n v="20"/>
    <x v="4"/>
  </r>
  <r>
    <n v="29232"/>
    <n v="1"/>
    <n v="1957"/>
    <n v="65"/>
    <s v=" ne"/>
    <n v="4"/>
    <n v="4"/>
    <n v="1"/>
    <n v="4"/>
    <n v="3"/>
    <n v="4"/>
    <n v="20"/>
    <x v="4"/>
  </r>
  <r>
    <n v="26883"/>
    <n v="1"/>
    <n v="2004"/>
    <n v="18"/>
    <s v=" ne"/>
    <n v="3"/>
    <n v="4"/>
    <n v="4"/>
    <n v="3"/>
    <n v="4"/>
    <n v="3"/>
    <n v="21"/>
    <x v="5"/>
  </r>
  <r>
    <n v="29128"/>
    <n v="1"/>
    <n v="2003"/>
    <n v="19"/>
    <s v=" zatím ne, ale v budoucnosti bych se k tomu rád dostal"/>
    <n v="4"/>
    <n v="4"/>
    <n v="4"/>
    <n v="3"/>
    <n v="3"/>
    <n v="3"/>
    <n v="21"/>
    <x v="5"/>
  </r>
  <r>
    <n v="27783"/>
    <n v="1"/>
    <n v="2002"/>
    <n v="20"/>
    <s v=" "/>
    <n v="3"/>
    <n v="4"/>
    <n v="2"/>
    <n v="4"/>
    <n v="4"/>
    <n v="4"/>
    <n v="21"/>
    <x v="5"/>
  </r>
  <r>
    <n v="28801"/>
    <n v="1"/>
    <n v="2002"/>
    <n v="20"/>
    <s v=" ne"/>
    <n v="4"/>
    <n v="3"/>
    <n v="4"/>
    <n v="3"/>
    <n v="4"/>
    <n v="3"/>
    <n v="21"/>
    <x v="5"/>
  </r>
  <r>
    <n v="29924"/>
    <n v="1"/>
    <n v="2001"/>
    <n v="21"/>
    <s v=" "/>
    <n v="4"/>
    <n v="4"/>
    <n v="1"/>
    <n v="4"/>
    <n v="4"/>
    <n v="4"/>
    <n v="21"/>
    <x v="5"/>
  </r>
  <r>
    <n v="30096"/>
    <n v="1"/>
    <n v="2001"/>
    <n v="21"/>
    <s v=" "/>
    <n v="4"/>
    <n v="3"/>
    <n v="4"/>
    <n v="4"/>
    <n v="3"/>
    <n v="3"/>
    <n v="21"/>
    <x v="5"/>
  </r>
  <r>
    <n v="27110"/>
    <n v="1"/>
    <n v="1999"/>
    <n v="23"/>
    <s v=" ne"/>
    <n v="4"/>
    <n v="4"/>
    <n v="4"/>
    <n v="3"/>
    <n v="4"/>
    <n v="2"/>
    <n v="21"/>
    <x v="5"/>
  </r>
  <r>
    <n v="28907"/>
    <n v="1"/>
    <n v="1999"/>
    <n v="23"/>
    <s v=" Ano, pracoval."/>
    <n v="3"/>
    <n v="4"/>
    <n v="3"/>
    <n v="3"/>
    <n v="4"/>
    <n v="4"/>
    <n v="21"/>
    <x v="5"/>
  </r>
  <r>
    <n v="29494"/>
    <n v="1"/>
    <n v="1999"/>
    <n v="23"/>
    <s v=" ne"/>
    <n v="4"/>
    <n v="4"/>
    <n v="3"/>
    <n v="3"/>
    <n v="4"/>
    <n v="3"/>
    <n v="21"/>
    <x v="5"/>
  </r>
  <r>
    <n v="27904"/>
    <n v="1"/>
    <n v="1998"/>
    <n v="24"/>
    <s v=" Ano"/>
    <n v="4"/>
    <n v="4"/>
    <n v="4"/>
    <n v="3"/>
    <n v="3"/>
    <n v="3"/>
    <n v="21"/>
    <x v="5"/>
  </r>
  <r>
    <n v="28599"/>
    <n v="1"/>
    <n v="1998"/>
    <n v="24"/>
    <s v=" ANO "/>
    <n v="4"/>
    <n v="4"/>
    <n v="1"/>
    <n v="4"/>
    <n v="4"/>
    <n v="4"/>
    <n v="21"/>
    <x v="5"/>
  </r>
  <r>
    <n v="28997"/>
    <n v="1"/>
    <n v="1984"/>
    <n v="38"/>
    <s v=" "/>
    <n v="3"/>
    <n v="3"/>
    <n v="4"/>
    <n v="3"/>
    <n v="4"/>
    <n v="4"/>
    <n v="21"/>
    <x v="5"/>
  </r>
  <r>
    <n v="28318"/>
    <n v="1"/>
    <n v="1980"/>
    <n v="42"/>
    <s v=" Ano, ale ne moc"/>
    <n v="3"/>
    <n v="4"/>
    <n v="2"/>
    <n v="4"/>
    <n v="4"/>
    <n v="4"/>
    <n v="21"/>
    <x v="5"/>
  </r>
  <r>
    <n v="28632"/>
    <n v="1"/>
    <n v="1963"/>
    <n v="59"/>
    <s v=" ne"/>
    <n v="3"/>
    <n v="3"/>
    <n v="3"/>
    <n v="4"/>
    <n v="4"/>
    <n v="4"/>
    <n v="21"/>
    <x v="5"/>
  </r>
  <r>
    <n v="30097"/>
    <n v="1"/>
    <n v="1955"/>
    <n v="67"/>
    <s v=" Ano."/>
    <n v="4"/>
    <n v="4"/>
    <n v="2"/>
    <n v="3"/>
    <n v="4"/>
    <n v="4"/>
    <n v="21"/>
    <x v="5"/>
  </r>
  <r>
    <n v="30011"/>
    <n v="1"/>
    <n v="2003"/>
    <n v="19"/>
    <s v=" ANO "/>
    <n v="4"/>
    <n v="4"/>
    <n v="2"/>
    <n v="4"/>
    <n v="4"/>
    <n v="4"/>
    <n v="22"/>
    <x v="6"/>
  </r>
  <r>
    <n v="29768"/>
    <n v="1"/>
    <n v="2002"/>
    <n v="20"/>
    <s v=" Ano"/>
    <n v="4"/>
    <n v="4"/>
    <n v="2"/>
    <n v="4"/>
    <n v="4"/>
    <n v="4"/>
    <n v="22"/>
    <x v="6"/>
  </r>
  <r>
    <n v="28067"/>
    <n v="1"/>
    <n v="2001"/>
    <n v="21"/>
    <s v=" Ano"/>
    <n v="4"/>
    <n v="4"/>
    <n v="2"/>
    <n v="4"/>
    <n v="4"/>
    <n v="4"/>
    <n v="22"/>
    <x v="6"/>
  </r>
  <r>
    <n v="26840"/>
    <n v="1"/>
    <n v="1998"/>
    <n v="24"/>
    <s v=" ne"/>
    <n v="4"/>
    <n v="4"/>
    <n v="3"/>
    <n v="4"/>
    <n v="4"/>
    <n v="3"/>
    <n v="22"/>
    <x v="6"/>
  </r>
  <r>
    <n v="27545"/>
    <n v="1"/>
    <n v="1998"/>
    <n v="24"/>
    <s v=" Ano"/>
    <n v="4"/>
    <n v="4"/>
    <n v="2"/>
    <n v="4"/>
    <n v="4"/>
    <n v="4"/>
    <n v="22"/>
    <x v="6"/>
  </r>
  <r>
    <n v="29700"/>
    <n v="1"/>
    <n v="1996"/>
    <n v="26"/>
    <s v=" Ano"/>
    <n v="3"/>
    <n v="4"/>
    <n v="3"/>
    <n v="4"/>
    <n v="4"/>
    <n v="4"/>
    <n v="22"/>
    <x v="6"/>
  </r>
  <r>
    <n v="29472"/>
    <n v="1"/>
    <n v="1989"/>
    <n v="33"/>
    <s v=" Ano"/>
    <n v="4"/>
    <n v="4"/>
    <n v="3"/>
    <n v="3"/>
    <n v="4"/>
    <n v="4"/>
    <n v="22"/>
    <x v="6"/>
  </r>
  <r>
    <n v="28236"/>
    <n v="1"/>
    <n v="1981"/>
    <n v="41"/>
    <s v=" Ano"/>
    <n v="4"/>
    <n v="4"/>
    <n v="3"/>
    <n v="4"/>
    <n v="4"/>
    <n v="3"/>
    <n v="22"/>
    <x v="6"/>
  </r>
  <r>
    <n v="29135"/>
    <n v="1"/>
    <n v="1950"/>
    <n v="72"/>
    <s v=" ne"/>
    <n v="4"/>
    <n v="4"/>
    <n v="4"/>
    <n v="3"/>
    <n v="4"/>
    <n v="3"/>
    <n v="22"/>
    <x v="6"/>
  </r>
  <r>
    <n v="28010"/>
    <n v="1"/>
    <n v="2002"/>
    <n v="20"/>
    <s v=" ANO "/>
    <n v="4"/>
    <n v="4"/>
    <n v="3"/>
    <n v="4"/>
    <n v="4"/>
    <n v="4"/>
    <n v="23"/>
    <x v="7"/>
  </r>
  <r>
    <n v="29471"/>
    <n v="1"/>
    <n v="1999"/>
    <n v="23"/>
    <s v=" ANO "/>
    <n v="4"/>
    <n v="4"/>
    <n v="3"/>
    <n v="4"/>
    <n v="4"/>
    <n v="4"/>
    <n v="23"/>
    <x v="7"/>
  </r>
  <r>
    <n v="28890"/>
    <n v="1"/>
    <n v="1985"/>
    <n v="37"/>
    <s v=" Ano, ve více zařízeních."/>
    <n v="4"/>
    <n v="4"/>
    <n v="3"/>
    <n v="4"/>
    <n v="4"/>
    <n v="4"/>
    <n v="23"/>
    <x v="7"/>
  </r>
  <r>
    <m/>
    <m/>
    <m/>
    <m/>
    <m/>
    <m/>
    <m/>
    <m/>
    <m/>
    <m/>
    <m/>
    <m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E9F2E4-DC7E-4480-8037-F2FDED6823CB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Počet z odpoved" fld="12" subtotal="count" baseField="1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D0896E-0AEE-4F43-901A-3DFCFFDA3BCB}" name="Kontingenční tabulka1" cacheId="2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3">
  <location ref="Z9:AA20" firstHeaderRow="1" firstDataRow="1" firstDataCol="1"/>
  <pivotFields count="1">
    <pivotField axis="axisRow" dataField="1" showAll="0">
      <items count="11">
        <item x="0"/>
        <item x="3"/>
        <item x="1"/>
        <item x="7"/>
        <item x="4"/>
        <item x="2"/>
        <item x="5"/>
        <item x="6"/>
        <item x="8"/>
        <item x="9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Počet z Stani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7CDC38-9C2D-4BC6-8E4F-04909034D37D}" name="Kontingenční tabulka2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D3:AG23" firstHeaderRow="0" firstDataRow="1" firstDataCol="1"/>
  <pivotFields count="13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dataField="1" showAll="0">
      <items count="10">
        <item x="7"/>
        <item x="4"/>
        <item x="3"/>
        <item x="0"/>
        <item x="2"/>
        <item x="6"/>
        <item x="5"/>
        <item x="8"/>
        <item x="1"/>
        <item t="default"/>
      </items>
    </pivotField>
  </pivotFields>
  <rowFields count="2">
    <field x="1"/>
    <field x="12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očet z Stanin" fld="12" subtotal="count" baseField="1" baseItem="0"/>
    <dataField name="Maximum z HS" fld="11" subtotal="max" baseField="12" baseItem="5"/>
    <dataField name="Minimum z HS" fld="11" subtotal="min" baseField="12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AAFCCC-8F32-4D02-9882-6FA020254413}" name="Kontingenční tabulka1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3">
  <location ref="Y9:AB20" firstHeaderRow="0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očet z Stanin" fld="12" subtotal="count" baseField="12" baseItem="4"/>
    <dataField name="Minimum z HS" fld="11" subtotal="min" baseField="12" baseItem="2"/>
    <dataField name="Maximum z HS2" fld="11" subtotal="max" baseField="1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0713AF-DD12-4C79-8946-34223306D871}" name="Kontingenční tabul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3">
  <location ref="Y9:AB19" firstHeaderRow="0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dataField="1" showAll="0">
      <items count="11">
        <item x="0"/>
        <item x="1"/>
        <item x="2"/>
        <item x="3"/>
        <item x="4"/>
        <item x="5"/>
        <item x="6"/>
        <item m="1" x="9"/>
        <item x="8"/>
        <item x="7"/>
        <item t="default"/>
      </items>
    </pivotField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očet z Stanin" fld="12" subtotal="count" baseField="0" baseItem="0"/>
    <dataField name="Minimum z HS" fld="11" subtotal="min" baseField="12" baseItem="1"/>
    <dataField name="Maximum z HS" fld="11" subtotal="max" baseField="1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A2300B-3A96-49CA-82A6-168818D8A8E7}" name="Tabulka1" displayName="Tabulka1" ref="A1:L338" totalsRowShown="0">
  <autoFilter ref="A1:L338" xr:uid="{F4A2300B-3A96-49CA-82A6-168818D8A8E7}"/>
  <sortState xmlns:xlrd2="http://schemas.microsoft.com/office/spreadsheetml/2017/richdata2" ref="A2:L338">
    <sortCondition ref="K1:K338"/>
  </sortState>
  <tableColumns count="12">
    <tableColumn id="1" xr3:uid="{484778B3-8BFD-4C90-9072-69A25C2F8E92}" name="respondent"/>
    <tableColumn id="2" xr3:uid="{8390CD4A-38AC-496E-8430-A059F26D7BD0}" name="pohlavi"/>
    <tableColumn id="3" xr3:uid="{582DE172-CEC5-4EE7-A6B0-2750AFCAED81}" name="rocnik"/>
    <tableColumn id="4" xr3:uid="{C624F1C8-43BC-4438-8DE1-64D03436037A}" name="vek"/>
    <tableColumn id="7" xr3:uid="{534D3290-1B3F-4697-8E56-C724B56A3EC2}" name="p1"/>
    <tableColumn id="8" xr3:uid="{747A059F-F1DE-4199-AF44-7EBB8FFDA3B3}" name="p2"/>
    <tableColumn id="9" xr3:uid="{38B08CAE-A9B1-4AA8-A5E7-5C6672E9EC7D}" name="p3"/>
    <tableColumn id="10" xr3:uid="{8BF9A887-3F17-4E72-96CD-A5F0CBCD76B3}" name="p4"/>
    <tableColumn id="11" xr3:uid="{5BA744F2-6E42-4CA2-920A-708B0DEC1895}" name="p5"/>
    <tableColumn id="12" xr3:uid="{E6C533D2-F179-4C98-B5C0-81648BF3720C}" name="p6"/>
    <tableColumn id="13" xr3:uid="{20F62EC2-4E13-463F-A8BD-4F58ED57F706}" name="odpoved"/>
    <tableColumn id="14" xr3:uid="{506FAD5C-8C62-44D5-B2CE-F7545AB9D17A}" name="HS" dataDxfId="6">
      <calculatedColumnFormula>SUM(Tabulka1[[#This Row],[p1]:[p6]])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BF2CD5-C9A9-47A4-B544-D4E362213169}" name="Tabulka2" displayName="Tabulka2" ref="A1:M392" totalsRowShown="0">
  <autoFilter ref="A1:M392" xr:uid="{BFBF2CD5-C9A9-47A4-B544-D4E362213169}"/>
  <tableColumns count="13">
    <tableColumn id="1" xr3:uid="{602B504B-46EF-4E58-A11C-7320BA9CC620}" name="respondent"/>
    <tableColumn id="2" xr3:uid="{9E42FF04-2060-44C6-B207-008D3612B68C}" name="pohlavi"/>
    <tableColumn id="3" xr3:uid="{6A2F9B34-D957-400D-AD2C-234606A049BA}" name="rocnik"/>
    <tableColumn id="4" xr3:uid="{72466A05-9473-46C9-8DA8-65B521ECD351}" name="vek">
      <calculatedColumnFormula>2022-C2</calculatedColumnFormula>
    </tableColumn>
    <tableColumn id="5" xr3:uid="{D970FF1C-B964-4215-9D88-7BD5E3AA27FB}" name="text"/>
    <tableColumn id="6" xr3:uid="{76E77E88-2BC4-401E-B236-9000ADB3BA98}" name="p1"/>
    <tableColumn id="7" xr3:uid="{817E0E5D-486F-4923-B781-2A480497C144}" name="p2"/>
    <tableColumn id="8" xr3:uid="{CC94FFFD-A5C1-4B79-BA0E-8F00FE4D9FF2}" name="p3"/>
    <tableColumn id="9" xr3:uid="{70B24E70-CB40-4C1C-B704-AEA83D977268}" name="p4"/>
    <tableColumn id="10" xr3:uid="{4445B96B-DEB1-474F-A8DC-B1E913DD724D}" name="p5"/>
    <tableColumn id="11" xr3:uid="{A0CB6390-ACAF-4EFA-A63A-D1D28D97313D}" name="p6"/>
    <tableColumn id="12" xr3:uid="{38CCA31F-4A73-4EC3-A5F9-DDF9A7879A2C}" name="HS" dataDxfId="5">
      <calculatedColumnFormula>SUM(F2:K2)</calculatedColumnFormula>
    </tableColumn>
    <tableColumn id="13" xr3:uid="{C435B79C-87E6-4972-A998-16327DB5AE18}" name="Stanin" dataDxfId="4">
      <calculatedColumnFormula>VLOOKUP(L2,R:V,5,FALSE)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1B01A2-0010-4BD6-A6FD-9C6BD228DE2A}" name="Tabulka24" displayName="Tabulka24" ref="A1:M392" totalsRowShown="0">
  <autoFilter ref="A1:M392" xr:uid="{BFBF2CD5-C9A9-47A4-B544-D4E362213169}"/>
  <sortState xmlns:xlrd2="http://schemas.microsoft.com/office/spreadsheetml/2017/richdata2" ref="A2:M392">
    <sortCondition ref="B1:B392"/>
  </sortState>
  <tableColumns count="13">
    <tableColumn id="1" xr3:uid="{DAF2326D-C599-4C6F-93B9-3785157AFAF4}" name="respondent"/>
    <tableColumn id="2" xr3:uid="{95738A10-106E-4BA5-B876-40DFE35348B8}" name="pohlavi"/>
    <tableColumn id="3" xr3:uid="{80B0C643-9867-4D9F-8C23-E6A89D5F25DD}" name="rocnik"/>
    <tableColumn id="4" xr3:uid="{14BDF060-56B1-4F77-8A79-6FAA82739243}" name="vek">
      <calculatedColumnFormula>2022-C2</calculatedColumnFormula>
    </tableColumn>
    <tableColumn id="5" xr3:uid="{EC8F1D5F-FDB5-4674-B727-65CA16327B8E}" name="text"/>
    <tableColumn id="6" xr3:uid="{CA5AE9BA-7971-4719-8056-6F9B609DA64A}" name="p1"/>
    <tableColumn id="7" xr3:uid="{034335B5-B009-4785-A9DB-4BBB8F3BF548}" name="p2"/>
    <tableColumn id="8" xr3:uid="{46C32125-8AD1-4DA5-BD3B-EACE26FC746C}" name="p3"/>
    <tableColumn id="9" xr3:uid="{7EDFDF74-C830-4766-B7AB-6075CC029742}" name="p4"/>
    <tableColumn id="10" xr3:uid="{BC67764D-A33E-4D86-9D9F-12B407F8F779}" name="p5"/>
    <tableColumn id="11" xr3:uid="{72131426-CDB1-4790-8C79-BB633470FC19}" name="p6"/>
    <tableColumn id="12" xr3:uid="{E5DB0F8B-8843-46EE-B679-2DDC46814B63}" name="HS" dataDxfId="3">
      <calculatedColumnFormula>SUM(F2:K2)</calculatedColumnFormula>
    </tableColumn>
    <tableColumn id="13" xr3:uid="{C7F39586-AEF0-4DAE-A6A5-8ED212E60676}" name="Stanin" dataDxfId="2">
      <calculatedColumnFormula>VLOOKUP(L2,R:V,5,FALSE)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3192B3-B698-433E-B052-58EED5F94469}" name="Tabulka245" displayName="Tabulka245" ref="A1:M81" totalsRowShown="0">
  <autoFilter ref="A1:M81" xr:uid="{BFBF2CD5-C9A9-47A4-B544-D4E362213169}"/>
  <sortState xmlns:xlrd2="http://schemas.microsoft.com/office/spreadsheetml/2017/richdata2" ref="A2:M81">
    <sortCondition ref="M1:M81"/>
  </sortState>
  <tableColumns count="13">
    <tableColumn id="1" xr3:uid="{A1548252-D2ED-4015-8D1C-9E89703DDA1B}" name="respondent"/>
    <tableColumn id="2" xr3:uid="{4150FE3D-CB15-4B7A-A572-E2709AE69C81}" name="pohlavi"/>
    <tableColumn id="3" xr3:uid="{2A8A615D-E300-467F-9B63-E1FD1A5CB50A}" name="rocnik"/>
    <tableColumn id="4" xr3:uid="{09E3A44E-3AF6-4369-886E-A86A11258126}" name="vek">
      <calculatedColumnFormula>2022-C2</calculatedColumnFormula>
    </tableColumn>
    <tableColumn id="5" xr3:uid="{9F15EA6A-D819-4D34-A038-3DB001AE911D}" name="text"/>
    <tableColumn id="6" xr3:uid="{5335FA84-8015-4E4C-9A88-D21DBD19F31C}" name="p1"/>
    <tableColumn id="7" xr3:uid="{F1CDD476-5A31-40CD-80BC-59481BB38C1A}" name="p2"/>
    <tableColumn id="8" xr3:uid="{088913E6-807B-4CBF-A29E-1898BC6ED31E}" name="p3"/>
    <tableColumn id="9" xr3:uid="{4FC895F0-CBBA-43B1-B79B-868C962ADB30}" name="p4"/>
    <tableColumn id="10" xr3:uid="{98B5074B-3762-4939-8877-2481F4BCDB31}" name="p5"/>
    <tableColumn id="11" xr3:uid="{7ABD4F82-B4F5-46DE-9D39-35F4F1E00973}" name="p6"/>
    <tableColumn id="12" xr3:uid="{05AB129E-EA0E-45D1-863B-352E24627792}" name="HS" dataDxfId="1">
      <calculatedColumnFormula>SUM(F2:K2)</calculatedColumnFormula>
    </tableColumn>
    <tableColumn id="13" xr3:uid="{E3337201-AE9E-4C1A-A794-3B3BA68FEE97}" name="Stanin" dataDxfId="0">
      <calculatedColumnFormula>VLOOKUP(L2,R:V,5,FALSE)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1"/>
  <sheetViews>
    <sheetView topLeftCell="A130" zoomScale="102" zoomScaleNormal="102" workbookViewId="0">
      <selection activeCell="A19" sqref="A19:S410"/>
    </sheetView>
  </sheetViews>
  <sheetFormatPr defaultColWidth="8.44140625" defaultRowHeight="14.4" x14ac:dyDescent="0.3"/>
  <cols>
    <col min="5" max="5" width="18.88671875" customWidth="1"/>
    <col min="6" max="6" width="19.44140625" customWidth="1"/>
    <col min="21" max="21" width="12" customWidth="1"/>
  </cols>
  <sheetData>
    <row r="1" spans="1:3" x14ac:dyDescent="0.3">
      <c r="A1" t="s">
        <v>0</v>
      </c>
      <c r="B1">
        <v>246</v>
      </c>
    </row>
    <row r="2" spans="1:3" x14ac:dyDescent="0.3">
      <c r="A2" t="s">
        <v>1</v>
      </c>
      <c r="B2" t="s">
        <v>2</v>
      </c>
    </row>
    <row r="3" spans="1:3" x14ac:dyDescent="0.3">
      <c r="A3" t="s">
        <v>3</v>
      </c>
      <c r="B3" t="s">
        <v>4</v>
      </c>
    </row>
    <row r="4" spans="1:3" x14ac:dyDescent="0.3">
      <c r="A4" t="s">
        <v>5</v>
      </c>
      <c r="B4" t="s">
        <v>6</v>
      </c>
    </row>
    <row r="5" spans="1:3" x14ac:dyDescent="0.3">
      <c r="A5" t="s">
        <v>7</v>
      </c>
    </row>
    <row r="7" spans="1:3" x14ac:dyDescent="0.3">
      <c r="A7">
        <v>1</v>
      </c>
      <c r="B7" t="s">
        <v>8</v>
      </c>
    </row>
    <row r="8" spans="1:3" x14ac:dyDescent="0.3">
      <c r="A8">
        <v>2</v>
      </c>
      <c r="B8" t="s">
        <v>9</v>
      </c>
    </row>
    <row r="9" spans="1:3" x14ac:dyDescent="0.3">
      <c r="A9">
        <v>3</v>
      </c>
      <c r="B9" t="s">
        <v>10</v>
      </c>
    </row>
    <row r="10" spans="1:3" x14ac:dyDescent="0.3">
      <c r="A10">
        <v>4</v>
      </c>
      <c r="B10" t="s">
        <v>11</v>
      </c>
    </row>
    <row r="12" spans="1:3" x14ac:dyDescent="0.3">
      <c r="A12">
        <v>1</v>
      </c>
      <c r="B12" t="s">
        <v>12</v>
      </c>
      <c r="C12" t="s">
        <v>13</v>
      </c>
    </row>
    <row r="13" spans="1:3" x14ac:dyDescent="0.3">
      <c r="A13">
        <v>2</v>
      </c>
      <c r="B13" t="s">
        <v>14</v>
      </c>
      <c r="C13" t="s">
        <v>15</v>
      </c>
    </row>
    <row r="14" spans="1:3" x14ac:dyDescent="0.3">
      <c r="A14">
        <v>3</v>
      </c>
      <c r="B14" t="s">
        <v>16</v>
      </c>
      <c r="C14" t="s">
        <v>16</v>
      </c>
    </row>
    <row r="15" spans="1:3" x14ac:dyDescent="0.3">
      <c r="A15">
        <v>4</v>
      </c>
      <c r="B15" t="s">
        <v>17</v>
      </c>
      <c r="C15" t="s">
        <v>17</v>
      </c>
    </row>
    <row r="16" spans="1:3" x14ac:dyDescent="0.3">
      <c r="A16">
        <v>5</v>
      </c>
      <c r="B16" t="s">
        <v>18</v>
      </c>
      <c r="C16" t="s">
        <v>18</v>
      </c>
    </row>
    <row r="17" spans="1:24" x14ac:dyDescent="0.3">
      <c r="A17">
        <v>6</v>
      </c>
      <c r="B17" t="s">
        <v>19</v>
      </c>
      <c r="C17" t="s">
        <v>19</v>
      </c>
    </row>
    <row r="19" spans="1:24" x14ac:dyDescent="0.3">
      <c r="A19" t="s">
        <v>20</v>
      </c>
      <c r="B19" t="s">
        <v>21</v>
      </c>
      <c r="C19" t="s">
        <v>22</v>
      </c>
      <c r="D19" t="s">
        <v>23</v>
      </c>
      <c r="E19" t="s">
        <v>24</v>
      </c>
      <c r="F19" t="s">
        <v>25</v>
      </c>
      <c r="G19" t="s">
        <v>26</v>
      </c>
      <c r="H19" t="s">
        <v>27</v>
      </c>
      <c r="I19" t="s">
        <v>28</v>
      </c>
      <c r="J19" t="s">
        <v>29</v>
      </c>
      <c r="K19" t="s">
        <v>30</v>
      </c>
      <c r="L19" t="s">
        <v>31</v>
      </c>
      <c r="M19" t="s">
        <v>32</v>
      </c>
      <c r="N19" t="s">
        <v>33</v>
      </c>
      <c r="O19" t="s">
        <v>34</v>
      </c>
      <c r="P19" t="s">
        <v>35</v>
      </c>
      <c r="Q19" t="s">
        <v>36</v>
      </c>
      <c r="R19" t="s">
        <v>37</v>
      </c>
      <c r="S19" t="s">
        <v>38</v>
      </c>
      <c r="U19" s="2" t="s">
        <v>39</v>
      </c>
      <c r="V19">
        <v>391</v>
      </c>
    </row>
    <row r="20" spans="1:24" x14ac:dyDescent="0.3">
      <c r="A20">
        <v>30143</v>
      </c>
      <c r="B20">
        <v>0</v>
      </c>
      <c r="C20">
        <v>2009</v>
      </c>
      <c r="D20">
        <f t="shared" ref="D20:D83" si="0">2022-C20</f>
        <v>13</v>
      </c>
      <c r="E20" s="3">
        <v>44878.817743055602</v>
      </c>
      <c r="F20" t="s">
        <v>40</v>
      </c>
      <c r="G20">
        <v>3</v>
      </c>
      <c r="H20">
        <v>4</v>
      </c>
      <c r="I20">
        <v>2</v>
      </c>
      <c r="J20">
        <v>3</v>
      </c>
      <c r="K20">
        <v>3</v>
      </c>
      <c r="L20">
        <v>3</v>
      </c>
      <c r="M20">
        <v>7</v>
      </c>
      <c r="N20">
        <v>4</v>
      </c>
      <c r="O20">
        <v>4</v>
      </c>
      <c r="P20">
        <v>3</v>
      </c>
      <c r="Q20">
        <v>2</v>
      </c>
      <c r="R20">
        <v>3</v>
      </c>
      <c r="S20">
        <v>57</v>
      </c>
      <c r="W20" t="s">
        <v>41</v>
      </c>
    </row>
    <row r="21" spans="1:24" x14ac:dyDescent="0.3">
      <c r="A21">
        <v>27994</v>
      </c>
      <c r="B21">
        <v>0</v>
      </c>
      <c r="C21">
        <v>2007</v>
      </c>
      <c r="D21">
        <f t="shared" si="0"/>
        <v>15</v>
      </c>
      <c r="E21" s="3">
        <v>44861.856562499997</v>
      </c>
      <c r="F21" t="s">
        <v>42</v>
      </c>
      <c r="G21">
        <v>3</v>
      </c>
      <c r="H21">
        <v>4</v>
      </c>
      <c r="I21">
        <v>2</v>
      </c>
      <c r="J21">
        <v>3</v>
      </c>
      <c r="K21">
        <v>4</v>
      </c>
      <c r="L21">
        <v>3</v>
      </c>
      <c r="M21">
        <v>6</v>
      </c>
      <c r="N21">
        <v>3</v>
      </c>
      <c r="O21">
        <v>11</v>
      </c>
      <c r="P21">
        <v>4</v>
      </c>
      <c r="Q21">
        <v>5</v>
      </c>
      <c r="R21">
        <v>7</v>
      </c>
      <c r="S21">
        <v>55</v>
      </c>
      <c r="U21" t="s">
        <v>43</v>
      </c>
      <c r="V21">
        <v>311</v>
      </c>
      <c r="W21" s="4">
        <f>V21/V19</f>
        <v>0.79539641943734019</v>
      </c>
    </row>
    <row r="22" spans="1:24" x14ac:dyDescent="0.3">
      <c r="A22">
        <v>28567</v>
      </c>
      <c r="B22">
        <v>0</v>
      </c>
      <c r="C22">
        <v>2007</v>
      </c>
      <c r="D22">
        <f t="shared" si="0"/>
        <v>15</v>
      </c>
      <c r="E22" s="3">
        <v>44864.634571759299</v>
      </c>
      <c r="F22" t="s">
        <v>44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2</v>
      </c>
      <c r="O22">
        <v>6</v>
      </c>
      <c r="P22">
        <v>3</v>
      </c>
      <c r="Q22">
        <v>4</v>
      </c>
      <c r="R22">
        <v>3</v>
      </c>
      <c r="S22">
        <v>46</v>
      </c>
      <c r="U22" t="s">
        <v>45</v>
      </c>
      <c r="V22">
        <v>80</v>
      </c>
      <c r="W22" s="4">
        <f>V22/V19</f>
        <v>0.20460358056265984</v>
      </c>
    </row>
    <row r="23" spans="1:24" x14ac:dyDescent="0.3">
      <c r="A23">
        <v>29529</v>
      </c>
      <c r="B23">
        <v>0</v>
      </c>
      <c r="C23">
        <v>2007</v>
      </c>
      <c r="D23">
        <f t="shared" si="0"/>
        <v>15</v>
      </c>
      <c r="E23" s="3">
        <v>44870.423159722202</v>
      </c>
      <c r="F23" t="s">
        <v>46</v>
      </c>
      <c r="G23">
        <v>3</v>
      </c>
      <c r="H23">
        <v>4</v>
      </c>
      <c r="I23">
        <v>1</v>
      </c>
      <c r="J23">
        <v>4</v>
      </c>
      <c r="K23">
        <v>4</v>
      </c>
      <c r="L23">
        <v>4</v>
      </c>
      <c r="M23">
        <v>9</v>
      </c>
      <c r="N23">
        <v>2</v>
      </c>
      <c r="O23">
        <v>16</v>
      </c>
      <c r="P23">
        <v>3</v>
      </c>
      <c r="Q23">
        <v>5</v>
      </c>
      <c r="R23">
        <v>13</v>
      </c>
      <c r="S23">
        <v>47</v>
      </c>
    </row>
    <row r="24" spans="1:24" x14ac:dyDescent="0.3">
      <c r="A24">
        <v>27750</v>
      </c>
      <c r="B24">
        <v>1</v>
      </c>
      <c r="C24">
        <v>2006</v>
      </c>
      <c r="D24">
        <f t="shared" si="0"/>
        <v>16</v>
      </c>
      <c r="E24" s="3">
        <v>44861.459733796299</v>
      </c>
      <c r="F24" t="s">
        <v>47</v>
      </c>
      <c r="G24">
        <v>3</v>
      </c>
      <c r="H24">
        <v>3</v>
      </c>
      <c r="I24">
        <v>3</v>
      </c>
      <c r="J24">
        <v>3</v>
      </c>
      <c r="K24">
        <v>3</v>
      </c>
      <c r="L24">
        <v>2</v>
      </c>
      <c r="M24">
        <v>4</v>
      </c>
      <c r="N24">
        <v>2</v>
      </c>
      <c r="O24">
        <v>10</v>
      </c>
      <c r="P24">
        <v>3</v>
      </c>
      <c r="Q24">
        <v>4</v>
      </c>
      <c r="R24">
        <v>6</v>
      </c>
      <c r="S24">
        <v>44</v>
      </c>
      <c r="U24" t="s">
        <v>48</v>
      </c>
      <c r="V24">
        <v>77</v>
      </c>
    </row>
    <row r="25" spans="1:24" x14ac:dyDescent="0.3">
      <c r="A25">
        <v>27756</v>
      </c>
      <c r="B25">
        <v>0</v>
      </c>
      <c r="C25">
        <v>2006</v>
      </c>
      <c r="D25">
        <f t="shared" si="0"/>
        <v>16</v>
      </c>
      <c r="E25" s="3">
        <v>44861.469490740703</v>
      </c>
      <c r="F25" t="s">
        <v>49</v>
      </c>
      <c r="G25">
        <v>3</v>
      </c>
      <c r="H25">
        <v>3</v>
      </c>
      <c r="I25">
        <v>3</v>
      </c>
      <c r="J25">
        <v>2</v>
      </c>
      <c r="K25">
        <v>3</v>
      </c>
      <c r="L25">
        <v>2</v>
      </c>
      <c r="M25">
        <v>9</v>
      </c>
      <c r="N25">
        <v>4</v>
      </c>
      <c r="O25">
        <v>10</v>
      </c>
      <c r="P25">
        <v>5</v>
      </c>
      <c r="Q25">
        <v>9</v>
      </c>
      <c r="R25">
        <v>13</v>
      </c>
      <c r="S25">
        <v>35</v>
      </c>
      <c r="U25" t="s">
        <v>50</v>
      </c>
      <c r="V25">
        <v>13</v>
      </c>
    </row>
    <row r="26" spans="1:24" x14ac:dyDescent="0.3">
      <c r="A26">
        <v>27976</v>
      </c>
      <c r="B26">
        <v>0</v>
      </c>
      <c r="C26">
        <v>2006</v>
      </c>
      <c r="D26">
        <f t="shared" si="0"/>
        <v>16</v>
      </c>
      <c r="E26" s="3">
        <v>44861.841400463003</v>
      </c>
      <c r="F26" t="s">
        <v>44</v>
      </c>
      <c r="G26">
        <v>4</v>
      </c>
      <c r="H26">
        <v>3</v>
      </c>
      <c r="I26">
        <v>3</v>
      </c>
      <c r="J26">
        <v>2</v>
      </c>
      <c r="K26">
        <v>3</v>
      </c>
      <c r="L26">
        <v>2</v>
      </c>
      <c r="M26">
        <v>104</v>
      </c>
      <c r="N26">
        <v>3</v>
      </c>
      <c r="O26">
        <v>34</v>
      </c>
      <c r="P26">
        <v>4</v>
      </c>
      <c r="Q26">
        <v>4</v>
      </c>
      <c r="R26">
        <v>46</v>
      </c>
      <c r="S26">
        <v>55</v>
      </c>
    </row>
    <row r="27" spans="1:24" x14ac:dyDescent="0.3">
      <c r="A27">
        <v>28030</v>
      </c>
      <c r="B27">
        <v>0</v>
      </c>
      <c r="C27">
        <v>2006</v>
      </c>
      <c r="D27">
        <f t="shared" si="0"/>
        <v>16</v>
      </c>
      <c r="E27" s="3">
        <v>44861.905648148102</v>
      </c>
      <c r="F27" t="s">
        <v>49</v>
      </c>
      <c r="G27">
        <v>4</v>
      </c>
      <c r="H27">
        <v>4</v>
      </c>
      <c r="I27">
        <v>2</v>
      </c>
      <c r="J27">
        <v>2</v>
      </c>
      <c r="K27">
        <v>4</v>
      </c>
      <c r="L27">
        <v>2</v>
      </c>
      <c r="M27">
        <v>4</v>
      </c>
      <c r="N27">
        <v>3</v>
      </c>
      <c r="O27">
        <v>11</v>
      </c>
      <c r="P27">
        <v>4</v>
      </c>
      <c r="Q27">
        <v>6</v>
      </c>
      <c r="R27">
        <v>6</v>
      </c>
      <c r="S27">
        <v>74</v>
      </c>
      <c r="U27" t="s">
        <v>51</v>
      </c>
      <c r="W27">
        <f>AVERAGE(D20:D410)</f>
        <v>30.593350383631712</v>
      </c>
    </row>
    <row r="28" spans="1:24" x14ac:dyDescent="0.3">
      <c r="A28">
        <v>28178</v>
      </c>
      <c r="B28">
        <v>0</v>
      </c>
      <c r="C28">
        <v>2006</v>
      </c>
      <c r="D28">
        <f t="shared" si="0"/>
        <v>16</v>
      </c>
      <c r="E28" s="3">
        <v>44862.652060185203</v>
      </c>
      <c r="F28" t="s">
        <v>52</v>
      </c>
      <c r="G28">
        <v>3</v>
      </c>
      <c r="H28">
        <v>3</v>
      </c>
      <c r="I28">
        <v>2</v>
      </c>
      <c r="J28">
        <v>4</v>
      </c>
      <c r="K28">
        <v>4</v>
      </c>
      <c r="L28">
        <v>3</v>
      </c>
      <c r="M28">
        <v>6</v>
      </c>
      <c r="N28">
        <v>3</v>
      </c>
      <c r="O28">
        <v>8</v>
      </c>
      <c r="P28">
        <v>3</v>
      </c>
      <c r="Q28">
        <v>6</v>
      </c>
      <c r="R28">
        <v>5</v>
      </c>
      <c r="S28">
        <v>71</v>
      </c>
    </row>
    <row r="29" spans="1:24" x14ac:dyDescent="0.3">
      <c r="A29">
        <v>28523</v>
      </c>
      <c r="B29">
        <v>0</v>
      </c>
      <c r="C29">
        <v>2006</v>
      </c>
      <c r="D29">
        <f t="shared" si="0"/>
        <v>16</v>
      </c>
      <c r="E29" s="3">
        <v>44864.414317129602</v>
      </c>
      <c r="F29" t="s">
        <v>49</v>
      </c>
      <c r="G29">
        <v>3</v>
      </c>
      <c r="H29">
        <v>3</v>
      </c>
      <c r="I29">
        <v>2</v>
      </c>
      <c r="J29">
        <v>3</v>
      </c>
      <c r="K29">
        <v>4</v>
      </c>
      <c r="L29">
        <v>4</v>
      </c>
      <c r="M29">
        <v>9</v>
      </c>
      <c r="N29">
        <v>5</v>
      </c>
      <c r="O29">
        <v>26</v>
      </c>
      <c r="P29">
        <v>5</v>
      </c>
      <c r="Q29">
        <v>8</v>
      </c>
      <c r="R29">
        <v>9</v>
      </c>
      <c r="S29">
        <v>67</v>
      </c>
      <c r="U29" t="s">
        <v>53</v>
      </c>
      <c r="V29">
        <f>MEDIAN(D20:D410)</f>
        <v>24</v>
      </c>
      <c r="X29" t="s">
        <v>54</v>
      </c>
    </row>
    <row r="30" spans="1:24" x14ac:dyDescent="0.3">
      <c r="A30">
        <v>29342</v>
      </c>
      <c r="B30">
        <v>0</v>
      </c>
      <c r="C30">
        <v>2006</v>
      </c>
      <c r="D30">
        <f t="shared" si="0"/>
        <v>16</v>
      </c>
      <c r="E30" s="3">
        <v>44868.738263888903</v>
      </c>
      <c r="F30" t="s">
        <v>44</v>
      </c>
      <c r="G30">
        <v>2</v>
      </c>
      <c r="H30">
        <v>4</v>
      </c>
      <c r="I30">
        <v>2</v>
      </c>
      <c r="J30">
        <v>4</v>
      </c>
      <c r="K30">
        <v>3</v>
      </c>
      <c r="L30">
        <v>4</v>
      </c>
      <c r="M30">
        <v>17</v>
      </c>
      <c r="N30">
        <v>9</v>
      </c>
      <c r="O30">
        <v>27</v>
      </c>
      <c r="P30">
        <v>5</v>
      </c>
      <c r="Q30">
        <v>12</v>
      </c>
      <c r="R30">
        <v>23</v>
      </c>
      <c r="S30">
        <v>90</v>
      </c>
      <c r="U30" t="s">
        <v>55</v>
      </c>
      <c r="V30" s="5">
        <f>_xlfn.STDEV.S(D20:D410)</f>
        <v>13.327082769923946</v>
      </c>
    </row>
    <row r="31" spans="1:24" x14ac:dyDescent="0.3">
      <c r="A31">
        <v>26592</v>
      </c>
      <c r="B31">
        <v>0</v>
      </c>
      <c r="C31">
        <v>2005</v>
      </c>
      <c r="D31">
        <f t="shared" si="0"/>
        <v>17</v>
      </c>
      <c r="E31" s="3">
        <v>44859.539398148198</v>
      </c>
      <c r="F31" t="s">
        <v>40</v>
      </c>
      <c r="G31">
        <v>4</v>
      </c>
      <c r="H31">
        <v>4</v>
      </c>
      <c r="I31">
        <v>2</v>
      </c>
      <c r="J31">
        <v>3</v>
      </c>
      <c r="K31">
        <v>4</v>
      </c>
      <c r="L31">
        <v>3</v>
      </c>
      <c r="M31">
        <v>5</v>
      </c>
      <c r="N31">
        <v>3</v>
      </c>
      <c r="O31">
        <v>12</v>
      </c>
      <c r="P31">
        <v>10</v>
      </c>
      <c r="Q31">
        <v>4</v>
      </c>
      <c r="R31">
        <v>4</v>
      </c>
      <c r="S31">
        <v>49</v>
      </c>
      <c r="U31" t="s">
        <v>56</v>
      </c>
    </row>
    <row r="32" spans="1:24" x14ac:dyDescent="0.3">
      <c r="A32">
        <v>27646</v>
      </c>
      <c r="B32">
        <v>0</v>
      </c>
      <c r="C32">
        <v>2005</v>
      </c>
      <c r="D32">
        <f t="shared" si="0"/>
        <v>17</v>
      </c>
      <c r="E32" s="3">
        <v>44861.386053240698</v>
      </c>
      <c r="F32" t="s">
        <v>52</v>
      </c>
      <c r="G32">
        <v>4</v>
      </c>
      <c r="H32">
        <v>4</v>
      </c>
      <c r="I32">
        <v>2</v>
      </c>
      <c r="J32">
        <v>3</v>
      </c>
      <c r="K32">
        <v>3</v>
      </c>
      <c r="L32">
        <v>4</v>
      </c>
      <c r="M32">
        <v>6</v>
      </c>
      <c r="N32">
        <v>2</v>
      </c>
      <c r="O32">
        <v>10</v>
      </c>
      <c r="P32">
        <v>11</v>
      </c>
      <c r="Q32">
        <v>22</v>
      </c>
      <c r="R32">
        <v>4</v>
      </c>
      <c r="S32">
        <v>59</v>
      </c>
      <c r="U32" t="s">
        <v>57</v>
      </c>
    </row>
    <row r="33" spans="1:19" x14ac:dyDescent="0.3">
      <c r="A33">
        <v>27790</v>
      </c>
      <c r="B33">
        <v>0</v>
      </c>
      <c r="C33">
        <v>2005</v>
      </c>
      <c r="D33">
        <f t="shared" si="0"/>
        <v>17</v>
      </c>
      <c r="E33" s="3">
        <v>44861.485196759299</v>
      </c>
      <c r="F33" t="s">
        <v>58</v>
      </c>
      <c r="G33">
        <v>3</v>
      </c>
      <c r="H33">
        <v>4</v>
      </c>
      <c r="I33">
        <v>3</v>
      </c>
      <c r="J33">
        <v>4</v>
      </c>
      <c r="K33">
        <v>4</v>
      </c>
      <c r="L33">
        <v>4</v>
      </c>
      <c r="M33">
        <v>5</v>
      </c>
      <c r="N33">
        <v>3</v>
      </c>
      <c r="O33">
        <v>9</v>
      </c>
      <c r="P33">
        <v>2</v>
      </c>
      <c r="Q33">
        <v>6</v>
      </c>
      <c r="R33">
        <v>5</v>
      </c>
      <c r="S33">
        <v>55</v>
      </c>
    </row>
    <row r="34" spans="1:19" x14ac:dyDescent="0.3">
      <c r="A34">
        <v>28065</v>
      </c>
      <c r="B34">
        <v>0</v>
      </c>
      <c r="C34">
        <v>2005</v>
      </c>
      <c r="D34">
        <f t="shared" si="0"/>
        <v>17</v>
      </c>
      <c r="E34" s="3">
        <v>44861.975150462997</v>
      </c>
      <c r="F34" t="s">
        <v>44</v>
      </c>
      <c r="G34">
        <v>4</v>
      </c>
      <c r="H34">
        <v>4</v>
      </c>
      <c r="I34">
        <v>3</v>
      </c>
      <c r="J34">
        <v>3</v>
      </c>
      <c r="K34">
        <v>4</v>
      </c>
      <c r="L34">
        <v>3</v>
      </c>
      <c r="M34">
        <v>5</v>
      </c>
      <c r="N34">
        <v>2</v>
      </c>
      <c r="O34">
        <v>6</v>
      </c>
      <c r="P34">
        <v>3</v>
      </c>
      <c r="Q34">
        <v>7</v>
      </c>
      <c r="R34">
        <v>9</v>
      </c>
      <c r="S34">
        <v>52</v>
      </c>
    </row>
    <row r="35" spans="1:19" x14ac:dyDescent="0.3">
      <c r="A35">
        <v>28483</v>
      </c>
      <c r="B35">
        <v>0</v>
      </c>
      <c r="C35">
        <v>2005</v>
      </c>
      <c r="D35">
        <f t="shared" si="0"/>
        <v>17</v>
      </c>
      <c r="E35" s="3">
        <v>44863.857337963003</v>
      </c>
      <c r="F35" t="s">
        <v>52</v>
      </c>
      <c r="G35">
        <v>3</v>
      </c>
      <c r="H35">
        <v>4</v>
      </c>
      <c r="I35">
        <v>3</v>
      </c>
      <c r="J35">
        <v>3</v>
      </c>
      <c r="K35">
        <v>3</v>
      </c>
      <c r="L35">
        <v>3</v>
      </c>
      <c r="M35">
        <v>2</v>
      </c>
      <c r="N35">
        <v>3</v>
      </c>
      <c r="O35">
        <v>5</v>
      </c>
      <c r="P35">
        <v>2</v>
      </c>
      <c r="Q35">
        <v>3</v>
      </c>
      <c r="R35">
        <v>17</v>
      </c>
      <c r="S35">
        <v>56</v>
      </c>
    </row>
    <row r="36" spans="1:19" x14ac:dyDescent="0.3">
      <c r="A36">
        <v>28727</v>
      </c>
      <c r="B36">
        <v>0</v>
      </c>
      <c r="C36">
        <v>2005</v>
      </c>
      <c r="D36">
        <f t="shared" si="0"/>
        <v>17</v>
      </c>
      <c r="E36" s="3">
        <v>44865.529039351903</v>
      </c>
      <c r="F36" t="s">
        <v>49</v>
      </c>
      <c r="G36">
        <v>4</v>
      </c>
      <c r="H36">
        <v>3</v>
      </c>
      <c r="I36">
        <v>4</v>
      </c>
      <c r="J36">
        <v>2</v>
      </c>
      <c r="K36">
        <v>3</v>
      </c>
      <c r="L36">
        <v>2</v>
      </c>
      <c r="M36">
        <v>4</v>
      </c>
      <c r="N36">
        <v>3</v>
      </c>
      <c r="O36">
        <v>5</v>
      </c>
      <c r="P36">
        <v>4</v>
      </c>
      <c r="Q36">
        <v>3</v>
      </c>
      <c r="R36">
        <v>5</v>
      </c>
      <c r="S36">
        <v>50</v>
      </c>
    </row>
    <row r="37" spans="1:19" x14ac:dyDescent="0.3">
      <c r="A37">
        <v>26883</v>
      </c>
      <c r="B37">
        <v>1</v>
      </c>
      <c r="C37">
        <v>2004</v>
      </c>
      <c r="D37">
        <f t="shared" si="0"/>
        <v>18</v>
      </c>
      <c r="E37" s="3">
        <v>44860.489733796298</v>
      </c>
      <c r="F37" t="s">
        <v>49</v>
      </c>
      <c r="G37">
        <v>3</v>
      </c>
      <c r="H37">
        <v>4</v>
      </c>
      <c r="I37">
        <v>4</v>
      </c>
      <c r="J37">
        <v>3</v>
      </c>
      <c r="K37">
        <v>4</v>
      </c>
      <c r="L37">
        <v>3</v>
      </c>
      <c r="M37">
        <v>6</v>
      </c>
      <c r="N37">
        <v>3</v>
      </c>
      <c r="O37">
        <v>9</v>
      </c>
      <c r="P37">
        <v>5</v>
      </c>
      <c r="Q37">
        <v>4</v>
      </c>
      <c r="R37">
        <v>5</v>
      </c>
      <c r="S37">
        <v>58</v>
      </c>
    </row>
    <row r="38" spans="1:19" x14ac:dyDescent="0.3">
      <c r="A38">
        <v>27414</v>
      </c>
      <c r="B38">
        <v>0</v>
      </c>
      <c r="C38">
        <v>2004</v>
      </c>
      <c r="D38">
        <f t="shared" si="0"/>
        <v>18</v>
      </c>
      <c r="E38" s="3">
        <v>44860.871400463002</v>
      </c>
      <c r="F38" t="s">
        <v>44</v>
      </c>
      <c r="G38">
        <v>4</v>
      </c>
      <c r="H38">
        <v>4</v>
      </c>
      <c r="I38">
        <v>4</v>
      </c>
      <c r="J38">
        <v>4</v>
      </c>
      <c r="K38">
        <v>4</v>
      </c>
      <c r="L38">
        <v>4</v>
      </c>
      <c r="M38">
        <v>43</v>
      </c>
      <c r="N38">
        <v>10</v>
      </c>
      <c r="O38">
        <v>10</v>
      </c>
      <c r="P38">
        <v>2</v>
      </c>
      <c r="Q38">
        <v>4</v>
      </c>
      <c r="R38">
        <v>6</v>
      </c>
      <c r="S38">
        <v>46</v>
      </c>
    </row>
    <row r="39" spans="1:19" x14ac:dyDescent="0.3">
      <c r="A39">
        <v>28011</v>
      </c>
      <c r="B39">
        <v>0</v>
      </c>
      <c r="C39">
        <v>2004</v>
      </c>
      <c r="D39">
        <f t="shared" si="0"/>
        <v>18</v>
      </c>
      <c r="E39" s="3">
        <v>44861.878692129598</v>
      </c>
      <c r="F39" t="s">
        <v>42</v>
      </c>
      <c r="G39">
        <v>4</v>
      </c>
      <c r="H39">
        <v>4</v>
      </c>
      <c r="I39">
        <v>1</v>
      </c>
      <c r="J39">
        <v>4</v>
      </c>
      <c r="K39">
        <v>4</v>
      </c>
      <c r="L39">
        <v>4</v>
      </c>
      <c r="M39">
        <v>11</v>
      </c>
      <c r="N39">
        <v>3</v>
      </c>
      <c r="O39">
        <v>10</v>
      </c>
      <c r="P39">
        <v>4</v>
      </c>
      <c r="Q39">
        <v>6</v>
      </c>
      <c r="R39">
        <v>5</v>
      </c>
      <c r="S39">
        <v>28</v>
      </c>
    </row>
    <row r="40" spans="1:19" x14ac:dyDescent="0.3">
      <c r="A40">
        <v>28046</v>
      </c>
      <c r="B40">
        <v>0</v>
      </c>
      <c r="C40">
        <v>2004</v>
      </c>
      <c r="D40">
        <f t="shared" si="0"/>
        <v>18</v>
      </c>
      <c r="E40" s="3">
        <v>44861.933217592603</v>
      </c>
      <c r="F40" t="s">
        <v>42</v>
      </c>
      <c r="G40">
        <v>4</v>
      </c>
      <c r="H40">
        <v>2</v>
      </c>
      <c r="I40">
        <v>2</v>
      </c>
      <c r="J40">
        <v>3</v>
      </c>
      <c r="K40">
        <v>4</v>
      </c>
      <c r="L40">
        <v>4</v>
      </c>
      <c r="M40">
        <v>5</v>
      </c>
      <c r="N40">
        <v>5</v>
      </c>
      <c r="O40">
        <v>12</v>
      </c>
      <c r="P40">
        <v>4</v>
      </c>
      <c r="Q40">
        <v>6</v>
      </c>
      <c r="R40">
        <v>7</v>
      </c>
      <c r="S40">
        <v>64</v>
      </c>
    </row>
    <row r="41" spans="1:19" x14ac:dyDescent="0.3">
      <c r="A41">
        <v>28418</v>
      </c>
      <c r="B41">
        <v>0</v>
      </c>
      <c r="C41">
        <v>2004</v>
      </c>
      <c r="D41">
        <f t="shared" si="0"/>
        <v>18</v>
      </c>
      <c r="E41" s="3">
        <v>44863.501967592601</v>
      </c>
      <c r="F41" t="s">
        <v>42</v>
      </c>
      <c r="G41">
        <v>4</v>
      </c>
      <c r="H41">
        <v>3</v>
      </c>
      <c r="I41">
        <v>3</v>
      </c>
      <c r="J41">
        <v>3</v>
      </c>
      <c r="K41">
        <v>3</v>
      </c>
      <c r="L41">
        <v>3</v>
      </c>
      <c r="M41">
        <v>5</v>
      </c>
      <c r="N41">
        <v>1</v>
      </c>
      <c r="O41">
        <v>7</v>
      </c>
      <c r="P41">
        <v>2</v>
      </c>
      <c r="Q41">
        <v>2</v>
      </c>
      <c r="R41">
        <v>4</v>
      </c>
      <c r="S41">
        <v>59</v>
      </c>
    </row>
    <row r="42" spans="1:19" x14ac:dyDescent="0.3">
      <c r="A42">
        <v>28776</v>
      </c>
      <c r="B42">
        <v>0</v>
      </c>
      <c r="C42">
        <v>2004</v>
      </c>
      <c r="D42">
        <f t="shared" si="0"/>
        <v>18</v>
      </c>
      <c r="E42" s="3">
        <v>44865.629930555602</v>
      </c>
      <c r="F42" t="s">
        <v>44</v>
      </c>
      <c r="G42">
        <v>3</v>
      </c>
      <c r="H42">
        <v>4</v>
      </c>
      <c r="I42">
        <v>3</v>
      </c>
      <c r="J42">
        <v>4</v>
      </c>
      <c r="K42">
        <v>4</v>
      </c>
      <c r="L42">
        <v>4</v>
      </c>
      <c r="M42">
        <v>6</v>
      </c>
      <c r="N42">
        <v>3</v>
      </c>
      <c r="O42">
        <v>8</v>
      </c>
      <c r="P42">
        <v>4</v>
      </c>
      <c r="Q42">
        <v>5</v>
      </c>
      <c r="R42">
        <v>5</v>
      </c>
      <c r="S42">
        <v>55</v>
      </c>
    </row>
    <row r="43" spans="1:19" x14ac:dyDescent="0.3">
      <c r="A43">
        <v>29049</v>
      </c>
      <c r="B43">
        <v>0</v>
      </c>
      <c r="C43">
        <v>2004</v>
      </c>
      <c r="D43">
        <f t="shared" si="0"/>
        <v>18</v>
      </c>
      <c r="E43" s="3">
        <v>44866.768842592603</v>
      </c>
      <c r="F43" t="s">
        <v>59</v>
      </c>
      <c r="G43">
        <v>3</v>
      </c>
      <c r="H43">
        <v>3</v>
      </c>
      <c r="I43">
        <v>3</v>
      </c>
      <c r="J43">
        <v>3</v>
      </c>
      <c r="K43">
        <v>4</v>
      </c>
      <c r="L43">
        <v>3</v>
      </c>
      <c r="M43">
        <v>5</v>
      </c>
      <c r="N43">
        <v>4</v>
      </c>
      <c r="O43">
        <v>11</v>
      </c>
      <c r="P43">
        <v>4</v>
      </c>
      <c r="Q43">
        <v>4</v>
      </c>
      <c r="R43">
        <v>5</v>
      </c>
      <c r="S43">
        <v>58</v>
      </c>
    </row>
    <row r="44" spans="1:19" x14ac:dyDescent="0.3">
      <c r="A44">
        <v>26527</v>
      </c>
      <c r="B44">
        <v>0</v>
      </c>
      <c r="C44">
        <v>2003</v>
      </c>
      <c r="D44">
        <f t="shared" si="0"/>
        <v>19</v>
      </c>
      <c r="E44" s="3">
        <v>44859.475185185198</v>
      </c>
      <c r="F44" t="s">
        <v>40</v>
      </c>
      <c r="G44">
        <v>4</v>
      </c>
      <c r="H44">
        <v>4</v>
      </c>
      <c r="I44">
        <v>2</v>
      </c>
      <c r="J44">
        <v>3</v>
      </c>
      <c r="K44">
        <v>3</v>
      </c>
      <c r="L44">
        <v>3</v>
      </c>
      <c r="M44">
        <v>4</v>
      </c>
      <c r="N44">
        <v>8</v>
      </c>
      <c r="O44">
        <v>7</v>
      </c>
      <c r="P44">
        <v>5</v>
      </c>
      <c r="Q44">
        <v>4</v>
      </c>
      <c r="R44">
        <v>6</v>
      </c>
      <c r="S44">
        <v>59</v>
      </c>
    </row>
    <row r="45" spans="1:19" x14ac:dyDescent="0.3">
      <c r="A45">
        <v>27837</v>
      </c>
      <c r="B45">
        <v>1</v>
      </c>
      <c r="C45">
        <v>2003</v>
      </c>
      <c r="D45">
        <f t="shared" si="0"/>
        <v>19</v>
      </c>
      <c r="E45" s="3">
        <v>44861.540613425903</v>
      </c>
      <c r="F45" t="s">
        <v>40</v>
      </c>
      <c r="G45">
        <v>4</v>
      </c>
      <c r="H45">
        <v>4</v>
      </c>
      <c r="I45">
        <v>1</v>
      </c>
      <c r="J45">
        <v>4</v>
      </c>
      <c r="K45">
        <v>4</v>
      </c>
      <c r="L45">
        <v>3</v>
      </c>
      <c r="M45">
        <v>6</v>
      </c>
      <c r="N45">
        <v>3</v>
      </c>
      <c r="O45">
        <v>9</v>
      </c>
      <c r="P45">
        <v>4</v>
      </c>
      <c r="Q45">
        <v>7</v>
      </c>
      <c r="R45">
        <v>12</v>
      </c>
      <c r="S45">
        <v>40</v>
      </c>
    </row>
    <row r="46" spans="1:19" x14ac:dyDescent="0.3">
      <c r="A46">
        <v>28000</v>
      </c>
      <c r="B46">
        <v>0</v>
      </c>
      <c r="C46">
        <v>2003</v>
      </c>
      <c r="D46">
        <f t="shared" si="0"/>
        <v>19</v>
      </c>
      <c r="E46" s="3">
        <v>44861.865636574097</v>
      </c>
      <c r="F46" t="s">
        <v>40</v>
      </c>
      <c r="G46">
        <v>3</v>
      </c>
      <c r="H46">
        <v>3</v>
      </c>
      <c r="I46">
        <v>3</v>
      </c>
      <c r="J46">
        <v>2</v>
      </c>
      <c r="K46">
        <v>3</v>
      </c>
      <c r="L46">
        <v>2</v>
      </c>
      <c r="M46">
        <v>5</v>
      </c>
      <c r="N46">
        <v>4</v>
      </c>
      <c r="O46">
        <v>8</v>
      </c>
      <c r="P46">
        <v>3</v>
      </c>
      <c r="Q46">
        <v>6</v>
      </c>
      <c r="R46">
        <v>8</v>
      </c>
      <c r="S46">
        <v>35</v>
      </c>
    </row>
    <row r="47" spans="1:19" x14ac:dyDescent="0.3">
      <c r="A47">
        <v>28099</v>
      </c>
      <c r="B47">
        <v>0</v>
      </c>
      <c r="C47">
        <v>2003</v>
      </c>
      <c r="D47">
        <f t="shared" si="0"/>
        <v>19</v>
      </c>
      <c r="E47" s="3">
        <v>44862.376597222203</v>
      </c>
      <c r="F47" t="s">
        <v>42</v>
      </c>
      <c r="G47">
        <v>4</v>
      </c>
      <c r="H47">
        <v>4</v>
      </c>
      <c r="I47">
        <v>3</v>
      </c>
      <c r="J47">
        <v>3</v>
      </c>
      <c r="K47">
        <v>4</v>
      </c>
      <c r="L47">
        <v>4</v>
      </c>
      <c r="M47">
        <v>3</v>
      </c>
      <c r="N47">
        <v>2</v>
      </c>
      <c r="O47">
        <v>6</v>
      </c>
      <c r="P47">
        <v>2</v>
      </c>
      <c r="Q47">
        <v>6</v>
      </c>
      <c r="R47">
        <v>4</v>
      </c>
      <c r="S47">
        <v>47</v>
      </c>
    </row>
    <row r="48" spans="1:19" x14ac:dyDescent="0.3">
      <c r="A48">
        <v>28493</v>
      </c>
      <c r="B48">
        <v>1</v>
      </c>
      <c r="C48">
        <v>2003</v>
      </c>
      <c r="D48">
        <f t="shared" si="0"/>
        <v>19</v>
      </c>
      <c r="E48" s="3">
        <v>44863.893275463</v>
      </c>
      <c r="F48" t="s">
        <v>52</v>
      </c>
      <c r="G48">
        <v>3</v>
      </c>
      <c r="H48">
        <v>3</v>
      </c>
      <c r="I48">
        <v>2</v>
      </c>
      <c r="J48">
        <v>3</v>
      </c>
      <c r="K48">
        <v>3</v>
      </c>
      <c r="L48">
        <v>2</v>
      </c>
      <c r="M48">
        <v>9</v>
      </c>
      <c r="N48">
        <v>6</v>
      </c>
      <c r="O48">
        <v>15</v>
      </c>
      <c r="P48">
        <v>8</v>
      </c>
      <c r="Q48">
        <v>6</v>
      </c>
      <c r="R48">
        <v>26</v>
      </c>
      <c r="S48">
        <v>49</v>
      </c>
    </row>
    <row r="49" spans="1:19" x14ac:dyDescent="0.3">
      <c r="A49">
        <v>28509</v>
      </c>
      <c r="B49">
        <v>1</v>
      </c>
      <c r="C49">
        <v>2003</v>
      </c>
      <c r="D49">
        <f t="shared" si="0"/>
        <v>19</v>
      </c>
      <c r="E49" s="3">
        <v>44863.983900462998</v>
      </c>
      <c r="F49" t="s">
        <v>49</v>
      </c>
      <c r="G49">
        <v>1</v>
      </c>
      <c r="H49">
        <v>3</v>
      </c>
      <c r="I49">
        <v>3</v>
      </c>
      <c r="J49">
        <v>1</v>
      </c>
      <c r="K49">
        <v>1</v>
      </c>
      <c r="L49">
        <v>1</v>
      </c>
      <c r="M49">
        <v>6</v>
      </c>
      <c r="N49">
        <v>5</v>
      </c>
      <c r="O49">
        <v>10</v>
      </c>
      <c r="P49">
        <v>4</v>
      </c>
      <c r="Q49">
        <v>6</v>
      </c>
      <c r="R49">
        <v>6</v>
      </c>
      <c r="S49">
        <v>5</v>
      </c>
    </row>
    <row r="50" spans="1:19" x14ac:dyDescent="0.3">
      <c r="A50">
        <v>28860</v>
      </c>
      <c r="B50">
        <v>0</v>
      </c>
      <c r="C50">
        <v>2003</v>
      </c>
      <c r="D50">
        <f t="shared" si="0"/>
        <v>19</v>
      </c>
      <c r="E50" s="3">
        <v>44865.919537037</v>
      </c>
      <c r="F50" t="s">
        <v>42</v>
      </c>
      <c r="G50">
        <v>4</v>
      </c>
      <c r="H50">
        <v>4</v>
      </c>
      <c r="I50">
        <v>2</v>
      </c>
      <c r="J50">
        <v>3</v>
      </c>
      <c r="K50">
        <v>4</v>
      </c>
      <c r="L50">
        <v>2</v>
      </c>
      <c r="M50">
        <v>6</v>
      </c>
      <c r="N50">
        <v>4</v>
      </c>
      <c r="O50">
        <v>11</v>
      </c>
      <c r="P50">
        <v>5</v>
      </c>
      <c r="Q50">
        <v>7</v>
      </c>
      <c r="R50">
        <v>11</v>
      </c>
      <c r="S50">
        <v>61</v>
      </c>
    </row>
    <row r="51" spans="1:19" x14ac:dyDescent="0.3">
      <c r="A51">
        <v>29128</v>
      </c>
      <c r="B51">
        <v>1</v>
      </c>
      <c r="C51">
        <v>2003</v>
      </c>
      <c r="D51">
        <f t="shared" si="0"/>
        <v>19</v>
      </c>
      <c r="E51" s="3">
        <v>44867.353263888901</v>
      </c>
      <c r="F51" t="s">
        <v>60</v>
      </c>
      <c r="G51">
        <v>4</v>
      </c>
      <c r="H51">
        <v>4</v>
      </c>
      <c r="I51">
        <v>4</v>
      </c>
      <c r="J51">
        <v>3</v>
      </c>
      <c r="K51">
        <v>3</v>
      </c>
      <c r="L51">
        <v>3</v>
      </c>
      <c r="M51">
        <v>8</v>
      </c>
      <c r="N51">
        <v>3</v>
      </c>
      <c r="O51">
        <v>12</v>
      </c>
      <c r="P51">
        <v>6</v>
      </c>
      <c r="Q51">
        <v>5</v>
      </c>
      <c r="R51">
        <v>8</v>
      </c>
      <c r="S51">
        <v>62</v>
      </c>
    </row>
    <row r="52" spans="1:19" x14ac:dyDescent="0.3">
      <c r="A52">
        <v>29174</v>
      </c>
      <c r="B52">
        <v>0</v>
      </c>
      <c r="C52">
        <v>2003</v>
      </c>
      <c r="D52">
        <f t="shared" si="0"/>
        <v>19</v>
      </c>
      <c r="E52" s="3">
        <v>44867.541250000002</v>
      </c>
      <c r="F52" t="s">
        <v>61</v>
      </c>
      <c r="G52">
        <v>4</v>
      </c>
      <c r="H52">
        <v>4</v>
      </c>
      <c r="I52">
        <v>1</v>
      </c>
      <c r="J52">
        <v>3</v>
      </c>
      <c r="K52">
        <v>4</v>
      </c>
      <c r="L52">
        <v>3</v>
      </c>
      <c r="M52">
        <v>7</v>
      </c>
      <c r="N52">
        <v>3</v>
      </c>
      <c r="O52">
        <v>18</v>
      </c>
      <c r="P52">
        <v>3</v>
      </c>
      <c r="Q52">
        <v>18</v>
      </c>
      <c r="R52">
        <v>10</v>
      </c>
      <c r="S52">
        <v>47</v>
      </c>
    </row>
    <row r="53" spans="1:19" x14ac:dyDescent="0.3">
      <c r="A53">
        <v>29437</v>
      </c>
      <c r="B53">
        <v>0</v>
      </c>
      <c r="C53">
        <v>2003</v>
      </c>
      <c r="D53">
        <f t="shared" si="0"/>
        <v>19</v>
      </c>
      <c r="E53" s="3">
        <v>44869.668576388904</v>
      </c>
      <c r="F53" t="s">
        <v>40</v>
      </c>
      <c r="G53">
        <v>3</v>
      </c>
      <c r="H53">
        <v>3</v>
      </c>
      <c r="I53">
        <v>1</v>
      </c>
      <c r="J53">
        <v>3</v>
      </c>
      <c r="K53">
        <v>3</v>
      </c>
      <c r="L53">
        <v>3</v>
      </c>
      <c r="M53">
        <v>7</v>
      </c>
      <c r="N53">
        <v>2</v>
      </c>
      <c r="O53">
        <v>7</v>
      </c>
      <c r="P53">
        <v>2</v>
      </c>
      <c r="Q53">
        <v>3</v>
      </c>
      <c r="R53">
        <v>21</v>
      </c>
      <c r="S53">
        <v>58</v>
      </c>
    </row>
    <row r="54" spans="1:19" x14ac:dyDescent="0.3">
      <c r="A54">
        <v>29480</v>
      </c>
      <c r="B54">
        <v>0</v>
      </c>
      <c r="C54">
        <v>2003</v>
      </c>
      <c r="D54">
        <f t="shared" si="0"/>
        <v>19</v>
      </c>
      <c r="E54" s="3">
        <v>44869.864386574103</v>
      </c>
      <c r="F54" t="s">
        <v>52</v>
      </c>
      <c r="G54">
        <v>3</v>
      </c>
      <c r="H54">
        <v>2</v>
      </c>
      <c r="I54">
        <v>3</v>
      </c>
      <c r="J54">
        <v>1</v>
      </c>
      <c r="K54">
        <v>3</v>
      </c>
      <c r="L54">
        <v>2</v>
      </c>
      <c r="M54">
        <v>4</v>
      </c>
      <c r="N54">
        <v>4</v>
      </c>
      <c r="O54">
        <v>4</v>
      </c>
      <c r="P54">
        <v>3</v>
      </c>
      <c r="Q54">
        <v>4</v>
      </c>
      <c r="R54">
        <v>4</v>
      </c>
      <c r="S54">
        <v>35</v>
      </c>
    </row>
    <row r="55" spans="1:19" x14ac:dyDescent="0.3">
      <c r="A55">
        <v>29709</v>
      </c>
      <c r="B55">
        <v>0</v>
      </c>
      <c r="C55">
        <v>2003</v>
      </c>
      <c r="D55">
        <f t="shared" si="0"/>
        <v>19</v>
      </c>
      <c r="E55" s="3">
        <v>44871.726597222201</v>
      </c>
      <c r="F55" t="s">
        <v>62</v>
      </c>
      <c r="G55">
        <v>3</v>
      </c>
      <c r="H55">
        <v>3</v>
      </c>
      <c r="I55">
        <v>2</v>
      </c>
      <c r="J55">
        <v>3</v>
      </c>
      <c r="K55">
        <v>3</v>
      </c>
      <c r="L55">
        <v>3</v>
      </c>
      <c r="M55">
        <v>4</v>
      </c>
      <c r="N55">
        <v>1</v>
      </c>
      <c r="O55">
        <v>15</v>
      </c>
      <c r="P55">
        <v>2</v>
      </c>
      <c r="Q55">
        <v>4</v>
      </c>
      <c r="R55">
        <v>4</v>
      </c>
      <c r="S55">
        <v>53</v>
      </c>
    </row>
    <row r="56" spans="1:19" x14ac:dyDescent="0.3">
      <c r="A56">
        <v>29765</v>
      </c>
      <c r="B56">
        <v>0</v>
      </c>
      <c r="C56">
        <v>2003</v>
      </c>
      <c r="D56">
        <f t="shared" si="0"/>
        <v>19</v>
      </c>
      <c r="E56" s="3">
        <v>44871.879791666703</v>
      </c>
      <c r="F56" t="s">
        <v>42</v>
      </c>
      <c r="G56">
        <v>4</v>
      </c>
      <c r="H56">
        <v>4</v>
      </c>
      <c r="I56">
        <v>3</v>
      </c>
      <c r="J56">
        <v>3</v>
      </c>
      <c r="K56">
        <v>4</v>
      </c>
      <c r="L56">
        <v>3</v>
      </c>
      <c r="M56">
        <v>4</v>
      </c>
      <c r="N56">
        <v>3</v>
      </c>
      <c r="O56">
        <v>8</v>
      </c>
      <c r="P56">
        <v>4</v>
      </c>
      <c r="Q56">
        <v>4</v>
      </c>
      <c r="R56">
        <v>8</v>
      </c>
      <c r="S56">
        <v>52</v>
      </c>
    </row>
    <row r="57" spans="1:19" x14ac:dyDescent="0.3">
      <c r="A57">
        <v>29844</v>
      </c>
      <c r="B57">
        <v>0</v>
      </c>
      <c r="C57">
        <v>2003</v>
      </c>
      <c r="D57">
        <f t="shared" si="0"/>
        <v>19</v>
      </c>
      <c r="E57" s="3">
        <v>44872.511574074102</v>
      </c>
      <c r="F57" t="s">
        <v>40</v>
      </c>
      <c r="G57">
        <v>4</v>
      </c>
      <c r="H57">
        <v>3</v>
      </c>
      <c r="I57">
        <v>3</v>
      </c>
      <c r="J57">
        <v>3</v>
      </c>
      <c r="K57">
        <v>3</v>
      </c>
      <c r="L57">
        <v>2</v>
      </c>
      <c r="M57">
        <v>4</v>
      </c>
      <c r="N57">
        <v>2</v>
      </c>
      <c r="O57">
        <v>5</v>
      </c>
      <c r="P57">
        <v>5</v>
      </c>
      <c r="Q57">
        <v>5</v>
      </c>
      <c r="R57">
        <v>7</v>
      </c>
      <c r="S57">
        <v>58</v>
      </c>
    </row>
    <row r="58" spans="1:19" x14ac:dyDescent="0.3">
      <c r="A58">
        <v>29876</v>
      </c>
      <c r="B58">
        <v>0</v>
      </c>
      <c r="C58">
        <v>2003</v>
      </c>
      <c r="D58">
        <f t="shared" si="0"/>
        <v>19</v>
      </c>
      <c r="E58" s="3">
        <v>44872.649236111101</v>
      </c>
      <c r="F58" t="s">
        <v>40</v>
      </c>
      <c r="G58">
        <v>4</v>
      </c>
      <c r="H58">
        <v>3</v>
      </c>
      <c r="I58">
        <v>3</v>
      </c>
      <c r="J58">
        <v>3</v>
      </c>
      <c r="K58">
        <v>3</v>
      </c>
      <c r="L58">
        <v>3</v>
      </c>
      <c r="M58">
        <v>2</v>
      </c>
      <c r="N58">
        <v>3</v>
      </c>
      <c r="O58">
        <v>5</v>
      </c>
      <c r="P58">
        <v>3</v>
      </c>
      <c r="Q58">
        <v>3</v>
      </c>
      <c r="R58">
        <v>4</v>
      </c>
      <c r="S58">
        <v>59</v>
      </c>
    </row>
    <row r="59" spans="1:19" x14ac:dyDescent="0.3">
      <c r="A59">
        <v>29968</v>
      </c>
      <c r="B59">
        <v>0</v>
      </c>
      <c r="C59">
        <v>2003</v>
      </c>
      <c r="D59">
        <f t="shared" si="0"/>
        <v>19</v>
      </c>
      <c r="E59" s="3">
        <v>44873.664097222201</v>
      </c>
      <c r="F59" t="s">
        <v>40</v>
      </c>
      <c r="G59">
        <v>4</v>
      </c>
      <c r="H59">
        <v>4</v>
      </c>
      <c r="I59">
        <v>3</v>
      </c>
      <c r="J59">
        <v>3</v>
      </c>
      <c r="K59">
        <v>4</v>
      </c>
      <c r="L59">
        <v>3</v>
      </c>
      <c r="M59">
        <v>4</v>
      </c>
      <c r="N59">
        <v>2</v>
      </c>
      <c r="O59">
        <v>9</v>
      </c>
      <c r="P59">
        <v>4</v>
      </c>
      <c r="Q59">
        <v>4</v>
      </c>
      <c r="R59">
        <v>5</v>
      </c>
      <c r="S59">
        <v>52</v>
      </c>
    </row>
    <row r="60" spans="1:19" x14ac:dyDescent="0.3">
      <c r="A60">
        <v>30011</v>
      </c>
      <c r="B60">
        <v>1</v>
      </c>
      <c r="C60">
        <v>2003</v>
      </c>
      <c r="D60">
        <f t="shared" si="0"/>
        <v>19</v>
      </c>
      <c r="E60" s="3">
        <v>44874.477037037002</v>
      </c>
      <c r="F60" t="s">
        <v>63</v>
      </c>
      <c r="G60">
        <v>4</v>
      </c>
      <c r="H60">
        <v>4</v>
      </c>
      <c r="I60">
        <v>2</v>
      </c>
      <c r="J60">
        <v>4</v>
      </c>
      <c r="K60">
        <v>4</v>
      </c>
      <c r="L60">
        <v>4</v>
      </c>
      <c r="M60">
        <v>26</v>
      </c>
      <c r="N60">
        <v>2</v>
      </c>
      <c r="O60">
        <v>81</v>
      </c>
      <c r="P60">
        <v>2</v>
      </c>
      <c r="Q60">
        <v>3</v>
      </c>
      <c r="R60">
        <v>6</v>
      </c>
      <c r="S60">
        <v>33</v>
      </c>
    </row>
    <row r="61" spans="1:19" x14ac:dyDescent="0.3">
      <c r="A61">
        <v>30012</v>
      </c>
      <c r="B61">
        <v>0</v>
      </c>
      <c r="C61">
        <v>2003</v>
      </c>
      <c r="D61">
        <f t="shared" si="0"/>
        <v>19</v>
      </c>
      <c r="E61" s="3">
        <v>44874.482789351903</v>
      </c>
      <c r="F61" t="s">
        <v>40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3</v>
      </c>
      <c r="N61">
        <v>2</v>
      </c>
      <c r="O61">
        <v>5</v>
      </c>
      <c r="P61">
        <v>28</v>
      </c>
      <c r="Q61">
        <v>3</v>
      </c>
      <c r="R61">
        <v>4</v>
      </c>
      <c r="S61">
        <v>46</v>
      </c>
    </row>
    <row r="62" spans="1:19" x14ac:dyDescent="0.3">
      <c r="A62">
        <v>30018</v>
      </c>
      <c r="B62">
        <v>0</v>
      </c>
      <c r="C62">
        <v>2003</v>
      </c>
      <c r="D62">
        <f t="shared" si="0"/>
        <v>19</v>
      </c>
      <c r="E62" s="3">
        <v>44874.498217592598</v>
      </c>
      <c r="F62" t="s">
        <v>40</v>
      </c>
      <c r="G62">
        <v>3</v>
      </c>
      <c r="H62">
        <v>3</v>
      </c>
      <c r="I62">
        <v>3</v>
      </c>
      <c r="J62">
        <v>3</v>
      </c>
      <c r="K62">
        <v>4</v>
      </c>
      <c r="L62">
        <v>3</v>
      </c>
      <c r="M62">
        <v>3</v>
      </c>
      <c r="N62">
        <v>2</v>
      </c>
      <c r="O62">
        <v>5</v>
      </c>
      <c r="P62">
        <v>3</v>
      </c>
      <c r="Q62">
        <v>3</v>
      </c>
      <c r="R62">
        <v>5</v>
      </c>
      <c r="S62">
        <v>58</v>
      </c>
    </row>
    <row r="63" spans="1:19" x14ac:dyDescent="0.3">
      <c r="A63">
        <v>30036</v>
      </c>
      <c r="B63">
        <v>0</v>
      </c>
      <c r="C63">
        <v>2003</v>
      </c>
      <c r="D63">
        <f t="shared" si="0"/>
        <v>19</v>
      </c>
      <c r="E63" s="3">
        <v>44874.6284606482</v>
      </c>
      <c r="F63" t="s">
        <v>40</v>
      </c>
      <c r="G63">
        <v>4</v>
      </c>
      <c r="H63">
        <v>4</v>
      </c>
      <c r="I63">
        <v>2</v>
      </c>
      <c r="J63">
        <v>4</v>
      </c>
      <c r="K63">
        <v>4</v>
      </c>
      <c r="L63">
        <v>4</v>
      </c>
      <c r="M63">
        <v>3</v>
      </c>
      <c r="N63">
        <v>2</v>
      </c>
      <c r="O63">
        <v>11</v>
      </c>
      <c r="P63">
        <v>3</v>
      </c>
      <c r="Q63">
        <v>4</v>
      </c>
      <c r="R63">
        <v>4</v>
      </c>
      <c r="S63">
        <v>33</v>
      </c>
    </row>
    <row r="64" spans="1:19" x14ac:dyDescent="0.3">
      <c r="A64">
        <v>30053</v>
      </c>
      <c r="B64">
        <v>0</v>
      </c>
      <c r="C64">
        <v>2003</v>
      </c>
      <c r="D64">
        <f t="shared" si="0"/>
        <v>19</v>
      </c>
      <c r="E64" s="3">
        <v>44874.849074074104</v>
      </c>
      <c r="F64" t="s">
        <v>40</v>
      </c>
      <c r="G64">
        <v>3</v>
      </c>
      <c r="H64">
        <v>3</v>
      </c>
      <c r="I64">
        <v>3</v>
      </c>
      <c r="J64">
        <v>3</v>
      </c>
      <c r="K64">
        <v>2</v>
      </c>
      <c r="L64">
        <v>1</v>
      </c>
      <c r="M64">
        <v>15</v>
      </c>
      <c r="N64">
        <v>4</v>
      </c>
      <c r="O64">
        <v>13</v>
      </c>
      <c r="P64">
        <v>8</v>
      </c>
      <c r="Q64">
        <v>7</v>
      </c>
      <c r="R64">
        <v>12</v>
      </c>
      <c r="S64">
        <v>43</v>
      </c>
    </row>
    <row r="65" spans="1:19" x14ac:dyDescent="0.3">
      <c r="A65">
        <v>26556</v>
      </c>
      <c r="B65">
        <v>0</v>
      </c>
      <c r="C65">
        <v>2002</v>
      </c>
      <c r="D65">
        <f t="shared" si="0"/>
        <v>20</v>
      </c>
      <c r="E65" s="3">
        <v>44859.500034722201</v>
      </c>
      <c r="F65" t="s">
        <v>42</v>
      </c>
      <c r="G65">
        <v>3</v>
      </c>
      <c r="H65">
        <v>4</v>
      </c>
      <c r="I65">
        <v>2</v>
      </c>
      <c r="J65">
        <v>3</v>
      </c>
      <c r="K65">
        <v>4</v>
      </c>
      <c r="L65">
        <v>3</v>
      </c>
      <c r="M65">
        <v>7</v>
      </c>
      <c r="N65">
        <v>8</v>
      </c>
      <c r="O65">
        <v>11</v>
      </c>
      <c r="P65">
        <v>9</v>
      </c>
      <c r="Q65">
        <v>39</v>
      </c>
      <c r="R65">
        <v>7</v>
      </c>
      <c r="S65">
        <v>55</v>
      </c>
    </row>
    <row r="66" spans="1:19" x14ac:dyDescent="0.3">
      <c r="A66">
        <v>27093</v>
      </c>
      <c r="B66">
        <v>0</v>
      </c>
      <c r="C66">
        <v>2002</v>
      </c>
      <c r="D66">
        <f t="shared" si="0"/>
        <v>20</v>
      </c>
      <c r="E66" s="3">
        <v>44860.640115740702</v>
      </c>
      <c r="F66" t="s">
        <v>40</v>
      </c>
      <c r="G66">
        <v>3</v>
      </c>
      <c r="H66">
        <v>3</v>
      </c>
      <c r="I66">
        <v>2</v>
      </c>
      <c r="J66">
        <v>3</v>
      </c>
      <c r="K66">
        <v>4</v>
      </c>
      <c r="L66">
        <v>4</v>
      </c>
      <c r="M66">
        <v>10</v>
      </c>
      <c r="N66">
        <v>4</v>
      </c>
      <c r="O66">
        <v>14</v>
      </c>
      <c r="P66">
        <v>5</v>
      </c>
      <c r="Q66">
        <v>7</v>
      </c>
      <c r="R66">
        <v>6</v>
      </c>
      <c r="S66">
        <v>67</v>
      </c>
    </row>
    <row r="67" spans="1:19" x14ac:dyDescent="0.3">
      <c r="A67">
        <v>27201</v>
      </c>
      <c r="B67">
        <v>1</v>
      </c>
      <c r="C67">
        <v>2002</v>
      </c>
      <c r="D67">
        <f t="shared" si="0"/>
        <v>20</v>
      </c>
      <c r="E67" s="3">
        <v>44860.698263888902</v>
      </c>
      <c r="F67" t="s">
        <v>42</v>
      </c>
      <c r="G67">
        <v>3</v>
      </c>
      <c r="H67">
        <v>3</v>
      </c>
      <c r="I67">
        <v>2</v>
      </c>
      <c r="J67">
        <v>2</v>
      </c>
      <c r="K67">
        <v>1</v>
      </c>
      <c r="L67">
        <v>1</v>
      </c>
      <c r="M67">
        <v>7</v>
      </c>
      <c r="N67">
        <v>10</v>
      </c>
      <c r="O67">
        <v>15</v>
      </c>
      <c r="P67">
        <v>12</v>
      </c>
      <c r="Q67">
        <v>5</v>
      </c>
      <c r="R67">
        <v>11</v>
      </c>
      <c r="S67">
        <v>29</v>
      </c>
    </row>
    <row r="68" spans="1:19" x14ac:dyDescent="0.3">
      <c r="A68">
        <v>27215</v>
      </c>
      <c r="B68">
        <v>0</v>
      </c>
      <c r="C68">
        <v>2002</v>
      </c>
      <c r="D68">
        <f t="shared" si="0"/>
        <v>20</v>
      </c>
      <c r="E68" s="3">
        <v>44860.705613425896</v>
      </c>
      <c r="F68" t="s">
        <v>49</v>
      </c>
      <c r="G68">
        <v>4</v>
      </c>
      <c r="H68">
        <v>3</v>
      </c>
      <c r="I68">
        <v>4</v>
      </c>
      <c r="J68">
        <v>3</v>
      </c>
      <c r="K68">
        <v>4</v>
      </c>
      <c r="L68">
        <v>3</v>
      </c>
      <c r="M68">
        <v>3</v>
      </c>
      <c r="N68">
        <v>3</v>
      </c>
      <c r="O68">
        <v>5</v>
      </c>
      <c r="P68">
        <v>3</v>
      </c>
      <c r="Q68">
        <v>23</v>
      </c>
      <c r="R68">
        <v>5</v>
      </c>
      <c r="S68">
        <v>63</v>
      </c>
    </row>
    <row r="69" spans="1:19" x14ac:dyDescent="0.3">
      <c r="A69">
        <v>27305</v>
      </c>
      <c r="B69">
        <v>0</v>
      </c>
      <c r="C69">
        <v>2002</v>
      </c>
      <c r="D69">
        <f t="shared" si="0"/>
        <v>20</v>
      </c>
      <c r="E69" s="3">
        <v>44860.769305555601</v>
      </c>
      <c r="F69" t="s">
        <v>49</v>
      </c>
      <c r="G69">
        <v>3</v>
      </c>
      <c r="H69">
        <v>4</v>
      </c>
      <c r="I69">
        <v>2</v>
      </c>
      <c r="J69">
        <v>3</v>
      </c>
      <c r="K69">
        <v>4</v>
      </c>
      <c r="L69">
        <v>3</v>
      </c>
      <c r="M69">
        <v>11</v>
      </c>
      <c r="N69">
        <v>3</v>
      </c>
      <c r="O69">
        <v>13</v>
      </c>
      <c r="P69">
        <v>6</v>
      </c>
      <c r="Q69">
        <v>7</v>
      </c>
      <c r="R69">
        <v>7</v>
      </c>
      <c r="S69">
        <v>55</v>
      </c>
    </row>
    <row r="70" spans="1:19" x14ac:dyDescent="0.3">
      <c r="A70">
        <v>27227</v>
      </c>
      <c r="B70">
        <v>0</v>
      </c>
      <c r="C70">
        <v>2002</v>
      </c>
      <c r="D70">
        <f t="shared" si="0"/>
        <v>20</v>
      </c>
      <c r="E70" s="3">
        <v>44860.779837962997</v>
      </c>
      <c r="F70" t="s">
        <v>63</v>
      </c>
      <c r="G70">
        <v>4</v>
      </c>
      <c r="H70">
        <v>4</v>
      </c>
      <c r="I70">
        <v>4</v>
      </c>
      <c r="J70">
        <v>3</v>
      </c>
      <c r="K70">
        <v>4</v>
      </c>
      <c r="L70">
        <v>3</v>
      </c>
      <c r="M70">
        <v>5</v>
      </c>
      <c r="N70">
        <v>2</v>
      </c>
      <c r="O70">
        <v>15</v>
      </c>
      <c r="P70">
        <v>3</v>
      </c>
      <c r="Q70">
        <v>6</v>
      </c>
      <c r="R70">
        <v>6</v>
      </c>
      <c r="S70">
        <v>56</v>
      </c>
    </row>
    <row r="71" spans="1:19" x14ac:dyDescent="0.3">
      <c r="A71">
        <v>27349</v>
      </c>
      <c r="B71">
        <v>1</v>
      </c>
      <c r="C71">
        <v>2002</v>
      </c>
      <c r="D71">
        <f t="shared" si="0"/>
        <v>20</v>
      </c>
      <c r="E71" s="3">
        <v>44860.822592592602</v>
      </c>
      <c r="F71" t="s">
        <v>49</v>
      </c>
      <c r="G71">
        <v>1</v>
      </c>
      <c r="H71">
        <v>1</v>
      </c>
      <c r="I71">
        <v>3</v>
      </c>
      <c r="J71">
        <v>1</v>
      </c>
      <c r="K71">
        <v>2</v>
      </c>
      <c r="L71">
        <v>1</v>
      </c>
      <c r="M71">
        <v>5</v>
      </c>
      <c r="N71">
        <v>4</v>
      </c>
      <c r="O71">
        <v>21</v>
      </c>
      <c r="P71">
        <v>3</v>
      </c>
      <c r="Q71">
        <v>6</v>
      </c>
      <c r="R71">
        <v>5</v>
      </c>
      <c r="S71">
        <v>5</v>
      </c>
    </row>
    <row r="72" spans="1:19" x14ac:dyDescent="0.3">
      <c r="A72">
        <v>27511</v>
      </c>
      <c r="B72">
        <v>0</v>
      </c>
      <c r="C72">
        <v>2002</v>
      </c>
      <c r="D72">
        <f t="shared" si="0"/>
        <v>20</v>
      </c>
      <c r="E72" s="3">
        <v>44860.9317592593</v>
      </c>
      <c r="F72" t="s">
        <v>42</v>
      </c>
      <c r="G72">
        <v>4</v>
      </c>
      <c r="H72">
        <v>4</v>
      </c>
      <c r="I72">
        <v>3</v>
      </c>
      <c r="J72">
        <v>4</v>
      </c>
      <c r="K72">
        <v>4</v>
      </c>
      <c r="L72">
        <v>4</v>
      </c>
      <c r="M72">
        <v>5</v>
      </c>
      <c r="N72">
        <v>3</v>
      </c>
      <c r="O72">
        <v>5</v>
      </c>
      <c r="P72">
        <v>2</v>
      </c>
      <c r="Q72">
        <v>2</v>
      </c>
      <c r="R72">
        <v>5</v>
      </c>
      <c r="S72">
        <v>39</v>
      </c>
    </row>
    <row r="73" spans="1:19" x14ac:dyDescent="0.3">
      <c r="A73">
        <v>27657</v>
      </c>
      <c r="B73">
        <v>0</v>
      </c>
      <c r="C73">
        <v>2002</v>
      </c>
      <c r="D73">
        <f t="shared" si="0"/>
        <v>20</v>
      </c>
      <c r="E73" s="3">
        <v>44861.401168981502</v>
      </c>
      <c r="F73" t="s">
        <v>64</v>
      </c>
      <c r="G73">
        <v>3</v>
      </c>
      <c r="H73">
        <v>4</v>
      </c>
      <c r="I73">
        <v>1</v>
      </c>
      <c r="J73">
        <v>3</v>
      </c>
      <c r="K73">
        <v>4</v>
      </c>
      <c r="L73">
        <v>3</v>
      </c>
      <c r="M73">
        <v>6</v>
      </c>
      <c r="N73">
        <v>3</v>
      </c>
      <c r="O73">
        <v>11</v>
      </c>
      <c r="P73">
        <v>3</v>
      </c>
      <c r="Q73">
        <v>8</v>
      </c>
      <c r="R73">
        <v>11</v>
      </c>
      <c r="S73">
        <v>55</v>
      </c>
    </row>
    <row r="74" spans="1:19" x14ac:dyDescent="0.3">
      <c r="A74">
        <v>27774</v>
      </c>
      <c r="B74">
        <v>0</v>
      </c>
      <c r="C74">
        <v>2002</v>
      </c>
      <c r="D74">
        <f t="shared" si="0"/>
        <v>20</v>
      </c>
      <c r="E74" s="3">
        <v>44861.470694444499</v>
      </c>
      <c r="F74" t="s">
        <v>40</v>
      </c>
      <c r="G74">
        <v>4</v>
      </c>
      <c r="H74">
        <v>4</v>
      </c>
      <c r="I74">
        <v>2</v>
      </c>
      <c r="J74">
        <v>3</v>
      </c>
      <c r="K74">
        <v>4</v>
      </c>
      <c r="L74">
        <v>3</v>
      </c>
      <c r="M74">
        <v>9</v>
      </c>
      <c r="N74">
        <v>3</v>
      </c>
      <c r="O74">
        <v>9</v>
      </c>
      <c r="P74">
        <v>4</v>
      </c>
      <c r="Q74">
        <v>7</v>
      </c>
      <c r="R74">
        <v>11</v>
      </c>
      <c r="S74">
        <v>49</v>
      </c>
    </row>
    <row r="75" spans="1:19" x14ac:dyDescent="0.3">
      <c r="A75">
        <v>27760</v>
      </c>
      <c r="B75">
        <v>0</v>
      </c>
      <c r="C75">
        <v>2002</v>
      </c>
      <c r="D75">
        <f t="shared" si="0"/>
        <v>20</v>
      </c>
      <c r="E75" s="3">
        <v>44861.473877314798</v>
      </c>
      <c r="F75" t="s">
        <v>40</v>
      </c>
      <c r="G75">
        <v>4</v>
      </c>
      <c r="H75">
        <v>4</v>
      </c>
      <c r="I75">
        <v>3</v>
      </c>
      <c r="J75">
        <v>2</v>
      </c>
      <c r="K75">
        <v>2</v>
      </c>
      <c r="L75">
        <v>3</v>
      </c>
      <c r="M75">
        <v>3</v>
      </c>
      <c r="N75">
        <v>3</v>
      </c>
      <c r="O75">
        <v>9</v>
      </c>
      <c r="P75">
        <v>5</v>
      </c>
      <c r="Q75">
        <v>4</v>
      </c>
      <c r="R75">
        <v>13</v>
      </c>
      <c r="S75">
        <v>90</v>
      </c>
    </row>
    <row r="76" spans="1:19" x14ac:dyDescent="0.3">
      <c r="A76">
        <v>27783</v>
      </c>
      <c r="B76">
        <v>1</v>
      </c>
      <c r="C76">
        <v>2002</v>
      </c>
      <c r="D76">
        <f t="shared" si="0"/>
        <v>20</v>
      </c>
      <c r="E76" s="3">
        <v>44861.474097222199</v>
      </c>
      <c r="F76" t="s">
        <v>52</v>
      </c>
      <c r="G76">
        <v>3</v>
      </c>
      <c r="H76">
        <v>4</v>
      </c>
      <c r="I76">
        <v>2</v>
      </c>
      <c r="J76">
        <v>4</v>
      </c>
      <c r="K76">
        <v>4</v>
      </c>
      <c r="L76">
        <v>4</v>
      </c>
      <c r="M76">
        <v>5</v>
      </c>
      <c r="N76">
        <v>3</v>
      </c>
      <c r="O76">
        <v>8</v>
      </c>
      <c r="P76">
        <v>3</v>
      </c>
      <c r="Q76">
        <v>4</v>
      </c>
      <c r="R76">
        <v>11</v>
      </c>
      <c r="S76">
        <v>51</v>
      </c>
    </row>
    <row r="77" spans="1:19" x14ac:dyDescent="0.3">
      <c r="A77">
        <v>28010</v>
      </c>
      <c r="B77">
        <v>1</v>
      </c>
      <c r="C77">
        <v>2002</v>
      </c>
      <c r="D77">
        <f t="shared" si="0"/>
        <v>20</v>
      </c>
      <c r="E77" s="3">
        <v>44861.8755439815</v>
      </c>
      <c r="F77" t="s">
        <v>63</v>
      </c>
      <c r="G77">
        <v>4</v>
      </c>
      <c r="H77">
        <v>4</v>
      </c>
      <c r="I77">
        <v>3</v>
      </c>
      <c r="J77">
        <v>4</v>
      </c>
      <c r="K77">
        <v>4</v>
      </c>
      <c r="L77">
        <v>4</v>
      </c>
      <c r="M77">
        <v>4</v>
      </c>
      <c r="N77">
        <v>2</v>
      </c>
      <c r="O77">
        <v>7</v>
      </c>
      <c r="P77">
        <v>6</v>
      </c>
      <c r="Q77">
        <v>5</v>
      </c>
      <c r="R77">
        <v>6</v>
      </c>
      <c r="S77">
        <v>39</v>
      </c>
    </row>
    <row r="78" spans="1:19" x14ac:dyDescent="0.3">
      <c r="A78">
        <v>27525</v>
      </c>
      <c r="B78">
        <v>0</v>
      </c>
      <c r="C78">
        <v>2002</v>
      </c>
      <c r="D78">
        <f t="shared" si="0"/>
        <v>20</v>
      </c>
      <c r="E78" s="3">
        <v>44863.831469907404</v>
      </c>
      <c r="F78" t="s">
        <v>52</v>
      </c>
      <c r="G78">
        <v>4</v>
      </c>
      <c r="H78">
        <v>4</v>
      </c>
      <c r="I78">
        <v>1</v>
      </c>
      <c r="J78">
        <v>4</v>
      </c>
      <c r="K78">
        <v>4</v>
      </c>
      <c r="L78">
        <v>4</v>
      </c>
      <c r="M78">
        <v>7</v>
      </c>
      <c r="N78">
        <v>3</v>
      </c>
      <c r="O78">
        <v>17</v>
      </c>
      <c r="P78">
        <v>14</v>
      </c>
      <c r="Q78">
        <v>6</v>
      </c>
      <c r="R78">
        <v>6</v>
      </c>
      <c r="S78">
        <v>28</v>
      </c>
    </row>
    <row r="79" spans="1:19" x14ac:dyDescent="0.3">
      <c r="A79">
        <v>28710</v>
      </c>
      <c r="B79">
        <v>0</v>
      </c>
      <c r="C79">
        <v>2002</v>
      </c>
      <c r="D79">
        <f t="shared" si="0"/>
        <v>20</v>
      </c>
      <c r="E79" s="3">
        <v>44865.485648148097</v>
      </c>
      <c r="F79" t="s">
        <v>40</v>
      </c>
      <c r="G79">
        <v>4</v>
      </c>
      <c r="H79">
        <v>3</v>
      </c>
      <c r="I79">
        <v>3</v>
      </c>
      <c r="J79">
        <v>2</v>
      </c>
      <c r="K79">
        <v>4</v>
      </c>
      <c r="L79">
        <v>4</v>
      </c>
      <c r="M79">
        <v>6</v>
      </c>
      <c r="N79">
        <v>2</v>
      </c>
      <c r="O79">
        <v>6</v>
      </c>
      <c r="P79">
        <v>4</v>
      </c>
      <c r="Q79">
        <v>4</v>
      </c>
      <c r="R79">
        <v>5</v>
      </c>
      <c r="S79">
        <v>76</v>
      </c>
    </row>
    <row r="80" spans="1:19" x14ac:dyDescent="0.3">
      <c r="A80">
        <v>28801</v>
      </c>
      <c r="B80">
        <v>1</v>
      </c>
      <c r="C80">
        <v>2002</v>
      </c>
      <c r="D80">
        <f t="shared" si="0"/>
        <v>20</v>
      </c>
      <c r="E80" s="3">
        <v>44865.721400463</v>
      </c>
      <c r="F80" t="s">
        <v>40</v>
      </c>
      <c r="G80">
        <v>4</v>
      </c>
      <c r="H80">
        <v>3</v>
      </c>
      <c r="I80">
        <v>4</v>
      </c>
      <c r="J80">
        <v>3</v>
      </c>
      <c r="K80">
        <v>4</v>
      </c>
      <c r="L80">
        <v>3</v>
      </c>
      <c r="M80">
        <v>3</v>
      </c>
      <c r="N80">
        <v>3</v>
      </c>
      <c r="O80">
        <v>5</v>
      </c>
      <c r="P80">
        <v>2</v>
      </c>
      <c r="Q80">
        <v>3</v>
      </c>
      <c r="R80">
        <v>4</v>
      </c>
      <c r="S80">
        <v>63</v>
      </c>
    </row>
    <row r="81" spans="1:19" x14ac:dyDescent="0.3">
      <c r="A81">
        <v>28820</v>
      </c>
      <c r="B81">
        <v>1</v>
      </c>
      <c r="C81">
        <v>2002</v>
      </c>
      <c r="D81">
        <f t="shared" si="0"/>
        <v>20</v>
      </c>
      <c r="E81" s="3">
        <v>44865.784583333298</v>
      </c>
      <c r="F81" t="s">
        <v>44</v>
      </c>
      <c r="G81">
        <v>4</v>
      </c>
      <c r="H81">
        <v>4</v>
      </c>
      <c r="I81">
        <v>2</v>
      </c>
      <c r="J81">
        <v>3</v>
      </c>
      <c r="K81">
        <v>3</v>
      </c>
      <c r="L81">
        <v>2</v>
      </c>
      <c r="M81">
        <v>4</v>
      </c>
      <c r="N81">
        <v>2</v>
      </c>
      <c r="O81">
        <v>13</v>
      </c>
      <c r="P81">
        <v>3</v>
      </c>
      <c r="Q81">
        <v>14</v>
      </c>
      <c r="R81">
        <v>20</v>
      </c>
      <c r="S81">
        <v>65</v>
      </c>
    </row>
    <row r="82" spans="1:19" x14ac:dyDescent="0.3">
      <c r="A82">
        <v>29491</v>
      </c>
      <c r="B82">
        <v>0</v>
      </c>
      <c r="C82">
        <v>2002</v>
      </c>
      <c r="D82">
        <f t="shared" si="0"/>
        <v>20</v>
      </c>
      <c r="E82" s="3">
        <v>44869.949803240699</v>
      </c>
      <c r="F82" t="s">
        <v>40</v>
      </c>
      <c r="G82">
        <v>3</v>
      </c>
      <c r="H82">
        <v>4</v>
      </c>
      <c r="I82">
        <v>1</v>
      </c>
      <c r="J82">
        <v>3</v>
      </c>
      <c r="K82">
        <v>4</v>
      </c>
      <c r="L82">
        <v>3</v>
      </c>
      <c r="M82">
        <v>11</v>
      </c>
      <c r="N82">
        <v>3</v>
      </c>
      <c r="O82">
        <v>9</v>
      </c>
      <c r="P82">
        <v>4</v>
      </c>
      <c r="Q82">
        <v>5</v>
      </c>
      <c r="R82">
        <v>5</v>
      </c>
      <c r="S82">
        <v>55</v>
      </c>
    </row>
    <row r="83" spans="1:19" x14ac:dyDescent="0.3">
      <c r="A83">
        <v>29504</v>
      </c>
      <c r="B83">
        <v>0</v>
      </c>
      <c r="C83">
        <v>2002</v>
      </c>
      <c r="D83">
        <f t="shared" si="0"/>
        <v>20</v>
      </c>
      <c r="E83" s="3">
        <v>44869.967650462997</v>
      </c>
      <c r="F83" t="s">
        <v>42</v>
      </c>
      <c r="G83">
        <v>4</v>
      </c>
      <c r="H83">
        <v>4</v>
      </c>
      <c r="I83">
        <v>3</v>
      </c>
      <c r="J83">
        <v>4</v>
      </c>
      <c r="K83">
        <v>4</v>
      </c>
      <c r="L83">
        <v>4</v>
      </c>
      <c r="M83">
        <v>4</v>
      </c>
      <c r="N83">
        <v>3</v>
      </c>
      <c r="O83">
        <v>5</v>
      </c>
      <c r="P83">
        <v>2</v>
      </c>
      <c r="Q83">
        <v>4</v>
      </c>
      <c r="R83">
        <v>5</v>
      </c>
      <c r="S83">
        <v>39</v>
      </c>
    </row>
    <row r="84" spans="1:19" x14ac:dyDescent="0.3">
      <c r="A84">
        <v>29592</v>
      </c>
      <c r="B84">
        <v>0</v>
      </c>
      <c r="C84">
        <v>2002</v>
      </c>
      <c r="D84">
        <f t="shared" ref="D84:D147" si="1">2022-C84</f>
        <v>20</v>
      </c>
      <c r="E84" s="3">
        <v>44870.756458333301</v>
      </c>
      <c r="F84" t="s">
        <v>63</v>
      </c>
      <c r="G84">
        <v>3</v>
      </c>
      <c r="H84">
        <v>3</v>
      </c>
      <c r="I84">
        <v>3</v>
      </c>
      <c r="J84">
        <v>3</v>
      </c>
      <c r="K84">
        <v>4</v>
      </c>
      <c r="L84">
        <v>3</v>
      </c>
      <c r="M84">
        <v>4</v>
      </c>
      <c r="N84">
        <v>2</v>
      </c>
      <c r="O84">
        <v>6</v>
      </c>
      <c r="P84">
        <v>3</v>
      </c>
      <c r="Q84">
        <v>4</v>
      </c>
      <c r="R84">
        <v>4</v>
      </c>
      <c r="S84">
        <v>58</v>
      </c>
    </row>
    <row r="85" spans="1:19" x14ac:dyDescent="0.3">
      <c r="A85">
        <v>29677</v>
      </c>
      <c r="B85">
        <v>0</v>
      </c>
      <c r="C85">
        <v>2002</v>
      </c>
      <c r="D85">
        <f t="shared" si="1"/>
        <v>20</v>
      </c>
      <c r="E85" s="3">
        <v>44871.588125000002</v>
      </c>
      <c r="F85" t="s">
        <v>65</v>
      </c>
      <c r="G85">
        <v>4</v>
      </c>
      <c r="H85">
        <v>4</v>
      </c>
      <c r="I85">
        <v>2</v>
      </c>
      <c r="J85">
        <v>3</v>
      </c>
      <c r="K85">
        <v>3</v>
      </c>
      <c r="L85">
        <v>3</v>
      </c>
      <c r="M85">
        <v>4</v>
      </c>
      <c r="N85">
        <v>2</v>
      </c>
      <c r="O85">
        <v>6</v>
      </c>
      <c r="P85">
        <v>1</v>
      </c>
      <c r="Q85">
        <v>3</v>
      </c>
      <c r="R85">
        <v>4</v>
      </c>
      <c r="S85">
        <v>59</v>
      </c>
    </row>
    <row r="86" spans="1:19" x14ac:dyDescent="0.3">
      <c r="A86">
        <v>29768</v>
      </c>
      <c r="B86">
        <v>1</v>
      </c>
      <c r="C86">
        <v>2002</v>
      </c>
      <c r="D86">
        <f t="shared" si="1"/>
        <v>20</v>
      </c>
      <c r="E86" s="3">
        <v>44871.873356481497</v>
      </c>
      <c r="F86" t="s">
        <v>44</v>
      </c>
      <c r="G86">
        <v>4</v>
      </c>
      <c r="H86">
        <v>4</v>
      </c>
      <c r="I86">
        <v>2</v>
      </c>
      <c r="J86">
        <v>4</v>
      </c>
      <c r="K86">
        <v>4</v>
      </c>
      <c r="L86">
        <v>4</v>
      </c>
      <c r="M86">
        <v>10</v>
      </c>
      <c r="N86">
        <v>5</v>
      </c>
      <c r="O86">
        <v>42</v>
      </c>
      <c r="P86">
        <v>15</v>
      </c>
      <c r="Q86">
        <v>8</v>
      </c>
      <c r="R86">
        <v>30</v>
      </c>
      <c r="S86">
        <v>33</v>
      </c>
    </row>
    <row r="87" spans="1:19" x14ac:dyDescent="0.3">
      <c r="A87">
        <v>29868</v>
      </c>
      <c r="B87">
        <v>0</v>
      </c>
      <c r="C87">
        <v>2002</v>
      </c>
      <c r="D87">
        <f t="shared" si="1"/>
        <v>20</v>
      </c>
      <c r="E87" s="3">
        <v>44872.642592592601</v>
      </c>
      <c r="F87" t="s">
        <v>66</v>
      </c>
      <c r="G87">
        <v>4</v>
      </c>
      <c r="H87">
        <v>4</v>
      </c>
      <c r="I87">
        <v>2</v>
      </c>
      <c r="J87">
        <v>4</v>
      </c>
      <c r="K87">
        <v>4</v>
      </c>
      <c r="L87">
        <v>4</v>
      </c>
      <c r="M87">
        <v>5</v>
      </c>
      <c r="N87">
        <v>2</v>
      </c>
      <c r="O87">
        <v>7</v>
      </c>
      <c r="P87">
        <v>2</v>
      </c>
      <c r="Q87">
        <v>5</v>
      </c>
      <c r="R87">
        <v>5</v>
      </c>
      <c r="S87">
        <v>33</v>
      </c>
    </row>
    <row r="88" spans="1:19" x14ac:dyDescent="0.3">
      <c r="A88">
        <v>30034</v>
      </c>
      <c r="B88">
        <v>0</v>
      </c>
      <c r="C88">
        <v>2002</v>
      </c>
      <c r="D88">
        <f t="shared" si="1"/>
        <v>20</v>
      </c>
      <c r="E88" s="3">
        <v>44874.583622685197</v>
      </c>
      <c r="F88" t="s">
        <v>44</v>
      </c>
      <c r="G88">
        <v>4</v>
      </c>
      <c r="H88">
        <v>3</v>
      </c>
      <c r="I88">
        <v>3</v>
      </c>
      <c r="J88">
        <v>3</v>
      </c>
      <c r="K88">
        <v>3</v>
      </c>
      <c r="L88">
        <v>1</v>
      </c>
      <c r="M88">
        <v>6</v>
      </c>
      <c r="N88">
        <v>1</v>
      </c>
      <c r="O88">
        <v>7</v>
      </c>
      <c r="P88">
        <v>3</v>
      </c>
      <c r="Q88">
        <v>6</v>
      </c>
      <c r="R88">
        <v>9</v>
      </c>
      <c r="S88">
        <v>64</v>
      </c>
    </row>
    <row r="89" spans="1:19" x14ac:dyDescent="0.3">
      <c r="A89">
        <v>29855</v>
      </c>
      <c r="B89">
        <v>0</v>
      </c>
      <c r="C89">
        <v>2002</v>
      </c>
      <c r="D89">
        <f t="shared" si="1"/>
        <v>20</v>
      </c>
      <c r="E89" s="3">
        <v>44874.861990740697</v>
      </c>
      <c r="F89" t="s">
        <v>42</v>
      </c>
      <c r="G89">
        <v>3</v>
      </c>
      <c r="H89">
        <v>4</v>
      </c>
      <c r="I89">
        <v>3</v>
      </c>
      <c r="J89">
        <v>4</v>
      </c>
      <c r="K89">
        <v>4</v>
      </c>
      <c r="L89">
        <v>4</v>
      </c>
      <c r="M89">
        <v>7</v>
      </c>
      <c r="N89">
        <v>4</v>
      </c>
      <c r="O89">
        <v>13</v>
      </c>
      <c r="P89">
        <v>3</v>
      </c>
      <c r="Q89">
        <v>5</v>
      </c>
      <c r="R89">
        <v>9</v>
      </c>
      <c r="S89">
        <v>55</v>
      </c>
    </row>
    <row r="90" spans="1:19" x14ac:dyDescent="0.3">
      <c r="A90">
        <v>30086</v>
      </c>
      <c r="B90">
        <v>0</v>
      </c>
      <c r="C90">
        <v>2002</v>
      </c>
      <c r="D90">
        <f t="shared" si="1"/>
        <v>20</v>
      </c>
      <c r="E90" s="3">
        <v>44876.5802430556</v>
      </c>
      <c r="F90" t="s">
        <v>67</v>
      </c>
      <c r="G90">
        <v>3</v>
      </c>
      <c r="H90">
        <v>2</v>
      </c>
      <c r="I90">
        <v>3</v>
      </c>
      <c r="J90">
        <v>2</v>
      </c>
      <c r="K90">
        <v>2</v>
      </c>
      <c r="L90">
        <v>2</v>
      </c>
      <c r="M90">
        <v>7</v>
      </c>
      <c r="N90">
        <v>3</v>
      </c>
      <c r="O90">
        <v>9</v>
      </c>
      <c r="P90">
        <v>3</v>
      </c>
      <c r="Q90">
        <v>5</v>
      </c>
      <c r="R90">
        <v>6</v>
      </c>
      <c r="S90">
        <v>28</v>
      </c>
    </row>
    <row r="91" spans="1:19" x14ac:dyDescent="0.3">
      <c r="A91">
        <v>30117</v>
      </c>
      <c r="B91">
        <v>0</v>
      </c>
      <c r="C91">
        <v>2002</v>
      </c>
      <c r="D91">
        <f t="shared" si="1"/>
        <v>20</v>
      </c>
      <c r="E91" s="3">
        <v>44877.996724536999</v>
      </c>
      <c r="F91" t="s">
        <v>42</v>
      </c>
      <c r="G91">
        <v>3</v>
      </c>
      <c r="H91">
        <v>3</v>
      </c>
      <c r="I91">
        <v>2</v>
      </c>
      <c r="J91">
        <v>3</v>
      </c>
      <c r="K91">
        <v>3</v>
      </c>
      <c r="L91">
        <v>3</v>
      </c>
      <c r="M91">
        <v>11</v>
      </c>
      <c r="N91">
        <v>3</v>
      </c>
      <c r="O91">
        <v>12</v>
      </c>
      <c r="P91">
        <v>6</v>
      </c>
      <c r="Q91">
        <v>7</v>
      </c>
      <c r="R91">
        <v>8</v>
      </c>
      <c r="S91">
        <v>53</v>
      </c>
    </row>
    <row r="92" spans="1:19" x14ac:dyDescent="0.3">
      <c r="A92">
        <v>26674</v>
      </c>
      <c r="B92">
        <v>0</v>
      </c>
      <c r="C92">
        <v>2001</v>
      </c>
      <c r="D92">
        <f t="shared" si="1"/>
        <v>21</v>
      </c>
      <c r="E92" s="3">
        <v>44859.892951388902</v>
      </c>
      <c r="F92" t="s">
        <v>68</v>
      </c>
      <c r="G92">
        <v>3</v>
      </c>
      <c r="H92">
        <v>4</v>
      </c>
      <c r="I92">
        <v>3</v>
      </c>
      <c r="J92">
        <v>4</v>
      </c>
      <c r="K92">
        <v>4</v>
      </c>
      <c r="L92">
        <v>3</v>
      </c>
      <c r="M92">
        <v>6</v>
      </c>
      <c r="N92">
        <v>3</v>
      </c>
      <c r="O92">
        <v>11</v>
      </c>
      <c r="P92">
        <v>4</v>
      </c>
      <c r="Q92">
        <v>8</v>
      </c>
      <c r="R92">
        <v>10</v>
      </c>
      <c r="S92">
        <v>58</v>
      </c>
    </row>
    <row r="93" spans="1:19" x14ac:dyDescent="0.3">
      <c r="A93">
        <v>26701</v>
      </c>
      <c r="B93">
        <v>0</v>
      </c>
      <c r="C93">
        <v>2001</v>
      </c>
      <c r="D93">
        <f t="shared" si="1"/>
        <v>21</v>
      </c>
      <c r="E93" s="3">
        <v>44859.952187499999</v>
      </c>
      <c r="F93" t="s">
        <v>40</v>
      </c>
      <c r="G93">
        <v>3</v>
      </c>
      <c r="H93">
        <v>3</v>
      </c>
      <c r="I93">
        <v>3</v>
      </c>
      <c r="J93">
        <v>2</v>
      </c>
      <c r="K93">
        <v>3</v>
      </c>
      <c r="L93">
        <v>2</v>
      </c>
      <c r="M93">
        <v>4</v>
      </c>
      <c r="N93">
        <v>2</v>
      </c>
      <c r="O93">
        <v>7</v>
      </c>
      <c r="P93">
        <v>3</v>
      </c>
      <c r="Q93">
        <v>3</v>
      </c>
      <c r="R93">
        <v>8</v>
      </c>
      <c r="S93">
        <v>35</v>
      </c>
    </row>
    <row r="94" spans="1:19" x14ac:dyDescent="0.3">
      <c r="A94">
        <v>27013</v>
      </c>
      <c r="B94">
        <v>0</v>
      </c>
      <c r="C94">
        <v>2001</v>
      </c>
      <c r="D94">
        <f t="shared" si="1"/>
        <v>21</v>
      </c>
      <c r="E94" s="3">
        <v>44860.579895833303</v>
      </c>
      <c r="F94" t="s">
        <v>52</v>
      </c>
      <c r="G94">
        <v>3</v>
      </c>
      <c r="H94">
        <v>4</v>
      </c>
      <c r="I94">
        <v>2</v>
      </c>
      <c r="J94">
        <v>3</v>
      </c>
      <c r="K94">
        <v>4</v>
      </c>
      <c r="L94">
        <v>3</v>
      </c>
      <c r="M94">
        <v>6</v>
      </c>
      <c r="N94">
        <v>3</v>
      </c>
      <c r="O94">
        <v>10</v>
      </c>
      <c r="P94">
        <v>4</v>
      </c>
      <c r="Q94">
        <v>4</v>
      </c>
      <c r="R94">
        <v>21</v>
      </c>
      <c r="S94">
        <v>55</v>
      </c>
    </row>
    <row r="95" spans="1:19" x14ac:dyDescent="0.3">
      <c r="A95">
        <v>27079</v>
      </c>
      <c r="B95">
        <v>0</v>
      </c>
      <c r="C95">
        <v>2001</v>
      </c>
      <c r="D95">
        <f t="shared" si="1"/>
        <v>21</v>
      </c>
      <c r="E95" s="3">
        <v>44860.629374999997</v>
      </c>
      <c r="F95" t="s">
        <v>49</v>
      </c>
      <c r="G95">
        <v>4</v>
      </c>
      <c r="H95">
        <v>4</v>
      </c>
      <c r="I95">
        <v>3</v>
      </c>
      <c r="J95">
        <v>2</v>
      </c>
      <c r="K95">
        <v>3</v>
      </c>
      <c r="L95">
        <v>2</v>
      </c>
      <c r="M95">
        <v>3</v>
      </c>
      <c r="N95">
        <v>3</v>
      </c>
      <c r="O95">
        <v>5</v>
      </c>
      <c r="P95">
        <v>2</v>
      </c>
      <c r="Q95">
        <v>5</v>
      </c>
      <c r="R95">
        <v>5</v>
      </c>
      <c r="S95">
        <v>71</v>
      </c>
    </row>
    <row r="96" spans="1:19" x14ac:dyDescent="0.3">
      <c r="A96">
        <v>27081</v>
      </c>
      <c r="B96">
        <v>0</v>
      </c>
      <c r="C96">
        <v>2001</v>
      </c>
      <c r="D96">
        <f t="shared" si="1"/>
        <v>21</v>
      </c>
      <c r="E96" s="3">
        <v>44860.6324537037</v>
      </c>
      <c r="F96" t="s">
        <v>40</v>
      </c>
      <c r="G96">
        <v>3</v>
      </c>
      <c r="H96">
        <v>2</v>
      </c>
      <c r="I96">
        <v>2</v>
      </c>
      <c r="J96">
        <v>3</v>
      </c>
      <c r="K96">
        <v>3</v>
      </c>
      <c r="L96">
        <v>3</v>
      </c>
      <c r="M96">
        <v>6</v>
      </c>
      <c r="N96">
        <v>10</v>
      </c>
      <c r="O96">
        <v>12</v>
      </c>
      <c r="P96">
        <v>3</v>
      </c>
      <c r="Q96">
        <v>7</v>
      </c>
      <c r="R96">
        <v>6</v>
      </c>
      <c r="S96">
        <v>53</v>
      </c>
    </row>
    <row r="97" spans="1:19" x14ac:dyDescent="0.3">
      <c r="A97">
        <v>27460</v>
      </c>
      <c r="B97">
        <v>0</v>
      </c>
      <c r="C97">
        <v>2001</v>
      </c>
      <c r="D97">
        <f t="shared" si="1"/>
        <v>21</v>
      </c>
      <c r="E97" s="3">
        <v>44860.901192129597</v>
      </c>
      <c r="F97" t="s">
        <v>40</v>
      </c>
      <c r="G97">
        <v>4</v>
      </c>
      <c r="H97">
        <v>4</v>
      </c>
      <c r="I97">
        <v>1</v>
      </c>
      <c r="J97">
        <v>3</v>
      </c>
      <c r="K97">
        <v>3</v>
      </c>
      <c r="L97">
        <v>2</v>
      </c>
      <c r="M97">
        <v>5</v>
      </c>
      <c r="N97">
        <v>2</v>
      </c>
      <c r="O97">
        <v>9</v>
      </c>
      <c r="P97">
        <v>5</v>
      </c>
      <c r="Q97">
        <v>9</v>
      </c>
      <c r="R97">
        <v>17</v>
      </c>
      <c r="S97">
        <v>68</v>
      </c>
    </row>
    <row r="98" spans="1:19" x14ac:dyDescent="0.3">
      <c r="A98">
        <v>27682</v>
      </c>
      <c r="B98">
        <v>0</v>
      </c>
      <c r="C98">
        <v>2001</v>
      </c>
      <c r="D98">
        <f t="shared" si="1"/>
        <v>21</v>
      </c>
      <c r="E98" s="3">
        <v>44861.412592592598</v>
      </c>
      <c r="F98" t="s">
        <v>49</v>
      </c>
      <c r="G98">
        <v>4</v>
      </c>
      <c r="H98">
        <v>3</v>
      </c>
      <c r="I98">
        <v>3</v>
      </c>
      <c r="J98">
        <v>2</v>
      </c>
      <c r="K98">
        <v>3</v>
      </c>
      <c r="L98">
        <v>2</v>
      </c>
      <c r="M98">
        <v>4</v>
      </c>
      <c r="N98">
        <v>3</v>
      </c>
      <c r="O98">
        <v>10</v>
      </c>
      <c r="P98">
        <v>3</v>
      </c>
      <c r="Q98">
        <v>5</v>
      </c>
      <c r="R98">
        <v>6</v>
      </c>
      <c r="S98">
        <v>55</v>
      </c>
    </row>
    <row r="99" spans="1:19" x14ac:dyDescent="0.3">
      <c r="A99">
        <v>28052</v>
      </c>
      <c r="B99">
        <v>0</v>
      </c>
      <c r="C99">
        <v>2001</v>
      </c>
      <c r="D99">
        <f t="shared" si="1"/>
        <v>21</v>
      </c>
      <c r="E99" s="3">
        <v>44861.942604166703</v>
      </c>
      <c r="F99" t="s">
        <v>49</v>
      </c>
      <c r="G99">
        <v>4</v>
      </c>
      <c r="H99">
        <v>4</v>
      </c>
      <c r="I99">
        <v>2</v>
      </c>
      <c r="J99">
        <v>4</v>
      </c>
      <c r="K99">
        <v>4</v>
      </c>
      <c r="L99">
        <v>4</v>
      </c>
      <c r="M99">
        <v>3</v>
      </c>
      <c r="N99">
        <v>2</v>
      </c>
      <c r="O99">
        <v>5</v>
      </c>
      <c r="P99">
        <v>2</v>
      </c>
      <c r="Q99">
        <v>4</v>
      </c>
      <c r="R99">
        <v>4</v>
      </c>
      <c r="S99">
        <v>33</v>
      </c>
    </row>
    <row r="100" spans="1:19" x14ac:dyDescent="0.3">
      <c r="A100">
        <v>28699</v>
      </c>
      <c r="B100">
        <v>0</v>
      </c>
      <c r="C100">
        <v>2001</v>
      </c>
      <c r="D100">
        <f t="shared" si="1"/>
        <v>21</v>
      </c>
      <c r="E100" s="3">
        <v>44865.444374999999</v>
      </c>
      <c r="F100" t="s">
        <v>52</v>
      </c>
      <c r="G100">
        <v>1</v>
      </c>
      <c r="H100">
        <v>3</v>
      </c>
      <c r="I100">
        <v>2</v>
      </c>
      <c r="J100">
        <v>3</v>
      </c>
      <c r="K100">
        <v>4</v>
      </c>
      <c r="L100">
        <v>4</v>
      </c>
      <c r="M100">
        <v>6</v>
      </c>
      <c r="N100">
        <v>5</v>
      </c>
      <c r="O100">
        <v>14</v>
      </c>
      <c r="P100">
        <v>4</v>
      </c>
      <c r="Q100">
        <v>5</v>
      </c>
      <c r="R100">
        <v>5</v>
      </c>
      <c r="S100">
        <v>81</v>
      </c>
    </row>
    <row r="101" spans="1:19" x14ac:dyDescent="0.3">
      <c r="A101">
        <v>28740</v>
      </c>
      <c r="B101">
        <v>0</v>
      </c>
      <c r="C101">
        <v>2001</v>
      </c>
      <c r="D101">
        <f t="shared" si="1"/>
        <v>21</v>
      </c>
      <c r="E101" s="3">
        <v>44865.567002314798</v>
      </c>
      <c r="F101" t="s">
        <v>69</v>
      </c>
      <c r="G101">
        <v>1</v>
      </c>
      <c r="H101">
        <v>4</v>
      </c>
      <c r="I101">
        <v>4</v>
      </c>
      <c r="J101">
        <v>3</v>
      </c>
      <c r="K101">
        <v>4</v>
      </c>
      <c r="L101">
        <v>4</v>
      </c>
      <c r="M101">
        <v>37</v>
      </c>
      <c r="N101">
        <v>3</v>
      </c>
      <c r="O101">
        <v>9</v>
      </c>
      <c r="P101">
        <v>3</v>
      </c>
      <c r="Q101">
        <v>5</v>
      </c>
      <c r="R101">
        <v>6</v>
      </c>
      <c r="S101">
        <v>80</v>
      </c>
    </row>
    <row r="102" spans="1:19" x14ac:dyDescent="0.3">
      <c r="A102">
        <v>29230</v>
      </c>
      <c r="B102">
        <v>0</v>
      </c>
      <c r="C102">
        <v>2001</v>
      </c>
      <c r="D102">
        <f t="shared" si="1"/>
        <v>21</v>
      </c>
      <c r="E102" s="3">
        <v>44867.794953703698</v>
      </c>
      <c r="F102" t="s">
        <v>63</v>
      </c>
      <c r="G102">
        <v>4</v>
      </c>
      <c r="H102">
        <v>4</v>
      </c>
      <c r="I102">
        <v>2</v>
      </c>
      <c r="J102">
        <v>4</v>
      </c>
      <c r="K102">
        <v>4</v>
      </c>
      <c r="L102">
        <v>3</v>
      </c>
      <c r="M102">
        <v>6</v>
      </c>
      <c r="N102">
        <v>4</v>
      </c>
      <c r="O102">
        <v>9</v>
      </c>
      <c r="P102">
        <v>3</v>
      </c>
      <c r="Q102">
        <v>4</v>
      </c>
      <c r="R102">
        <v>5</v>
      </c>
      <c r="S102">
        <v>43</v>
      </c>
    </row>
    <row r="103" spans="1:19" x14ac:dyDescent="0.3">
      <c r="A103">
        <v>29369</v>
      </c>
      <c r="B103">
        <v>0</v>
      </c>
      <c r="C103">
        <v>2001</v>
      </c>
      <c r="D103">
        <f t="shared" si="1"/>
        <v>21</v>
      </c>
      <c r="E103" s="3">
        <v>44868.837766203702</v>
      </c>
      <c r="F103" t="s">
        <v>70</v>
      </c>
      <c r="G103">
        <v>3</v>
      </c>
      <c r="H103">
        <v>3</v>
      </c>
      <c r="I103">
        <v>3</v>
      </c>
      <c r="J103">
        <v>3</v>
      </c>
      <c r="K103">
        <v>3</v>
      </c>
      <c r="L103">
        <v>3</v>
      </c>
      <c r="M103">
        <v>7</v>
      </c>
      <c r="N103">
        <v>3</v>
      </c>
      <c r="O103">
        <v>17</v>
      </c>
      <c r="P103">
        <v>59</v>
      </c>
      <c r="Q103">
        <v>6</v>
      </c>
      <c r="R103">
        <v>6</v>
      </c>
      <c r="S103">
        <v>49</v>
      </c>
    </row>
    <row r="104" spans="1:19" x14ac:dyDescent="0.3">
      <c r="A104">
        <v>29585</v>
      </c>
      <c r="B104">
        <v>1</v>
      </c>
      <c r="C104">
        <v>2001</v>
      </c>
      <c r="D104">
        <f t="shared" si="1"/>
        <v>21</v>
      </c>
      <c r="E104" s="3">
        <v>44870.733495370398</v>
      </c>
      <c r="F104" t="s">
        <v>49</v>
      </c>
      <c r="G104">
        <v>2</v>
      </c>
      <c r="H104">
        <v>3</v>
      </c>
      <c r="I104">
        <v>2</v>
      </c>
      <c r="J104">
        <v>1</v>
      </c>
      <c r="K104">
        <v>2</v>
      </c>
      <c r="L104">
        <v>1</v>
      </c>
      <c r="M104">
        <v>7</v>
      </c>
      <c r="N104">
        <v>3</v>
      </c>
      <c r="O104">
        <v>9</v>
      </c>
      <c r="P104">
        <v>3</v>
      </c>
      <c r="Q104">
        <v>3</v>
      </c>
      <c r="R104">
        <v>4</v>
      </c>
      <c r="S104">
        <v>10</v>
      </c>
    </row>
    <row r="105" spans="1:19" x14ac:dyDescent="0.3">
      <c r="A105">
        <v>29712</v>
      </c>
      <c r="B105">
        <v>0</v>
      </c>
      <c r="C105">
        <v>2001</v>
      </c>
      <c r="D105">
        <f t="shared" si="1"/>
        <v>21</v>
      </c>
      <c r="E105" s="3">
        <v>44871.739490740802</v>
      </c>
      <c r="F105" t="s">
        <v>42</v>
      </c>
      <c r="G105">
        <v>3</v>
      </c>
      <c r="H105">
        <v>4</v>
      </c>
      <c r="I105">
        <v>3</v>
      </c>
      <c r="J105">
        <v>4</v>
      </c>
      <c r="K105">
        <v>4</v>
      </c>
      <c r="L105">
        <v>4</v>
      </c>
      <c r="M105">
        <v>4</v>
      </c>
      <c r="N105">
        <v>2</v>
      </c>
      <c r="O105">
        <v>7</v>
      </c>
      <c r="P105">
        <v>3</v>
      </c>
      <c r="Q105">
        <v>8</v>
      </c>
      <c r="R105">
        <v>5</v>
      </c>
      <c r="S105">
        <v>55</v>
      </c>
    </row>
    <row r="106" spans="1:19" x14ac:dyDescent="0.3">
      <c r="A106">
        <v>29874</v>
      </c>
      <c r="B106">
        <v>0</v>
      </c>
      <c r="C106">
        <v>2001</v>
      </c>
      <c r="D106">
        <f t="shared" si="1"/>
        <v>21</v>
      </c>
      <c r="E106" s="3">
        <v>44872.644270833298</v>
      </c>
      <c r="F106" t="s">
        <v>42</v>
      </c>
      <c r="G106">
        <v>4</v>
      </c>
      <c r="H106">
        <v>4</v>
      </c>
      <c r="I106">
        <v>2</v>
      </c>
      <c r="J106">
        <v>3</v>
      </c>
      <c r="K106">
        <v>4</v>
      </c>
      <c r="L106">
        <v>4</v>
      </c>
      <c r="M106">
        <v>6</v>
      </c>
      <c r="N106">
        <v>5</v>
      </c>
      <c r="O106">
        <v>11</v>
      </c>
      <c r="P106">
        <v>2</v>
      </c>
      <c r="Q106">
        <v>6</v>
      </c>
      <c r="R106">
        <v>8</v>
      </c>
      <c r="S106">
        <v>43</v>
      </c>
    </row>
    <row r="107" spans="1:19" x14ac:dyDescent="0.3">
      <c r="A107">
        <v>29924</v>
      </c>
      <c r="B107">
        <v>1</v>
      </c>
      <c r="C107">
        <v>2001</v>
      </c>
      <c r="D107">
        <f t="shared" si="1"/>
        <v>21</v>
      </c>
      <c r="E107" s="3">
        <v>44872.863055555601</v>
      </c>
      <c r="F107" t="s">
        <v>52</v>
      </c>
      <c r="G107">
        <v>4</v>
      </c>
      <c r="H107">
        <v>4</v>
      </c>
      <c r="I107">
        <v>1</v>
      </c>
      <c r="J107">
        <v>4</v>
      </c>
      <c r="K107">
        <v>4</v>
      </c>
      <c r="L107">
        <v>4</v>
      </c>
      <c r="M107">
        <v>7</v>
      </c>
      <c r="N107">
        <v>3</v>
      </c>
      <c r="O107">
        <v>15</v>
      </c>
      <c r="P107">
        <v>2</v>
      </c>
      <c r="Q107">
        <v>5</v>
      </c>
      <c r="R107">
        <v>7</v>
      </c>
      <c r="S107">
        <v>28</v>
      </c>
    </row>
    <row r="108" spans="1:19" x14ac:dyDescent="0.3">
      <c r="A108">
        <v>29937</v>
      </c>
      <c r="B108">
        <v>0</v>
      </c>
      <c r="C108">
        <v>2001</v>
      </c>
      <c r="D108">
        <f t="shared" si="1"/>
        <v>21</v>
      </c>
      <c r="E108" s="3">
        <v>44872.949178240699</v>
      </c>
      <c r="F108" t="s">
        <v>71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1</v>
      </c>
      <c r="O108">
        <v>11</v>
      </c>
      <c r="P108">
        <v>2</v>
      </c>
      <c r="Q108">
        <v>3</v>
      </c>
      <c r="R108">
        <v>4</v>
      </c>
      <c r="S108">
        <v>46</v>
      </c>
    </row>
    <row r="109" spans="1:19" x14ac:dyDescent="0.3">
      <c r="A109">
        <v>28067</v>
      </c>
      <c r="B109">
        <v>1</v>
      </c>
      <c r="C109">
        <v>2001</v>
      </c>
      <c r="D109">
        <f t="shared" si="1"/>
        <v>21</v>
      </c>
      <c r="E109" s="3">
        <v>44873.746354166702</v>
      </c>
      <c r="F109" t="s">
        <v>42</v>
      </c>
      <c r="G109">
        <v>4</v>
      </c>
      <c r="H109">
        <v>4</v>
      </c>
      <c r="I109">
        <v>2</v>
      </c>
      <c r="J109">
        <v>4</v>
      </c>
      <c r="K109">
        <v>4</v>
      </c>
      <c r="L109">
        <v>4</v>
      </c>
      <c r="M109">
        <v>5</v>
      </c>
      <c r="N109">
        <v>4</v>
      </c>
      <c r="O109">
        <v>16</v>
      </c>
      <c r="P109">
        <v>6</v>
      </c>
      <c r="Q109">
        <v>13</v>
      </c>
      <c r="R109">
        <v>6</v>
      </c>
      <c r="S109">
        <v>33</v>
      </c>
    </row>
    <row r="110" spans="1:19" x14ac:dyDescent="0.3">
      <c r="A110">
        <v>30019</v>
      </c>
      <c r="B110">
        <v>0</v>
      </c>
      <c r="C110">
        <v>2001</v>
      </c>
      <c r="D110">
        <f t="shared" si="1"/>
        <v>21</v>
      </c>
      <c r="E110" s="3">
        <v>44874.515138888899</v>
      </c>
      <c r="F110" t="s">
        <v>42</v>
      </c>
      <c r="G110">
        <v>4</v>
      </c>
      <c r="H110">
        <v>4</v>
      </c>
      <c r="I110">
        <v>3</v>
      </c>
      <c r="J110">
        <v>4</v>
      </c>
      <c r="K110">
        <v>4</v>
      </c>
      <c r="L110">
        <v>3</v>
      </c>
      <c r="M110">
        <v>7</v>
      </c>
      <c r="N110">
        <v>3</v>
      </c>
      <c r="O110">
        <v>8</v>
      </c>
      <c r="P110">
        <v>5</v>
      </c>
      <c r="Q110">
        <v>3</v>
      </c>
      <c r="R110">
        <v>6</v>
      </c>
      <c r="S110">
        <v>47</v>
      </c>
    </row>
    <row r="111" spans="1:19" x14ac:dyDescent="0.3">
      <c r="A111">
        <v>30096</v>
      </c>
      <c r="B111">
        <v>1</v>
      </c>
      <c r="C111">
        <v>2001</v>
      </c>
      <c r="D111">
        <f t="shared" si="1"/>
        <v>21</v>
      </c>
      <c r="E111" s="3">
        <v>44877.520208333299</v>
      </c>
      <c r="F111" t="s">
        <v>52</v>
      </c>
      <c r="G111">
        <v>4</v>
      </c>
      <c r="H111">
        <v>3</v>
      </c>
      <c r="I111">
        <v>4</v>
      </c>
      <c r="J111">
        <v>4</v>
      </c>
      <c r="K111">
        <v>3</v>
      </c>
      <c r="L111">
        <v>3</v>
      </c>
      <c r="M111">
        <v>5</v>
      </c>
      <c r="N111">
        <v>6</v>
      </c>
      <c r="O111">
        <v>8</v>
      </c>
      <c r="P111">
        <v>8</v>
      </c>
      <c r="Q111">
        <v>6</v>
      </c>
      <c r="R111">
        <v>76</v>
      </c>
      <c r="S111">
        <v>74</v>
      </c>
    </row>
    <row r="112" spans="1:19" x14ac:dyDescent="0.3">
      <c r="A112">
        <v>26531</v>
      </c>
      <c r="B112">
        <v>0</v>
      </c>
      <c r="C112">
        <v>2000</v>
      </c>
      <c r="D112">
        <f t="shared" si="1"/>
        <v>22</v>
      </c>
      <c r="E112" s="3">
        <v>44859.481400463003</v>
      </c>
      <c r="F112" t="s">
        <v>40</v>
      </c>
      <c r="G112">
        <v>4</v>
      </c>
      <c r="H112">
        <v>4</v>
      </c>
      <c r="I112">
        <v>1</v>
      </c>
      <c r="J112">
        <v>3</v>
      </c>
      <c r="K112">
        <v>4</v>
      </c>
      <c r="L112">
        <v>3</v>
      </c>
      <c r="M112">
        <v>3</v>
      </c>
      <c r="N112">
        <v>3</v>
      </c>
      <c r="O112">
        <v>10</v>
      </c>
      <c r="P112">
        <v>4</v>
      </c>
      <c r="Q112">
        <v>5</v>
      </c>
      <c r="R112">
        <v>5</v>
      </c>
      <c r="S112">
        <v>47</v>
      </c>
    </row>
    <row r="113" spans="1:19" x14ac:dyDescent="0.3">
      <c r="A113">
        <v>26538</v>
      </c>
      <c r="B113">
        <v>0</v>
      </c>
      <c r="C113">
        <v>2000</v>
      </c>
      <c r="D113">
        <f t="shared" si="1"/>
        <v>22</v>
      </c>
      <c r="E113" s="3">
        <v>44859.491354166697</v>
      </c>
      <c r="F113" t="s">
        <v>44</v>
      </c>
      <c r="G113">
        <v>4</v>
      </c>
      <c r="H113">
        <v>4</v>
      </c>
      <c r="I113">
        <v>4</v>
      </c>
      <c r="J113">
        <v>3</v>
      </c>
      <c r="K113">
        <v>3</v>
      </c>
      <c r="L113">
        <v>4</v>
      </c>
      <c r="M113">
        <v>4</v>
      </c>
      <c r="N113">
        <v>2</v>
      </c>
      <c r="O113">
        <v>5</v>
      </c>
      <c r="P113">
        <v>4</v>
      </c>
      <c r="Q113">
        <v>4</v>
      </c>
      <c r="R113">
        <v>4</v>
      </c>
      <c r="S113">
        <v>64</v>
      </c>
    </row>
    <row r="114" spans="1:19" x14ac:dyDescent="0.3">
      <c r="A114">
        <v>26540</v>
      </c>
      <c r="B114">
        <v>0</v>
      </c>
      <c r="C114">
        <v>2000</v>
      </c>
      <c r="D114">
        <f t="shared" si="1"/>
        <v>22</v>
      </c>
      <c r="E114" s="3">
        <v>44859.503032407403</v>
      </c>
      <c r="F114" t="s">
        <v>44</v>
      </c>
      <c r="G114">
        <v>3</v>
      </c>
      <c r="H114">
        <v>4</v>
      </c>
      <c r="I114">
        <v>1</v>
      </c>
      <c r="J114">
        <v>3</v>
      </c>
      <c r="K114">
        <v>4</v>
      </c>
      <c r="L114">
        <v>3</v>
      </c>
      <c r="M114">
        <v>5</v>
      </c>
      <c r="N114">
        <v>1</v>
      </c>
      <c r="O114">
        <v>6</v>
      </c>
      <c r="P114">
        <v>2</v>
      </c>
      <c r="Q114">
        <v>3</v>
      </c>
      <c r="R114">
        <v>6</v>
      </c>
      <c r="S114">
        <v>55</v>
      </c>
    </row>
    <row r="115" spans="1:19" x14ac:dyDescent="0.3">
      <c r="A115">
        <v>26620</v>
      </c>
      <c r="B115">
        <v>0</v>
      </c>
      <c r="C115">
        <v>2000</v>
      </c>
      <c r="D115">
        <f t="shared" si="1"/>
        <v>22</v>
      </c>
      <c r="E115" s="3">
        <v>44859.842245370397</v>
      </c>
      <c r="F115" t="s">
        <v>44</v>
      </c>
      <c r="G115">
        <v>4</v>
      </c>
      <c r="H115">
        <v>3</v>
      </c>
      <c r="I115">
        <v>3</v>
      </c>
      <c r="J115">
        <v>4</v>
      </c>
      <c r="K115">
        <v>4</v>
      </c>
      <c r="L115">
        <v>3</v>
      </c>
      <c r="M115">
        <v>2</v>
      </c>
      <c r="N115">
        <v>5</v>
      </c>
      <c r="O115">
        <v>61</v>
      </c>
      <c r="P115">
        <v>2</v>
      </c>
      <c r="Q115">
        <v>3</v>
      </c>
      <c r="R115">
        <v>4</v>
      </c>
      <c r="S115">
        <v>67</v>
      </c>
    </row>
    <row r="116" spans="1:19" x14ac:dyDescent="0.3">
      <c r="A116">
        <v>26753</v>
      </c>
      <c r="B116">
        <v>0</v>
      </c>
      <c r="C116">
        <v>2000</v>
      </c>
      <c r="D116">
        <f t="shared" si="1"/>
        <v>22</v>
      </c>
      <c r="E116" s="3">
        <v>44860.394386574102</v>
      </c>
      <c r="F116" t="s">
        <v>42</v>
      </c>
      <c r="G116">
        <v>3</v>
      </c>
      <c r="H116">
        <v>4</v>
      </c>
      <c r="I116">
        <v>3</v>
      </c>
      <c r="J116">
        <v>3</v>
      </c>
      <c r="K116">
        <v>4</v>
      </c>
      <c r="L116">
        <v>3</v>
      </c>
      <c r="M116">
        <v>3</v>
      </c>
      <c r="N116">
        <v>3</v>
      </c>
      <c r="O116">
        <v>6</v>
      </c>
      <c r="P116">
        <v>5</v>
      </c>
      <c r="Q116">
        <v>5</v>
      </c>
      <c r="R116">
        <v>6</v>
      </c>
      <c r="S116">
        <v>56</v>
      </c>
    </row>
    <row r="117" spans="1:19" x14ac:dyDescent="0.3">
      <c r="A117">
        <v>26617</v>
      </c>
      <c r="B117">
        <v>0</v>
      </c>
      <c r="C117">
        <v>2000</v>
      </c>
      <c r="D117">
        <f t="shared" si="1"/>
        <v>22</v>
      </c>
      <c r="E117" s="3">
        <v>44860.442164351902</v>
      </c>
      <c r="F117" t="s">
        <v>72</v>
      </c>
      <c r="G117">
        <v>4</v>
      </c>
      <c r="H117">
        <v>4</v>
      </c>
      <c r="I117">
        <v>3</v>
      </c>
      <c r="J117">
        <v>3</v>
      </c>
      <c r="K117">
        <v>4</v>
      </c>
      <c r="L117">
        <v>3</v>
      </c>
      <c r="M117">
        <v>8</v>
      </c>
      <c r="N117">
        <v>3</v>
      </c>
      <c r="O117">
        <v>15</v>
      </c>
      <c r="P117">
        <v>4</v>
      </c>
      <c r="Q117">
        <v>7</v>
      </c>
      <c r="R117">
        <v>13</v>
      </c>
      <c r="S117">
        <v>52</v>
      </c>
    </row>
    <row r="118" spans="1:19" x14ac:dyDescent="0.3">
      <c r="A118">
        <v>26842</v>
      </c>
      <c r="B118">
        <v>1</v>
      </c>
      <c r="C118">
        <v>2000</v>
      </c>
      <c r="D118">
        <f t="shared" si="1"/>
        <v>22</v>
      </c>
      <c r="E118" s="3">
        <v>44860.462037037003</v>
      </c>
      <c r="F118" t="s">
        <v>40</v>
      </c>
      <c r="G118">
        <v>3</v>
      </c>
      <c r="H118">
        <v>3</v>
      </c>
      <c r="I118">
        <v>4</v>
      </c>
      <c r="J118">
        <v>2</v>
      </c>
      <c r="K118">
        <v>3</v>
      </c>
      <c r="L118">
        <v>2</v>
      </c>
      <c r="M118">
        <v>4</v>
      </c>
      <c r="N118">
        <v>2</v>
      </c>
      <c r="O118">
        <v>13</v>
      </c>
      <c r="P118">
        <v>3</v>
      </c>
      <c r="Q118">
        <v>6</v>
      </c>
      <c r="R118">
        <v>5</v>
      </c>
      <c r="S118">
        <v>28</v>
      </c>
    </row>
    <row r="119" spans="1:19" x14ac:dyDescent="0.3">
      <c r="A119">
        <v>26884</v>
      </c>
      <c r="B119">
        <v>0</v>
      </c>
      <c r="C119">
        <v>2000</v>
      </c>
      <c r="D119">
        <f t="shared" si="1"/>
        <v>22</v>
      </c>
      <c r="E119" s="3">
        <v>44860.487962963001</v>
      </c>
      <c r="F119" t="s">
        <v>44</v>
      </c>
      <c r="G119">
        <v>3</v>
      </c>
      <c r="H119">
        <v>3</v>
      </c>
      <c r="I119">
        <v>2</v>
      </c>
      <c r="J119">
        <v>3</v>
      </c>
      <c r="K119">
        <v>3</v>
      </c>
      <c r="L119">
        <v>3</v>
      </c>
      <c r="M119">
        <v>4</v>
      </c>
      <c r="N119">
        <v>1</v>
      </c>
      <c r="O119">
        <v>4</v>
      </c>
      <c r="P119">
        <v>2</v>
      </c>
      <c r="Q119">
        <v>2</v>
      </c>
      <c r="R119">
        <v>4</v>
      </c>
      <c r="S119">
        <v>53</v>
      </c>
    </row>
    <row r="120" spans="1:19" x14ac:dyDescent="0.3">
      <c r="A120">
        <v>27084</v>
      </c>
      <c r="B120">
        <v>0</v>
      </c>
      <c r="C120">
        <v>2000</v>
      </c>
      <c r="D120">
        <f t="shared" si="1"/>
        <v>22</v>
      </c>
      <c r="E120" s="3">
        <v>44860.626053240703</v>
      </c>
      <c r="F120" t="s">
        <v>52</v>
      </c>
      <c r="G120">
        <v>3</v>
      </c>
      <c r="H120">
        <v>3</v>
      </c>
      <c r="I120">
        <v>4</v>
      </c>
      <c r="J120">
        <v>1</v>
      </c>
      <c r="K120">
        <v>2</v>
      </c>
      <c r="L120">
        <v>2</v>
      </c>
      <c r="M120">
        <v>6</v>
      </c>
      <c r="N120">
        <v>4</v>
      </c>
      <c r="O120">
        <v>5</v>
      </c>
      <c r="P120">
        <v>3</v>
      </c>
      <c r="Q120">
        <v>4</v>
      </c>
      <c r="R120">
        <v>9</v>
      </c>
      <c r="S120">
        <v>19</v>
      </c>
    </row>
    <row r="121" spans="1:19" x14ac:dyDescent="0.3">
      <c r="A121">
        <v>26932</v>
      </c>
      <c r="B121">
        <v>0</v>
      </c>
      <c r="C121">
        <v>2000</v>
      </c>
      <c r="D121">
        <f t="shared" si="1"/>
        <v>22</v>
      </c>
      <c r="E121" s="3">
        <v>44860.627175925903</v>
      </c>
      <c r="F121" t="s">
        <v>44</v>
      </c>
      <c r="G121">
        <v>3</v>
      </c>
      <c r="H121">
        <v>4</v>
      </c>
      <c r="I121">
        <v>2</v>
      </c>
      <c r="J121">
        <v>4</v>
      </c>
      <c r="K121">
        <v>4</v>
      </c>
      <c r="L121">
        <v>4</v>
      </c>
      <c r="M121">
        <v>3</v>
      </c>
      <c r="N121">
        <v>2</v>
      </c>
      <c r="O121">
        <v>8</v>
      </c>
      <c r="P121">
        <v>2</v>
      </c>
      <c r="Q121">
        <v>4</v>
      </c>
      <c r="R121">
        <v>5</v>
      </c>
      <c r="S121">
        <v>51</v>
      </c>
    </row>
    <row r="122" spans="1:19" x14ac:dyDescent="0.3">
      <c r="A122">
        <v>27086</v>
      </c>
      <c r="B122">
        <v>0</v>
      </c>
      <c r="C122">
        <v>2000</v>
      </c>
      <c r="D122">
        <f t="shared" si="1"/>
        <v>22</v>
      </c>
      <c r="E122" s="3">
        <v>44860.6324537037</v>
      </c>
      <c r="F122" t="s">
        <v>52</v>
      </c>
      <c r="G122">
        <v>4</v>
      </c>
      <c r="H122">
        <v>4</v>
      </c>
      <c r="I122">
        <v>2</v>
      </c>
      <c r="J122">
        <v>4</v>
      </c>
      <c r="K122">
        <v>4</v>
      </c>
      <c r="L122">
        <v>4</v>
      </c>
      <c r="M122">
        <v>4</v>
      </c>
      <c r="N122">
        <v>3</v>
      </c>
      <c r="O122">
        <v>14</v>
      </c>
      <c r="P122">
        <v>3</v>
      </c>
      <c r="Q122">
        <v>4</v>
      </c>
      <c r="R122">
        <v>7</v>
      </c>
      <c r="S122">
        <v>33</v>
      </c>
    </row>
    <row r="123" spans="1:19" x14ac:dyDescent="0.3">
      <c r="A123">
        <v>27089</v>
      </c>
      <c r="B123">
        <v>1</v>
      </c>
      <c r="C123">
        <v>2000</v>
      </c>
      <c r="D123">
        <f t="shared" si="1"/>
        <v>22</v>
      </c>
      <c r="E123" s="3">
        <v>44860.638912037</v>
      </c>
      <c r="F123" t="s">
        <v>73</v>
      </c>
      <c r="G123">
        <v>3</v>
      </c>
      <c r="H123">
        <v>3</v>
      </c>
      <c r="I123">
        <v>3</v>
      </c>
      <c r="J123">
        <v>2</v>
      </c>
      <c r="K123">
        <v>2</v>
      </c>
      <c r="L123">
        <v>1</v>
      </c>
      <c r="M123">
        <v>4</v>
      </c>
      <c r="N123">
        <v>3</v>
      </c>
      <c r="O123">
        <v>4</v>
      </c>
      <c r="P123">
        <v>6</v>
      </c>
      <c r="Q123">
        <v>5</v>
      </c>
      <c r="R123">
        <v>9</v>
      </c>
      <c r="S123">
        <v>20</v>
      </c>
    </row>
    <row r="124" spans="1:19" x14ac:dyDescent="0.3">
      <c r="A124">
        <v>27220</v>
      </c>
      <c r="B124">
        <v>0</v>
      </c>
      <c r="C124">
        <v>2000</v>
      </c>
      <c r="D124">
        <f t="shared" si="1"/>
        <v>22</v>
      </c>
      <c r="E124" s="3">
        <v>44860.718993055598</v>
      </c>
      <c r="F124" t="s">
        <v>74</v>
      </c>
      <c r="G124">
        <v>4</v>
      </c>
      <c r="H124">
        <v>4</v>
      </c>
      <c r="I124">
        <v>2</v>
      </c>
      <c r="J124">
        <v>2</v>
      </c>
      <c r="K124">
        <v>4</v>
      </c>
      <c r="L124">
        <v>4</v>
      </c>
      <c r="M124">
        <v>8</v>
      </c>
      <c r="N124">
        <v>2</v>
      </c>
      <c r="O124">
        <v>15</v>
      </c>
      <c r="P124">
        <v>12</v>
      </c>
      <c r="Q124">
        <v>3</v>
      </c>
      <c r="R124">
        <v>11</v>
      </c>
      <c r="S124">
        <v>64</v>
      </c>
    </row>
    <row r="125" spans="1:19" x14ac:dyDescent="0.3">
      <c r="A125">
        <v>27449</v>
      </c>
      <c r="B125">
        <v>0</v>
      </c>
      <c r="C125">
        <v>2000</v>
      </c>
      <c r="D125">
        <f t="shared" si="1"/>
        <v>22</v>
      </c>
      <c r="E125" s="3">
        <v>44860.884548611102</v>
      </c>
      <c r="F125" t="s">
        <v>52</v>
      </c>
      <c r="G125">
        <v>4</v>
      </c>
      <c r="H125">
        <v>4</v>
      </c>
      <c r="I125">
        <v>1</v>
      </c>
      <c r="J125">
        <v>4</v>
      </c>
      <c r="K125">
        <v>4</v>
      </c>
      <c r="L125">
        <v>4</v>
      </c>
      <c r="M125">
        <v>4</v>
      </c>
      <c r="N125">
        <v>2</v>
      </c>
      <c r="O125">
        <v>7</v>
      </c>
      <c r="P125">
        <v>4</v>
      </c>
      <c r="Q125">
        <v>5</v>
      </c>
      <c r="R125">
        <v>7</v>
      </c>
      <c r="S125">
        <v>28</v>
      </c>
    </row>
    <row r="126" spans="1:19" x14ac:dyDescent="0.3">
      <c r="A126">
        <v>26526</v>
      </c>
      <c r="B126">
        <v>0</v>
      </c>
      <c r="C126">
        <v>2000</v>
      </c>
      <c r="D126">
        <f t="shared" si="1"/>
        <v>22</v>
      </c>
      <c r="E126" s="3">
        <v>44860.935648148203</v>
      </c>
      <c r="F126" t="s">
        <v>42</v>
      </c>
      <c r="G126">
        <v>1</v>
      </c>
      <c r="H126">
        <v>4</v>
      </c>
      <c r="I126">
        <v>3</v>
      </c>
      <c r="J126">
        <v>3</v>
      </c>
      <c r="K126">
        <v>3</v>
      </c>
      <c r="L126">
        <v>4</v>
      </c>
      <c r="M126">
        <v>8</v>
      </c>
      <c r="N126">
        <v>3</v>
      </c>
      <c r="O126">
        <v>9</v>
      </c>
      <c r="P126">
        <v>3</v>
      </c>
      <c r="Q126">
        <v>5</v>
      </c>
      <c r="R126">
        <v>12</v>
      </c>
      <c r="S126">
        <v>78</v>
      </c>
    </row>
    <row r="127" spans="1:19" x14ac:dyDescent="0.3">
      <c r="A127">
        <v>27688</v>
      </c>
      <c r="B127">
        <v>0</v>
      </c>
      <c r="C127">
        <v>2000</v>
      </c>
      <c r="D127">
        <f t="shared" si="1"/>
        <v>22</v>
      </c>
      <c r="E127" s="3">
        <v>44861.426111111097</v>
      </c>
      <c r="F127" t="s">
        <v>42</v>
      </c>
      <c r="G127">
        <v>4</v>
      </c>
      <c r="H127">
        <v>4</v>
      </c>
      <c r="I127">
        <v>1</v>
      </c>
      <c r="J127">
        <v>4</v>
      </c>
      <c r="K127">
        <v>3</v>
      </c>
      <c r="L127">
        <v>3</v>
      </c>
      <c r="M127">
        <v>4</v>
      </c>
      <c r="N127">
        <v>2</v>
      </c>
      <c r="O127">
        <v>7</v>
      </c>
      <c r="P127">
        <v>2</v>
      </c>
      <c r="Q127">
        <v>4</v>
      </c>
      <c r="R127">
        <v>9</v>
      </c>
      <c r="S127">
        <v>61</v>
      </c>
    </row>
    <row r="128" spans="1:19" x14ac:dyDescent="0.3">
      <c r="A128">
        <v>27809</v>
      </c>
      <c r="B128">
        <v>0</v>
      </c>
      <c r="C128">
        <v>2000</v>
      </c>
      <c r="D128">
        <f t="shared" si="1"/>
        <v>22</v>
      </c>
      <c r="E128" s="3">
        <v>44861.505011574103</v>
      </c>
      <c r="F128" t="s">
        <v>40</v>
      </c>
      <c r="G128">
        <v>4</v>
      </c>
      <c r="H128">
        <v>4</v>
      </c>
      <c r="I128">
        <v>3</v>
      </c>
      <c r="J128">
        <v>4</v>
      </c>
      <c r="K128">
        <v>4</v>
      </c>
      <c r="L128">
        <v>4</v>
      </c>
      <c r="M128">
        <v>4</v>
      </c>
      <c r="N128">
        <v>2</v>
      </c>
      <c r="O128">
        <v>17</v>
      </c>
      <c r="P128">
        <v>3</v>
      </c>
      <c r="Q128">
        <v>9</v>
      </c>
      <c r="R128">
        <v>8</v>
      </c>
      <c r="S128">
        <v>39</v>
      </c>
    </row>
    <row r="129" spans="1:19" x14ac:dyDescent="0.3">
      <c r="A129">
        <v>26807</v>
      </c>
      <c r="B129">
        <v>0</v>
      </c>
      <c r="C129">
        <v>2000</v>
      </c>
      <c r="D129">
        <f t="shared" si="1"/>
        <v>22</v>
      </c>
      <c r="E129" s="3">
        <v>44861.529513888898</v>
      </c>
      <c r="F129" t="s">
        <v>42</v>
      </c>
      <c r="G129">
        <v>4</v>
      </c>
      <c r="H129">
        <v>4</v>
      </c>
      <c r="I129">
        <v>3</v>
      </c>
      <c r="J129">
        <v>4</v>
      </c>
      <c r="K129">
        <v>4</v>
      </c>
      <c r="L129">
        <v>4</v>
      </c>
      <c r="M129">
        <v>4</v>
      </c>
      <c r="N129">
        <v>2</v>
      </c>
      <c r="O129">
        <v>3</v>
      </c>
      <c r="P129">
        <v>2</v>
      </c>
      <c r="Q129">
        <v>5</v>
      </c>
      <c r="R129">
        <v>3</v>
      </c>
      <c r="S129">
        <v>39</v>
      </c>
    </row>
    <row r="130" spans="1:19" x14ac:dyDescent="0.3">
      <c r="A130">
        <v>27853</v>
      </c>
      <c r="B130">
        <v>0</v>
      </c>
      <c r="C130">
        <v>2000</v>
      </c>
      <c r="D130">
        <f t="shared" si="1"/>
        <v>22</v>
      </c>
      <c r="E130" s="3">
        <v>44861.580277777801</v>
      </c>
      <c r="F130" t="s">
        <v>75</v>
      </c>
      <c r="G130">
        <v>4</v>
      </c>
      <c r="H130">
        <v>4</v>
      </c>
      <c r="I130">
        <v>1</v>
      </c>
      <c r="J130">
        <v>4</v>
      </c>
      <c r="K130">
        <v>4</v>
      </c>
      <c r="L130">
        <v>4</v>
      </c>
      <c r="M130">
        <v>4</v>
      </c>
      <c r="N130">
        <v>3</v>
      </c>
      <c r="O130">
        <v>9</v>
      </c>
      <c r="P130">
        <v>2</v>
      </c>
      <c r="Q130">
        <v>5</v>
      </c>
      <c r="R130">
        <v>5</v>
      </c>
      <c r="S130">
        <v>28</v>
      </c>
    </row>
    <row r="131" spans="1:19" x14ac:dyDescent="0.3">
      <c r="A131">
        <v>28516</v>
      </c>
      <c r="B131">
        <v>0</v>
      </c>
      <c r="C131">
        <v>2000</v>
      </c>
      <c r="D131">
        <f t="shared" si="1"/>
        <v>22</v>
      </c>
      <c r="E131" s="3">
        <v>44864.338761574101</v>
      </c>
      <c r="F131" t="s">
        <v>42</v>
      </c>
      <c r="G131">
        <v>2</v>
      </c>
      <c r="H131">
        <v>4</v>
      </c>
      <c r="I131">
        <v>4</v>
      </c>
      <c r="J131">
        <v>3</v>
      </c>
      <c r="K131">
        <v>3</v>
      </c>
      <c r="L131">
        <v>4</v>
      </c>
      <c r="M131">
        <v>14</v>
      </c>
      <c r="N131">
        <v>3</v>
      </c>
      <c r="O131">
        <v>8</v>
      </c>
      <c r="P131">
        <v>6</v>
      </c>
      <c r="Q131">
        <v>6</v>
      </c>
      <c r="R131">
        <v>8</v>
      </c>
      <c r="S131">
        <v>77</v>
      </c>
    </row>
    <row r="132" spans="1:19" x14ac:dyDescent="0.3">
      <c r="A132">
        <v>28625</v>
      </c>
      <c r="B132">
        <v>0</v>
      </c>
      <c r="C132">
        <v>2000</v>
      </c>
      <c r="D132">
        <f t="shared" si="1"/>
        <v>22</v>
      </c>
      <c r="E132" s="3">
        <v>44864.819155092599</v>
      </c>
      <c r="F132" t="s">
        <v>42</v>
      </c>
      <c r="G132">
        <v>3</v>
      </c>
      <c r="H132">
        <v>3</v>
      </c>
      <c r="I132">
        <v>3</v>
      </c>
      <c r="J132">
        <v>2</v>
      </c>
      <c r="K132">
        <v>3</v>
      </c>
      <c r="L132">
        <v>2</v>
      </c>
      <c r="M132">
        <v>3</v>
      </c>
      <c r="N132">
        <v>2</v>
      </c>
      <c r="O132">
        <v>3</v>
      </c>
      <c r="P132">
        <v>2</v>
      </c>
      <c r="Q132">
        <v>3</v>
      </c>
      <c r="R132">
        <v>6</v>
      </c>
      <c r="S132">
        <v>35</v>
      </c>
    </row>
    <row r="133" spans="1:19" x14ac:dyDescent="0.3">
      <c r="A133">
        <v>28670</v>
      </c>
      <c r="B133">
        <v>1</v>
      </c>
      <c r="C133">
        <v>2000</v>
      </c>
      <c r="D133">
        <f t="shared" si="1"/>
        <v>22</v>
      </c>
      <c r="E133" s="3">
        <v>44865.3862731482</v>
      </c>
      <c r="F133" t="s">
        <v>44</v>
      </c>
      <c r="G133">
        <v>4</v>
      </c>
      <c r="H133">
        <v>3</v>
      </c>
      <c r="I133">
        <v>2</v>
      </c>
      <c r="J133">
        <v>2</v>
      </c>
      <c r="K133">
        <v>4</v>
      </c>
      <c r="L133">
        <v>3</v>
      </c>
      <c r="M133">
        <v>4</v>
      </c>
      <c r="N133">
        <v>2</v>
      </c>
      <c r="O133">
        <v>21</v>
      </c>
      <c r="P133">
        <v>10</v>
      </c>
      <c r="Q133">
        <v>5</v>
      </c>
      <c r="R133">
        <v>11</v>
      </c>
      <c r="S133">
        <v>69</v>
      </c>
    </row>
    <row r="134" spans="1:19" x14ac:dyDescent="0.3">
      <c r="A134">
        <v>28768</v>
      </c>
      <c r="B134">
        <v>1</v>
      </c>
      <c r="C134">
        <v>2000</v>
      </c>
      <c r="D134">
        <f t="shared" si="1"/>
        <v>22</v>
      </c>
      <c r="E134" s="3">
        <v>44865.629768518498</v>
      </c>
      <c r="F134" t="s">
        <v>76</v>
      </c>
      <c r="G134">
        <v>3</v>
      </c>
      <c r="H134">
        <v>3</v>
      </c>
      <c r="I134">
        <v>3</v>
      </c>
      <c r="J134">
        <v>1</v>
      </c>
      <c r="K134">
        <v>2</v>
      </c>
      <c r="L134">
        <v>1</v>
      </c>
      <c r="M134">
        <v>4</v>
      </c>
      <c r="N134">
        <v>3</v>
      </c>
      <c r="O134">
        <v>7</v>
      </c>
      <c r="P134">
        <v>3</v>
      </c>
      <c r="Q134">
        <v>4</v>
      </c>
      <c r="R134">
        <v>6</v>
      </c>
      <c r="S134">
        <v>20</v>
      </c>
    </row>
    <row r="135" spans="1:19" x14ac:dyDescent="0.3">
      <c r="A135">
        <v>28753</v>
      </c>
      <c r="B135">
        <v>0</v>
      </c>
      <c r="C135">
        <v>2000</v>
      </c>
      <c r="D135">
        <f t="shared" si="1"/>
        <v>22</v>
      </c>
      <c r="E135" s="3">
        <v>44865.635879629597</v>
      </c>
      <c r="F135" t="s">
        <v>42</v>
      </c>
      <c r="G135">
        <v>3</v>
      </c>
      <c r="H135">
        <v>4</v>
      </c>
      <c r="I135">
        <v>2</v>
      </c>
      <c r="J135">
        <v>4</v>
      </c>
      <c r="K135">
        <v>4</v>
      </c>
      <c r="L135">
        <v>4</v>
      </c>
      <c r="M135">
        <v>6</v>
      </c>
      <c r="N135">
        <v>3</v>
      </c>
      <c r="O135">
        <v>10</v>
      </c>
      <c r="P135">
        <v>4</v>
      </c>
      <c r="Q135">
        <v>3</v>
      </c>
      <c r="R135">
        <v>5</v>
      </c>
      <c r="S135">
        <v>51</v>
      </c>
    </row>
    <row r="136" spans="1:19" x14ac:dyDescent="0.3">
      <c r="A136">
        <v>26814</v>
      </c>
      <c r="B136">
        <v>0</v>
      </c>
      <c r="C136">
        <v>2000</v>
      </c>
      <c r="D136">
        <f t="shared" si="1"/>
        <v>22</v>
      </c>
      <c r="E136" s="3">
        <v>44866.427812499998</v>
      </c>
      <c r="F136" t="s">
        <v>44</v>
      </c>
      <c r="G136">
        <v>3</v>
      </c>
      <c r="H136">
        <v>4</v>
      </c>
      <c r="I136">
        <v>3</v>
      </c>
      <c r="J136">
        <v>2</v>
      </c>
      <c r="K136">
        <v>4</v>
      </c>
      <c r="L136">
        <v>4</v>
      </c>
      <c r="M136">
        <v>6</v>
      </c>
      <c r="N136">
        <v>2</v>
      </c>
      <c r="O136">
        <v>7</v>
      </c>
      <c r="P136">
        <v>3</v>
      </c>
      <c r="Q136">
        <v>5</v>
      </c>
      <c r="R136">
        <v>7</v>
      </c>
      <c r="S136">
        <v>73</v>
      </c>
    </row>
    <row r="137" spans="1:19" x14ac:dyDescent="0.3">
      <c r="A137">
        <v>27353</v>
      </c>
      <c r="B137">
        <v>0</v>
      </c>
      <c r="C137">
        <v>2000</v>
      </c>
      <c r="D137">
        <f t="shared" si="1"/>
        <v>22</v>
      </c>
      <c r="E137" s="3">
        <v>44866.519386574102</v>
      </c>
      <c r="F137" t="s">
        <v>44</v>
      </c>
      <c r="G137">
        <v>3</v>
      </c>
      <c r="H137">
        <v>3</v>
      </c>
      <c r="I137">
        <v>3</v>
      </c>
      <c r="J137">
        <v>3</v>
      </c>
      <c r="K137">
        <v>3</v>
      </c>
      <c r="L137">
        <v>3</v>
      </c>
      <c r="M137">
        <v>4</v>
      </c>
      <c r="N137">
        <v>2</v>
      </c>
      <c r="O137">
        <v>14</v>
      </c>
      <c r="P137">
        <v>3</v>
      </c>
      <c r="Q137">
        <v>9</v>
      </c>
      <c r="R137">
        <v>5</v>
      </c>
      <c r="S137">
        <v>49</v>
      </c>
    </row>
    <row r="138" spans="1:19" x14ac:dyDescent="0.3">
      <c r="A138">
        <v>29031</v>
      </c>
      <c r="B138">
        <v>0</v>
      </c>
      <c r="C138">
        <v>2000</v>
      </c>
      <c r="D138">
        <f t="shared" si="1"/>
        <v>22</v>
      </c>
      <c r="E138" s="3">
        <v>44866.718356481499</v>
      </c>
      <c r="F138" t="s">
        <v>40</v>
      </c>
      <c r="G138">
        <v>2</v>
      </c>
      <c r="H138">
        <v>2</v>
      </c>
      <c r="I138">
        <v>2</v>
      </c>
      <c r="J138">
        <v>2</v>
      </c>
      <c r="K138">
        <v>3</v>
      </c>
      <c r="L138">
        <v>2</v>
      </c>
      <c r="M138">
        <v>7</v>
      </c>
      <c r="N138">
        <v>4</v>
      </c>
      <c r="O138">
        <v>11</v>
      </c>
      <c r="P138">
        <v>3</v>
      </c>
      <c r="Q138">
        <v>9</v>
      </c>
      <c r="R138">
        <v>9</v>
      </c>
      <c r="S138">
        <v>32</v>
      </c>
    </row>
    <row r="139" spans="1:19" x14ac:dyDescent="0.3">
      <c r="A139">
        <v>28621</v>
      </c>
      <c r="B139">
        <v>0</v>
      </c>
      <c r="C139">
        <v>2000</v>
      </c>
      <c r="D139">
        <f t="shared" si="1"/>
        <v>22</v>
      </c>
      <c r="E139" s="3">
        <v>44867.355729166702</v>
      </c>
      <c r="F139" t="s">
        <v>42</v>
      </c>
      <c r="G139">
        <v>3</v>
      </c>
      <c r="H139">
        <v>4</v>
      </c>
      <c r="I139">
        <v>3</v>
      </c>
      <c r="J139">
        <v>3</v>
      </c>
      <c r="K139">
        <v>4</v>
      </c>
      <c r="L139">
        <v>4</v>
      </c>
      <c r="M139">
        <v>6</v>
      </c>
      <c r="N139">
        <v>3</v>
      </c>
      <c r="O139">
        <v>10</v>
      </c>
      <c r="P139">
        <v>4</v>
      </c>
      <c r="Q139">
        <v>4</v>
      </c>
      <c r="R139">
        <v>4</v>
      </c>
      <c r="S139">
        <v>57</v>
      </c>
    </row>
    <row r="140" spans="1:19" x14ac:dyDescent="0.3">
      <c r="A140">
        <v>29179</v>
      </c>
      <c r="B140">
        <v>1</v>
      </c>
      <c r="C140">
        <v>2000</v>
      </c>
      <c r="D140">
        <f t="shared" si="1"/>
        <v>22</v>
      </c>
      <c r="E140" s="3">
        <v>44867.582835648202</v>
      </c>
      <c r="F140" t="s">
        <v>52</v>
      </c>
      <c r="G140">
        <v>3</v>
      </c>
      <c r="H140">
        <v>3</v>
      </c>
      <c r="I140">
        <v>3</v>
      </c>
      <c r="J140">
        <v>2</v>
      </c>
      <c r="K140">
        <v>3</v>
      </c>
      <c r="L140">
        <v>1</v>
      </c>
      <c r="M140">
        <v>4</v>
      </c>
      <c r="N140">
        <v>3</v>
      </c>
      <c r="O140">
        <v>8</v>
      </c>
      <c r="P140">
        <v>4</v>
      </c>
      <c r="Q140">
        <v>8</v>
      </c>
      <c r="R140">
        <v>4</v>
      </c>
      <c r="S140">
        <v>31</v>
      </c>
    </row>
    <row r="141" spans="1:19" x14ac:dyDescent="0.3">
      <c r="A141">
        <v>29187</v>
      </c>
      <c r="B141">
        <v>0</v>
      </c>
      <c r="C141">
        <v>2000</v>
      </c>
      <c r="D141">
        <f t="shared" si="1"/>
        <v>22</v>
      </c>
      <c r="E141" s="3">
        <v>44867.590277777803</v>
      </c>
      <c r="F141" t="s">
        <v>52</v>
      </c>
      <c r="G141">
        <v>3</v>
      </c>
      <c r="H141">
        <v>3</v>
      </c>
      <c r="I141">
        <v>3</v>
      </c>
      <c r="J141">
        <v>3</v>
      </c>
      <c r="K141">
        <v>3</v>
      </c>
      <c r="L141">
        <v>2</v>
      </c>
      <c r="M141">
        <v>3</v>
      </c>
      <c r="N141">
        <v>3</v>
      </c>
      <c r="O141">
        <v>4</v>
      </c>
      <c r="P141">
        <v>2</v>
      </c>
      <c r="Q141">
        <v>5</v>
      </c>
      <c r="R141">
        <v>3</v>
      </c>
      <c r="S141">
        <v>44</v>
      </c>
    </row>
    <row r="142" spans="1:19" x14ac:dyDescent="0.3">
      <c r="A142">
        <v>29206</v>
      </c>
      <c r="B142">
        <v>1</v>
      </c>
      <c r="C142">
        <v>2000</v>
      </c>
      <c r="D142">
        <f t="shared" si="1"/>
        <v>22</v>
      </c>
      <c r="E142" s="3">
        <v>44867.686319444503</v>
      </c>
      <c r="F142" t="s">
        <v>44</v>
      </c>
      <c r="G142">
        <v>4</v>
      </c>
      <c r="H142">
        <v>4</v>
      </c>
      <c r="I142">
        <v>4</v>
      </c>
      <c r="J142">
        <v>1</v>
      </c>
      <c r="K142">
        <v>3</v>
      </c>
      <c r="L142">
        <v>1</v>
      </c>
      <c r="M142">
        <v>8</v>
      </c>
      <c r="N142">
        <v>3</v>
      </c>
      <c r="O142">
        <v>5</v>
      </c>
      <c r="P142">
        <v>3</v>
      </c>
      <c r="Q142">
        <v>5</v>
      </c>
      <c r="R142">
        <v>4</v>
      </c>
      <c r="S142">
        <v>76</v>
      </c>
    </row>
    <row r="143" spans="1:19" x14ac:dyDescent="0.3">
      <c r="A143">
        <v>29258</v>
      </c>
      <c r="B143">
        <v>0</v>
      </c>
      <c r="C143">
        <v>2000</v>
      </c>
      <c r="D143">
        <f t="shared" si="1"/>
        <v>22</v>
      </c>
      <c r="E143" s="3">
        <v>44867.9046296296</v>
      </c>
      <c r="F143" t="s">
        <v>77</v>
      </c>
      <c r="G143">
        <v>4</v>
      </c>
      <c r="H143">
        <v>4</v>
      </c>
      <c r="I143">
        <v>4</v>
      </c>
      <c r="J143">
        <v>2</v>
      </c>
      <c r="K143">
        <v>4</v>
      </c>
      <c r="L143">
        <v>3</v>
      </c>
      <c r="M143">
        <v>5</v>
      </c>
      <c r="N143">
        <v>3</v>
      </c>
      <c r="O143">
        <v>8</v>
      </c>
      <c r="P143">
        <v>3</v>
      </c>
      <c r="Q143">
        <v>7</v>
      </c>
      <c r="R143">
        <v>12</v>
      </c>
      <c r="S143">
        <v>70</v>
      </c>
    </row>
    <row r="144" spans="1:19" x14ac:dyDescent="0.3">
      <c r="A144">
        <v>29285</v>
      </c>
      <c r="B144">
        <v>1</v>
      </c>
      <c r="C144">
        <v>2000</v>
      </c>
      <c r="D144">
        <f t="shared" si="1"/>
        <v>22</v>
      </c>
      <c r="E144" s="3">
        <v>44868.365844907399</v>
      </c>
      <c r="F144" t="s">
        <v>78</v>
      </c>
      <c r="G144">
        <v>4</v>
      </c>
      <c r="H144">
        <v>4</v>
      </c>
      <c r="I144">
        <v>3</v>
      </c>
      <c r="J144">
        <v>3</v>
      </c>
      <c r="K144">
        <v>3</v>
      </c>
      <c r="L144">
        <v>2</v>
      </c>
      <c r="M144">
        <v>6</v>
      </c>
      <c r="N144">
        <v>3</v>
      </c>
      <c r="O144">
        <v>22</v>
      </c>
      <c r="P144">
        <v>7</v>
      </c>
      <c r="Q144">
        <v>5</v>
      </c>
      <c r="R144">
        <v>9</v>
      </c>
      <c r="S144">
        <v>65</v>
      </c>
    </row>
    <row r="145" spans="1:19" x14ac:dyDescent="0.3">
      <c r="A145">
        <v>29370</v>
      </c>
      <c r="B145">
        <v>0</v>
      </c>
      <c r="C145">
        <v>2000</v>
      </c>
      <c r="D145">
        <f t="shared" si="1"/>
        <v>22</v>
      </c>
      <c r="E145" s="3">
        <v>44868.837037037003</v>
      </c>
      <c r="F145" t="s">
        <v>79</v>
      </c>
      <c r="G145">
        <v>4</v>
      </c>
      <c r="H145">
        <v>3</v>
      </c>
      <c r="I145">
        <v>3</v>
      </c>
      <c r="J145">
        <v>2</v>
      </c>
      <c r="K145">
        <v>3</v>
      </c>
      <c r="L145">
        <v>2</v>
      </c>
      <c r="M145">
        <v>6</v>
      </c>
      <c r="N145">
        <v>2</v>
      </c>
      <c r="O145">
        <v>14</v>
      </c>
      <c r="P145">
        <v>4</v>
      </c>
      <c r="Q145">
        <v>3</v>
      </c>
      <c r="R145">
        <v>5</v>
      </c>
      <c r="S145">
        <v>55</v>
      </c>
    </row>
    <row r="146" spans="1:19" x14ac:dyDescent="0.3">
      <c r="A146">
        <v>29540</v>
      </c>
      <c r="B146">
        <v>0</v>
      </c>
      <c r="C146">
        <v>2000</v>
      </c>
      <c r="D146">
        <f t="shared" si="1"/>
        <v>22</v>
      </c>
      <c r="E146" s="3">
        <v>44870.488506944399</v>
      </c>
      <c r="F146" t="s">
        <v>80</v>
      </c>
      <c r="G146">
        <v>3</v>
      </c>
      <c r="H146">
        <v>4</v>
      </c>
      <c r="I146">
        <v>1</v>
      </c>
      <c r="J146">
        <v>4</v>
      </c>
      <c r="K146">
        <v>4</v>
      </c>
      <c r="L146">
        <v>4</v>
      </c>
      <c r="M146">
        <v>15</v>
      </c>
      <c r="N146">
        <v>3</v>
      </c>
      <c r="O146">
        <v>23</v>
      </c>
      <c r="P146">
        <v>3</v>
      </c>
      <c r="Q146">
        <v>5</v>
      </c>
      <c r="R146">
        <v>17</v>
      </c>
      <c r="S146">
        <v>47</v>
      </c>
    </row>
    <row r="147" spans="1:19" x14ac:dyDescent="0.3">
      <c r="A147">
        <v>29790</v>
      </c>
      <c r="B147">
        <v>0</v>
      </c>
      <c r="C147">
        <v>2000</v>
      </c>
      <c r="D147">
        <f t="shared" si="1"/>
        <v>22</v>
      </c>
      <c r="E147" s="3">
        <v>44871.962129629603</v>
      </c>
      <c r="F147" t="s">
        <v>42</v>
      </c>
      <c r="G147">
        <v>4</v>
      </c>
      <c r="H147">
        <v>4</v>
      </c>
      <c r="I147">
        <v>2</v>
      </c>
      <c r="J147">
        <v>4</v>
      </c>
      <c r="K147">
        <v>4</v>
      </c>
      <c r="L147">
        <v>4</v>
      </c>
      <c r="M147">
        <v>4</v>
      </c>
      <c r="N147">
        <v>3</v>
      </c>
      <c r="O147">
        <v>15</v>
      </c>
      <c r="P147">
        <v>5</v>
      </c>
      <c r="Q147">
        <v>3</v>
      </c>
      <c r="R147">
        <v>9</v>
      </c>
      <c r="S147">
        <v>33</v>
      </c>
    </row>
    <row r="148" spans="1:19" x14ac:dyDescent="0.3">
      <c r="A148">
        <v>29802</v>
      </c>
      <c r="B148">
        <v>0</v>
      </c>
      <c r="C148">
        <v>2000</v>
      </c>
      <c r="D148">
        <f t="shared" ref="D148:D211" si="2">2022-C148</f>
        <v>22</v>
      </c>
      <c r="E148" s="3">
        <v>44872.308912036999</v>
      </c>
      <c r="F148" t="s">
        <v>81</v>
      </c>
      <c r="G148">
        <v>3</v>
      </c>
      <c r="H148">
        <v>3</v>
      </c>
      <c r="I148">
        <v>3</v>
      </c>
      <c r="J148">
        <v>2</v>
      </c>
      <c r="K148">
        <v>3</v>
      </c>
      <c r="L148">
        <v>2</v>
      </c>
      <c r="M148">
        <v>8</v>
      </c>
      <c r="N148">
        <v>5</v>
      </c>
      <c r="O148">
        <v>10</v>
      </c>
      <c r="P148">
        <v>7</v>
      </c>
      <c r="Q148">
        <v>6</v>
      </c>
      <c r="R148">
        <v>9</v>
      </c>
      <c r="S148">
        <v>35</v>
      </c>
    </row>
    <row r="149" spans="1:19" x14ac:dyDescent="0.3">
      <c r="A149">
        <v>30052</v>
      </c>
      <c r="B149">
        <v>0</v>
      </c>
      <c r="C149">
        <v>2000</v>
      </c>
      <c r="D149">
        <f t="shared" si="2"/>
        <v>22</v>
      </c>
      <c r="E149" s="3">
        <v>44874.8652546296</v>
      </c>
      <c r="F149" t="s">
        <v>40</v>
      </c>
      <c r="G149">
        <v>3</v>
      </c>
      <c r="H149">
        <v>3</v>
      </c>
      <c r="I149">
        <v>1</v>
      </c>
      <c r="J149">
        <v>3</v>
      </c>
      <c r="K149">
        <v>3</v>
      </c>
      <c r="L149">
        <v>3</v>
      </c>
      <c r="M149">
        <v>8</v>
      </c>
      <c r="N149">
        <v>3</v>
      </c>
      <c r="O149">
        <v>10</v>
      </c>
      <c r="P149">
        <v>8</v>
      </c>
      <c r="Q149">
        <v>5</v>
      </c>
      <c r="R149">
        <v>7</v>
      </c>
      <c r="S149">
        <v>58</v>
      </c>
    </row>
    <row r="150" spans="1:19" x14ac:dyDescent="0.3">
      <c r="A150">
        <v>26611</v>
      </c>
      <c r="B150">
        <v>0</v>
      </c>
      <c r="C150">
        <v>1999</v>
      </c>
      <c r="D150">
        <f t="shared" si="2"/>
        <v>23</v>
      </c>
      <c r="E150" s="3">
        <v>44859.553298611099</v>
      </c>
      <c r="F150" t="s">
        <v>42</v>
      </c>
      <c r="G150">
        <v>3</v>
      </c>
      <c r="H150">
        <v>3</v>
      </c>
      <c r="I150">
        <v>3</v>
      </c>
      <c r="J150">
        <v>2</v>
      </c>
      <c r="K150">
        <v>3</v>
      </c>
      <c r="L150">
        <v>2</v>
      </c>
      <c r="M150">
        <v>9</v>
      </c>
      <c r="N150">
        <v>4</v>
      </c>
      <c r="O150">
        <v>24</v>
      </c>
      <c r="P150">
        <v>7</v>
      </c>
      <c r="Q150">
        <v>17</v>
      </c>
      <c r="R150">
        <v>15</v>
      </c>
      <c r="S150">
        <v>35</v>
      </c>
    </row>
    <row r="151" spans="1:19" x14ac:dyDescent="0.3">
      <c r="A151">
        <v>26640</v>
      </c>
      <c r="B151">
        <v>0</v>
      </c>
      <c r="C151">
        <v>1999</v>
      </c>
      <c r="D151">
        <f t="shared" si="2"/>
        <v>23</v>
      </c>
      <c r="E151" s="3">
        <v>44859.8578935185</v>
      </c>
      <c r="F151" t="s">
        <v>44</v>
      </c>
      <c r="G151">
        <v>4</v>
      </c>
      <c r="H151">
        <v>3</v>
      </c>
      <c r="I151">
        <v>3</v>
      </c>
      <c r="J151">
        <v>3</v>
      </c>
      <c r="K151">
        <v>3</v>
      </c>
      <c r="L151">
        <v>3</v>
      </c>
      <c r="M151">
        <v>5</v>
      </c>
      <c r="N151">
        <v>2</v>
      </c>
      <c r="O151">
        <v>8</v>
      </c>
      <c r="P151">
        <v>15</v>
      </c>
      <c r="Q151">
        <v>8</v>
      </c>
      <c r="R151">
        <v>3</v>
      </c>
      <c r="S151">
        <v>59</v>
      </c>
    </row>
    <row r="152" spans="1:19" x14ac:dyDescent="0.3">
      <c r="A152">
        <v>26678</v>
      </c>
      <c r="B152">
        <v>0</v>
      </c>
      <c r="C152">
        <v>1999</v>
      </c>
      <c r="D152">
        <f t="shared" si="2"/>
        <v>23</v>
      </c>
      <c r="E152" s="3">
        <v>44859.905833333301</v>
      </c>
      <c r="F152" t="s">
        <v>69</v>
      </c>
      <c r="G152">
        <v>3</v>
      </c>
      <c r="H152">
        <v>3</v>
      </c>
      <c r="I152">
        <v>3</v>
      </c>
      <c r="J152">
        <v>4</v>
      </c>
      <c r="K152">
        <v>4</v>
      </c>
      <c r="L152">
        <v>4</v>
      </c>
      <c r="M152">
        <v>2</v>
      </c>
      <c r="N152">
        <v>2</v>
      </c>
      <c r="O152">
        <v>4</v>
      </c>
      <c r="P152">
        <v>2</v>
      </c>
      <c r="Q152">
        <v>3</v>
      </c>
      <c r="R152">
        <v>8</v>
      </c>
      <c r="S152">
        <v>76</v>
      </c>
    </row>
    <row r="153" spans="1:19" x14ac:dyDescent="0.3">
      <c r="A153">
        <v>26646</v>
      </c>
      <c r="B153">
        <v>0</v>
      </c>
      <c r="C153">
        <v>1999</v>
      </c>
      <c r="D153">
        <f t="shared" si="2"/>
        <v>23</v>
      </c>
      <c r="E153" s="3">
        <v>44860.4216087963</v>
      </c>
      <c r="F153" t="s">
        <v>44</v>
      </c>
      <c r="G153">
        <v>4</v>
      </c>
      <c r="H153">
        <v>4</v>
      </c>
      <c r="I153">
        <v>2</v>
      </c>
      <c r="J153">
        <v>4</v>
      </c>
      <c r="K153">
        <v>4</v>
      </c>
      <c r="L153">
        <v>4</v>
      </c>
      <c r="M153">
        <v>6</v>
      </c>
      <c r="N153">
        <v>5</v>
      </c>
      <c r="O153">
        <v>27</v>
      </c>
      <c r="P153">
        <v>3</v>
      </c>
      <c r="Q153">
        <v>15</v>
      </c>
      <c r="R153">
        <v>6</v>
      </c>
      <c r="S153">
        <v>33</v>
      </c>
    </row>
    <row r="154" spans="1:19" x14ac:dyDescent="0.3">
      <c r="A154">
        <v>26800</v>
      </c>
      <c r="B154">
        <v>0</v>
      </c>
      <c r="C154">
        <v>1999</v>
      </c>
      <c r="D154">
        <f t="shared" si="2"/>
        <v>23</v>
      </c>
      <c r="E154" s="3">
        <v>44860.433657407397</v>
      </c>
      <c r="F154" t="s">
        <v>44</v>
      </c>
      <c r="G154">
        <v>3</v>
      </c>
      <c r="H154">
        <v>3</v>
      </c>
      <c r="I154">
        <v>3</v>
      </c>
      <c r="J154">
        <v>3</v>
      </c>
      <c r="K154">
        <v>4</v>
      </c>
      <c r="L154">
        <v>2</v>
      </c>
      <c r="M154">
        <v>7</v>
      </c>
      <c r="N154">
        <v>2</v>
      </c>
      <c r="O154">
        <v>9</v>
      </c>
      <c r="P154">
        <v>6</v>
      </c>
      <c r="Q154">
        <v>5</v>
      </c>
      <c r="R154">
        <v>5</v>
      </c>
      <c r="S154">
        <v>58</v>
      </c>
    </row>
    <row r="155" spans="1:19" x14ac:dyDescent="0.3">
      <c r="A155">
        <v>26770</v>
      </c>
      <c r="B155">
        <v>0</v>
      </c>
      <c r="C155">
        <v>1999</v>
      </c>
      <c r="D155">
        <f t="shared" si="2"/>
        <v>23</v>
      </c>
      <c r="E155" s="3">
        <v>44860.434050925898</v>
      </c>
      <c r="F155" t="s">
        <v>44</v>
      </c>
      <c r="G155">
        <v>2</v>
      </c>
      <c r="H155">
        <v>4</v>
      </c>
      <c r="I155">
        <v>3</v>
      </c>
      <c r="J155">
        <v>2</v>
      </c>
      <c r="K155">
        <v>3</v>
      </c>
      <c r="L155">
        <v>1</v>
      </c>
      <c r="M155">
        <v>5</v>
      </c>
      <c r="N155">
        <v>3</v>
      </c>
      <c r="O155">
        <v>17</v>
      </c>
      <c r="P155">
        <v>5</v>
      </c>
      <c r="Q155">
        <v>6</v>
      </c>
      <c r="R155">
        <v>9</v>
      </c>
      <c r="S155">
        <v>57</v>
      </c>
    </row>
    <row r="156" spans="1:19" x14ac:dyDescent="0.3">
      <c r="A156">
        <v>26915</v>
      </c>
      <c r="B156">
        <v>0</v>
      </c>
      <c r="C156">
        <v>1999</v>
      </c>
      <c r="D156">
        <f t="shared" si="2"/>
        <v>23</v>
      </c>
      <c r="E156" s="3">
        <v>44860.508240740703</v>
      </c>
      <c r="F156" t="s">
        <v>42</v>
      </c>
      <c r="G156">
        <v>3</v>
      </c>
      <c r="H156">
        <v>3</v>
      </c>
      <c r="I156">
        <v>2</v>
      </c>
      <c r="J156">
        <v>3</v>
      </c>
      <c r="K156">
        <v>4</v>
      </c>
      <c r="L156">
        <v>4</v>
      </c>
      <c r="M156">
        <v>4</v>
      </c>
      <c r="N156">
        <v>2</v>
      </c>
      <c r="O156">
        <v>6</v>
      </c>
      <c r="P156">
        <v>4</v>
      </c>
      <c r="Q156">
        <v>5</v>
      </c>
      <c r="R156">
        <v>6</v>
      </c>
      <c r="S156">
        <v>67</v>
      </c>
    </row>
    <row r="157" spans="1:19" x14ac:dyDescent="0.3">
      <c r="A157">
        <v>26931</v>
      </c>
      <c r="B157">
        <v>0</v>
      </c>
      <c r="C157">
        <v>1999</v>
      </c>
      <c r="D157">
        <f t="shared" si="2"/>
        <v>23</v>
      </c>
      <c r="E157" s="3">
        <v>44860.528252314798</v>
      </c>
      <c r="F157" t="s">
        <v>52</v>
      </c>
      <c r="G157">
        <v>4</v>
      </c>
      <c r="H157">
        <v>3</v>
      </c>
      <c r="I157">
        <v>2</v>
      </c>
      <c r="J157">
        <v>3</v>
      </c>
      <c r="K157">
        <v>3</v>
      </c>
      <c r="L157">
        <v>2</v>
      </c>
      <c r="M157">
        <v>7</v>
      </c>
      <c r="N157">
        <v>6</v>
      </c>
      <c r="O157">
        <v>13</v>
      </c>
      <c r="P157">
        <v>6</v>
      </c>
      <c r="Q157">
        <v>5</v>
      </c>
      <c r="R157">
        <v>13</v>
      </c>
      <c r="S157">
        <v>62</v>
      </c>
    </row>
    <row r="158" spans="1:19" x14ac:dyDescent="0.3">
      <c r="A158">
        <v>26945</v>
      </c>
      <c r="B158">
        <v>0</v>
      </c>
      <c r="C158">
        <v>1999</v>
      </c>
      <c r="D158">
        <f t="shared" si="2"/>
        <v>23</v>
      </c>
      <c r="E158" s="3">
        <v>44860.553275462997</v>
      </c>
      <c r="F158" t="s">
        <v>40</v>
      </c>
      <c r="G158">
        <v>4</v>
      </c>
      <c r="H158">
        <v>4</v>
      </c>
      <c r="I158">
        <v>4</v>
      </c>
      <c r="J158">
        <v>1</v>
      </c>
      <c r="K158">
        <v>4</v>
      </c>
      <c r="L158">
        <v>1</v>
      </c>
      <c r="M158">
        <v>9</v>
      </c>
      <c r="N158">
        <v>3</v>
      </c>
      <c r="O158">
        <v>4</v>
      </c>
      <c r="P158">
        <v>10</v>
      </c>
      <c r="Q158">
        <v>7</v>
      </c>
      <c r="R158">
        <v>5</v>
      </c>
      <c r="S158">
        <v>88</v>
      </c>
    </row>
    <row r="159" spans="1:19" x14ac:dyDescent="0.3">
      <c r="A159">
        <v>27030</v>
      </c>
      <c r="B159">
        <v>0</v>
      </c>
      <c r="C159">
        <v>1999</v>
      </c>
      <c r="D159">
        <f t="shared" si="2"/>
        <v>23</v>
      </c>
      <c r="E159" s="3">
        <v>44860.612025463</v>
      </c>
      <c r="F159" t="s">
        <v>82</v>
      </c>
      <c r="G159">
        <v>3</v>
      </c>
      <c r="H159">
        <v>3</v>
      </c>
      <c r="I159">
        <v>3</v>
      </c>
      <c r="J159">
        <v>3</v>
      </c>
      <c r="K159">
        <v>3</v>
      </c>
      <c r="L159">
        <v>3</v>
      </c>
      <c r="M159">
        <v>5</v>
      </c>
      <c r="N159">
        <v>3</v>
      </c>
      <c r="O159">
        <v>10</v>
      </c>
      <c r="P159">
        <v>3</v>
      </c>
      <c r="Q159">
        <v>6</v>
      </c>
      <c r="R159">
        <v>6</v>
      </c>
      <c r="S159">
        <v>49</v>
      </c>
    </row>
    <row r="160" spans="1:19" x14ac:dyDescent="0.3">
      <c r="A160">
        <v>27110</v>
      </c>
      <c r="B160">
        <v>1</v>
      </c>
      <c r="C160">
        <v>1999</v>
      </c>
      <c r="D160">
        <f t="shared" si="2"/>
        <v>23</v>
      </c>
      <c r="E160" s="3">
        <v>44860.648136574098</v>
      </c>
      <c r="F160" t="s">
        <v>40</v>
      </c>
      <c r="G160">
        <v>4</v>
      </c>
      <c r="H160">
        <v>4</v>
      </c>
      <c r="I160">
        <v>4</v>
      </c>
      <c r="J160">
        <v>3</v>
      </c>
      <c r="K160">
        <v>4</v>
      </c>
      <c r="L160">
        <v>2</v>
      </c>
      <c r="M160">
        <v>5</v>
      </c>
      <c r="N160">
        <v>3</v>
      </c>
      <c r="O160">
        <v>7</v>
      </c>
      <c r="P160">
        <v>7</v>
      </c>
      <c r="Q160">
        <v>5</v>
      </c>
      <c r="R160">
        <v>12</v>
      </c>
      <c r="S160">
        <v>65</v>
      </c>
    </row>
    <row r="161" spans="1:19" x14ac:dyDescent="0.3">
      <c r="A161">
        <v>27333</v>
      </c>
      <c r="B161">
        <v>0</v>
      </c>
      <c r="C161">
        <v>1999</v>
      </c>
      <c r="D161">
        <f t="shared" si="2"/>
        <v>23</v>
      </c>
      <c r="E161" s="3">
        <v>44860.784652777802</v>
      </c>
      <c r="F161" t="s">
        <v>42</v>
      </c>
      <c r="G161">
        <v>4</v>
      </c>
      <c r="H161">
        <v>4</v>
      </c>
      <c r="I161">
        <v>3</v>
      </c>
      <c r="J161">
        <v>3</v>
      </c>
      <c r="K161">
        <v>4</v>
      </c>
      <c r="L161">
        <v>2</v>
      </c>
      <c r="M161">
        <v>10</v>
      </c>
      <c r="N161">
        <v>2</v>
      </c>
      <c r="O161">
        <v>22</v>
      </c>
      <c r="P161">
        <v>4</v>
      </c>
      <c r="Q161">
        <v>8</v>
      </c>
      <c r="R161">
        <v>11</v>
      </c>
      <c r="S161">
        <v>63</v>
      </c>
    </row>
    <row r="162" spans="1:19" x14ac:dyDescent="0.3">
      <c r="A162">
        <v>27402</v>
      </c>
      <c r="B162">
        <v>0</v>
      </c>
      <c r="C162">
        <v>1999</v>
      </c>
      <c r="D162">
        <f t="shared" si="2"/>
        <v>23</v>
      </c>
      <c r="E162" s="3">
        <v>44860.845717592601</v>
      </c>
      <c r="F162" t="s">
        <v>83</v>
      </c>
      <c r="G162">
        <v>4</v>
      </c>
      <c r="H162">
        <v>4</v>
      </c>
      <c r="I162">
        <v>3</v>
      </c>
      <c r="J162">
        <v>4</v>
      </c>
      <c r="K162">
        <v>4</v>
      </c>
      <c r="L162">
        <v>4</v>
      </c>
      <c r="M162">
        <v>3</v>
      </c>
      <c r="N162">
        <v>1</v>
      </c>
      <c r="O162">
        <v>8</v>
      </c>
      <c r="P162">
        <v>2</v>
      </c>
      <c r="Q162">
        <v>2</v>
      </c>
      <c r="R162">
        <v>3</v>
      </c>
      <c r="S162">
        <v>39</v>
      </c>
    </row>
    <row r="163" spans="1:19" x14ac:dyDescent="0.3">
      <c r="A163">
        <v>27256</v>
      </c>
      <c r="B163">
        <v>0</v>
      </c>
      <c r="C163">
        <v>1999</v>
      </c>
      <c r="D163">
        <f t="shared" si="2"/>
        <v>23</v>
      </c>
      <c r="E163" s="3">
        <v>44860.989039351902</v>
      </c>
      <c r="F163" t="s">
        <v>84</v>
      </c>
      <c r="G163">
        <v>3</v>
      </c>
      <c r="H163">
        <v>2</v>
      </c>
      <c r="I163">
        <v>1</v>
      </c>
      <c r="J163">
        <v>3</v>
      </c>
      <c r="K163">
        <v>1</v>
      </c>
      <c r="L163">
        <v>2</v>
      </c>
      <c r="M163">
        <v>7</v>
      </c>
      <c r="N163">
        <v>2</v>
      </c>
      <c r="O163">
        <v>5</v>
      </c>
      <c r="P163">
        <v>4</v>
      </c>
      <c r="Q163">
        <v>3</v>
      </c>
      <c r="R163">
        <v>4</v>
      </c>
      <c r="S163">
        <v>63</v>
      </c>
    </row>
    <row r="164" spans="1:19" x14ac:dyDescent="0.3">
      <c r="A164">
        <v>27573</v>
      </c>
      <c r="B164">
        <v>0</v>
      </c>
      <c r="C164">
        <v>1999</v>
      </c>
      <c r="D164">
        <f t="shared" si="2"/>
        <v>23</v>
      </c>
      <c r="E164" s="3">
        <v>44860.996597222198</v>
      </c>
      <c r="F164" t="s">
        <v>52</v>
      </c>
      <c r="G164">
        <v>3</v>
      </c>
      <c r="H164">
        <v>3</v>
      </c>
      <c r="I164">
        <v>3</v>
      </c>
      <c r="J164">
        <v>2</v>
      </c>
      <c r="K164">
        <v>3</v>
      </c>
      <c r="L164">
        <v>2</v>
      </c>
      <c r="M164">
        <v>6</v>
      </c>
      <c r="N164">
        <v>4</v>
      </c>
      <c r="O164">
        <v>11</v>
      </c>
      <c r="P164">
        <v>4</v>
      </c>
      <c r="Q164">
        <v>5</v>
      </c>
      <c r="R164">
        <v>5</v>
      </c>
      <c r="S164">
        <v>35</v>
      </c>
    </row>
    <row r="165" spans="1:19" x14ac:dyDescent="0.3">
      <c r="A165">
        <v>27580</v>
      </c>
      <c r="B165">
        <v>0</v>
      </c>
      <c r="C165">
        <v>1999</v>
      </c>
      <c r="D165">
        <f t="shared" si="2"/>
        <v>23</v>
      </c>
      <c r="E165" s="3">
        <v>44861.009236111102</v>
      </c>
      <c r="F165" t="s">
        <v>40</v>
      </c>
      <c r="G165">
        <v>4</v>
      </c>
      <c r="H165">
        <v>4</v>
      </c>
      <c r="I165">
        <v>3</v>
      </c>
      <c r="J165">
        <v>3</v>
      </c>
      <c r="K165">
        <v>4</v>
      </c>
      <c r="L165">
        <v>2</v>
      </c>
      <c r="M165">
        <v>5</v>
      </c>
      <c r="N165">
        <v>3</v>
      </c>
      <c r="O165">
        <v>9</v>
      </c>
      <c r="P165">
        <v>3</v>
      </c>
      <c r="Q165">
        <v>6</v>
      </c>
      <c r="R165">
        <v>6</v>
      </c>
      <c r="S165">
        <v>63</v>
      </c>
    </row>
    <row r="166" spans="1:19" x14ac:dyDescent="0.3">
      <c r="A166">
        <v>27639</v>
      </c>
      <c r="B166">
        <v>0</v>
      </c>
      <c r="C166">
        <v>1999</v>
      </c>
      <c r="D166">
        <f t="shared" si="2"/>
        <v>23</v>
      </c>
      <c r="E166" s="3">
        <v>44861.371342592603</v>
      </c>
      <c r="F166" t="s">
        <v>40</v>
      </c>
      <c r="G166">
        <v>4</v>
      </c>
      <c r="H166">
        <v>3</v>
      </c>
      <c r="I166">
        <v>3</v>
      </c>
      <c r="J166">
        <v>2</v>
      </c>
      <c r="K166">
        <v>4</v>
      </c>
      <c r="L166">
        <v>2</v>
      </c>
      <c r="M166">
        <v>11</v>
      </c>
      <c r="N166">
        <v>3</v>
      </c>
      <c r="O166">
        <v>16</v>
      </c>
      <c r="P166">
        <v>6</v>
      </c>
      <c r="Q166">
        <v>6</v>
      </c>
      <c r="R166">
        <v>8</v>
      </c>
      <c r="S166">
        <v>68</v>
      </c>
    </row>
    <row r="167" spans="1:19" x14ac:dyDescent="0.3">
      <c r="A167">
        <v>26566</v>
      </c>
      <c r="B167">
        <v>0</v>
      </c>
      <c r="C167">
        <v>1999</v>
      </c>
      <c r="D167">
        <f t="shared" si="2"/>
        <v>23</v>
      </c>
      <c r="E167" s="3">
        <v>44861.389513888898</v>
      </c>
      <c r="F167" t="s">
        <v>85</v>
      </c>
      <c r="G167">
        <v>3</v>
      </c>
      <c r="H167">
        <v>4</v>
      </c>
      <c r="I167">
        <v>3</v>
      </c>
      <c r="J167">
        <v>4</v>
      </c>
      <c r="K167">
        <v>4</v>
      </c>
      <c r="L167">
        <v>4</v>
      </c>
      <c r="M167">
        <v>6</v>
      </c>
      <c r="N167">
        <v>2</v>
      </c>
      <c r="O167">
        <v>22</v>
      </c>
      <c r="P167">
        <v>2</v>
      </c>
      <c r="Q167">
        <v>5</v>
      </c>
      <c r="R167">
        <v>6</v>
      </c>
      <c r="S167">
        <v>55</v>
      </c>
    </row>
    <row r="168" spans="1:19" x14ac:dyDescent="0.3">
      <c r="A168">
        <v>27694</v>
      </c>
      <c r="B168">
        <v>0</v>
      </c>
      <c r="C168">
        <v>1999</v>
      </c>
      <c r="D168">
        <f t="shared" si="2"/>
        <v>23</v>
      </c>
      <c r="E168" s="3">
        <v>44861.428946759297</v>
      </c>
      <c r="F168" t="s">
        <v>44</v>
      </c>
      <c r="G168">
        <v>4</v>
      </c>
      <c r="H168">
        <v>4</v>
      </c>
      <c r="I168">
        <v>2</v>
      </c>
      <c r="J168">
        <v>4</v>
      </c>
      <c r="K168">
        <v>4</v>
      </c>
      <c r="L168">
        <v>4</v>
      </c>
      <c r="M168">
        <v>6</v>
      </c>
      <c r="N168">
        <v>2</v>
      </c>
      <c r="O168">
        <v>9</v>
      </c>
      <c r="P168">
        <v>3</v>
      </c>
      <c r="Q168">
        <v>5</v>
      </c>
      <c r="R168">
        <v>53</v>
      </c>
      <c r="S168">
        <v>33</v>
      </c>
    </row>
    <row r="169" spans="1:19" x14ac:dyDescent="0.3">
      <c r="A169">
        <v>27698</v>
      </c>
      <c r="B169">
        <v>0</v>
      </c>
      <c r="C169">
        <v>1999</v>
      </c>
      <c r="D169">
        <f t="shared" si="2"/>
        <v>23</v>
      </c>
      <c r="E169" s="3">
        <v>44861.4303587963</v>
      </c>
      <c r="F169" t="s">
        <v>86</v>
      </c>
      <c r="G169">
        <v>3</v>
      </c>
      <c r="H169">
        <v>3</v>
      </c>
      <c r="I169">
        <v>4</v>
      </c>
      <c r="J169">
        <v>3</v>
      </c>
      <c r="K169">
        <v>3</v>
      </c>
      <c r="L169">
        <v>3</v>
      </c>
      <c r="M169">
        <v>4</v>
      </c>
      <c r="N169">
        <v>3</v>
      </c>
      <c r="O169">
        <v>6</v>
      </c>
      <c r="P169">
        <v>7</v>
      </c>
      <c r="Q169">
        <v>3</v>
      </c>
      <c r="R169">
        <v>17</v>
      </c>
      <c r="S169">
        <v>46</v>
      </c>
    </row>
    <row r="170" spans="1:19" x14ac:dyDescent="0.3">
      <c r="A170">
        <v>27806</v>
      </c>
      <c r="B170">
        <v>0</v>
      </c>
      <c r="C170">
        <v>1999</v>
      </c>
      <c r="D170">
        <f t="shared" si="2"/>
        <v>23</v>
      </c>
      <c r="E170" s="3">
        <v>44861.508634259299</v>
      </c>
      <c r="F170" t="s">
        <v>63</v>
      </c>
      <c r="G170">
        <v>4</v>
      </c>
      <c r="H170">
        <v>4</v>
      </c>
      <c r="I170">
        <v>2</v>
      </c>
      <c r="J170">
        <v>4</v>
      </c>
      <c r="K170">
        <v>4</v>
      </c>
      <c r="L170">
        <v>4</v>
      </c>
      <c r="M170">
        <v>7</v>
      </c>
      <c r="N170">
        <v>3</v>
      </c>
      <c r="O170">
        <v>22</v>
      </c>
      <c r="P170">
        <v>5</v>
      </c>
      <c r="Q170">
        <v>11</v>
      </c>
      <c r="R170">
        <v>16</v>
      </c>
      <c r="S170">
        <v>33</v>
      </c>
    </row>
    <row r="171" spans="1:19" x14ac:dyDescent="0.3">
      <c r="A171">
        <v>27695</v>
      </c>
      <c r="B171">
        <v>0</v>
      </c>
      <c r="C171">
        <v>1999</v>
      </c>
      <c r="D171">
        <f t="shared" si="2"/>
        <v>23</v>
      </c>
      <c r="E171" s="3">
        <v>44861.709224537</v>
      </c>
      <c r="F171" t="s">
        <v>40</v>
      </c>
      <c r="G171">
        <v>4</v>
      </c>
      <c r="H171">
        <v>4</v>
      </c>
      <c r="I171">
        <v>2</v>
      </c>
      <c r="J171">
        <v>3</v>
      </c>
      <c r="K171">
        <v>4</v>
      </c>
      <c r="L171">
        <v>4</v>
      </c>
      <c r="M171">
        <v>6</v>
      </c>
      <c r="N171">
        <v>5</v>
      </c>
      <c r="O171">
        <v>18</v>
      </c>
      <c r="P171">
        <v>14</v>
      </c>
      <c r="Q171">
        <v>5</v>
      </c>
      <c r="R171">
        <v>10</v>
      </c>
      <c r="S171">
        <v>43</v>
      </c>
    </row>
    <row r="172" spans="1:19" x14ac:dyDescent="0.3">
      <c r="A172">
        <v>28024</v>
      </c>
      <c r="B172">
        <v>0</v>
      </c>
      <c r="C172">
        <v>1999</v>
      </c>
      <c r="D172">
        <f t="shared" si="2"/>
        <v>23</v>
      </c>
      <c r="E172" s="3">
        <v>44861.919097222199</v>
      </c>
      <c r="F172" t="s">
        <v>42</v>
      </c>
      <c r="G172">
        <v>3</v>
      </c>
      <c r="H172">
        <v>3</v>
      </c>
      <c r="I172">
        <v>3</v>
      </c>
      <c r="J172">
        <v>3</v>
      </c>
      <c r="K172">
        <v>3</v>
      </c>
      <c r="L172">
        <v>4</v>
      </c>
      <c r="M172">
        <v>3</v>
      </c>
      <c r="N172">
        <v>2</v>
      </c>
      <c r="O172">
        <v>5</v>
      </c>
      <c r="P172">
        <v>3</v>
      </c>
      <c r="Q172">
        <v>4</v>
      </c>
      <c r="R172">
        <v>5</v>
      </c>
      <c r="S172">
        <v>64</v>
      </c>
    </row>
    <row r="173" spans="1:19" x14ac:dyDescent="0.3">
      <c r="A173">
        <v>28148</v>
      </c>
      <c r="B173">
        <v>0</v>
      </c>
      <c r="C173">
        <v>1999</v>
      </c>
      <c r="D173">
        <f t="shared" si="2"/>
        <v>23</v>
      </c>
      <c r="E173" s="3">
        <v>44862.548564814802</v>
      </c>
      <c r="F173" t="s">
        <v>40</v>
      </c>
      <c r="G173">
        <v>4</v>
      </c>
      <c r="H173">
        <v>4</v>
      </c>
      <c r="I173">
        <v>3</v>
      </c>
      <c r="J173">
        <v>3</v>
      </c>
      <c r="K173">
        <v>3</v>
      </c>
      <c r="L173">
        <v>2</v>
      </c>
      <c r="M173">
        <v>5</v>
      </c>
      <c r="N173">
        <v>2</v>
      </c>
      <c r="O173">
        <v>9</v>
      </c>
      <c r="P173">
        <v>2</v>
      </c>
      <c r="Q173">
        <v>15</v>
      </c>
      <c r="R173">
        <v>11</v>
      </c>
      <c r="S173">
        <v>65</v>
      </c>
    </row>
    <row r="174" spans="1:19" x14ac:dyDescent="0.3">
      <c r="A174">
        <v>28342</v>
      </c>
      <c r="B174">
        <v>0</v>
      </c>
      <c r="C174">
        <v>1999</v>
      </c>
      <c r="D174">
        <f t="shared" si="2"/>
        <v>23</v>
      </c>
      <c r="E174" s="3">
        <v>44862.958634259303</v>
      </c>
      <c r="F174" t="s">
        <v>40</v>
      </c>
      <c r="G174">
        <v>3</v>
      </c>
      <c r="H174">
        <v>3</v>
      </c>
      <c r="I174">
        <v>3</v>
      </c>
      <c r="J174">
        <v>2</v>
      </c>
      <c r="K174">
        <v>3</v>
      </c>
      <c r="L174">
        <v>1</v>
      </c>
      <c r="M174">
        <v>5</v>
      </c>
      <c r="N174">
        <v>2</v>
      </c>
      <c r="O174">
        <v>9</v>
      </c>
      <c r="P174">
        <v>4</v>
      </c>
      <c r="Q174">
        <v>4</v>
      </c>
      <c r="R174">
        <v>8</v>
      </c>
      <c r="S174">
        <v>31</v>
      </c>
    </row>
    <row r="175" spans="1:19" x14ac:dyDescent="0.3">
      <c r="A175">
        <v>28551</v>
      </c>
      <c r="B175">
        <v>0</v>
      </c>
      <c r="C175">
        <v>1999</v>
      </c>
      <c r="D175">
        <f t="shared" si="2"/>
        <v>23</v>
      </c>
      <c r="E175" s="3">
        <v>44864.549907407403</v>
      </c>
      <c r="F175" t="s">
        <v>44</v>
      </c>
      <c r="G175">
        <v>3</v>
      </c>
      <c r="H175">
        <v>3</v>
      </c>
      <c r="I175">
        <v>1</v>
      </c>
      <c r="J175">
        <v>2</v>
      </c>
      <c r="K175">
        <v>2</v>
      </c>
      <c r="L175">
        <v>3</v>
      </c>
      <c r="M175">
        <v>8</v>
      </c>
      <c r="N175">
        <v>3</v>
      </c>
      <c r="O175">
        <v>11</v>
      </c>
      <c r="P175">
        <v>6</v>
      </c>
      <c r="Q175">
        <v>10</v>
      </c>
      <c r="R175">
        <v>7</v>
      </c>
      <c r="S175">
        <v>59</v>
      </c>
    </row>
    <row r="176" spans="1:19" x14ac:dyDescent="0.3">
      <c r="A176">
        <v>28598</v>
      </c>
      <c r="B176">
        <v>0</v>
      </c>
      <c r="C176">
        <v>1999</v>
      </c>
      <c r="D176">
        <f t="shared" si="2"/>
        <v>23</v>
      </c>
      <c r="E176" s="3">
        <v>44864.749710648102</v>
      </c>
      <c r="F176" t="s">
        <v>87</v>
      </c>
      <c r="G176">
        <v>3</v>
      </c>
      <c r="H176">
        <v>3</v>
      </c>
      <c r="I176">
        <v>3</v>
      </c>
      <c r="J176">
        <v>3</v>
      </c>
      <c r="K176">
        <v>4</v>
      </c>
      <c r="L176">
        <v>3</v>
      </c>
      <c r="M176">
        <v>3</v>
      </c>
      <c r="N176">
        <v>2</v>
      </c>
      <c r="O176">
        <v>5</v>
      </c>
      <c r="P176">
        <v>2</v>
      </c>
      <c r="Q176">
        <v>3</v>
      </c>
      <c r="R176">
        <v>14</v>
      </c>
      <c r="S176">
        <v>58</v>
      </c>
    </row>
    <row r="177" spans="1:19" x14ac:dyDescent="0.3">
      <c r="A177">
        <v>28730</v>
      </c>
      <c r="B177">
        <v>0</v>
      </c>
      <c r="C177">
        <v>1999</v>
      </c>
      <c r="D177">
        <f t="shared" si="2"/>
        <v>23</v>
      </c>
      <c r="E177" s="3">
        <v>44865.548634259299</v>
      </c>
      <c r="F177" t="s">
        <v>88</v>
      </c>
      <c r="G177">
        <v>2</v>
      </c>
      <c r="H177">
        <v>3</v>
      </c>
      <c r="I177">
        <v>3</v>
      </c>
      <c r="J177">
        <v>3</v>
      </c>
      <c r="K177">
        <v>4</v>
      </c>
      <c r="L177">
        <v>3</v>
      </c>
      <c r="M177">
        <v>5</v>
      </c>
      <c r="N177">
        <v>2</v>
      </c>
      <c r="O177">
        <v>7</v>
      </c>
      <c r="P177">
        <v>2</v>
      </c>
      <c r="Q177">
        <v>3</v>
      </c>
      <c r="R177">
        <v>35</v>
      </c>
      <c r="S177">
        <v>64</v>
      </c>
    </row>
    <row r="178" spans="1:19" x14ac:dyDescent="0.3">
      <c r="A178">
        <v>28737</v>
      </c>
      <c r="B178">
        <v>0</v>
      </c>
      <c r="C178">
        <v>1999</v>
      </c>
      <c r="D178">
        <f t="shared" si="2"/>
        <v>23</v>
      </c>
      <c r="E178" s="3">
        <v>44865.561273148203</v>
      </c>
      <c r="F178" t="s">
        <v>89</v>
      </c>
      <c r="G178">
        <v>4</v>
      </c>
      <c r="H178">
        <v>4</v>
      </c>
      <c r="I178">
        <v>4</v>
      </c>
      <c r="J178">
        <v>4</v>
      </c>
      <c r="K178">
        <v>4</v>
      </c>
      <c r="L178">
        <v>4</v>
      </c>
      <c r="M178">
        <v>4</v>
      </c>
      <c r="N178">
        <v>2</v>
      </c>
      <c r="O178">
        <v>9</v>
      </c>
      <c r="P178">
        <v>2</v>
      </c>
      <c r="Q178">
        <v>5</v>
      </c>
      <c r="R178">
        <v>6</v>
      </c>
      <c r="S178">
        <v>46</v>
      </c>
    </row>
    <row r="179" spans="1:19" x14ac:dyDescent="0.3">
      <c r="A179">
        <v>28810</v>
      </c>
      <c r="B179">
        <v>0</v>
      </c>
      <c r="C179">
        <v>1999</v>
      </c>
      <c r="D179">
        <f t="shared" si="2"/>
        <v>23</v>
      </c>
      <c r="E179" s="3">
        <v>44865.759282407402</v>
      </c>
      <c r="F179" t="s">
        <v>42</v>
      </c>
      <c r="G179">
        <v>4</v>
      </c>
      <c r="H179">
        <v>4</v>
      </c>
      <c r="I179">
        <v>2</v>
      </c>
      <c r="J179">
        <v>4</v>
      </c>
      <c r="K179">
        <v>4</v>
      </c>
      <c r="L179">
        <v>4</v>
      </c>
      <c r="M179">
        <v>4</v>
      </c>
      <c r="N179">
        <v>2</v>
      </c>
      <c r="O179">
        <v>7</v>
      </c>
      <c r="P179">
        <v>2</v>
      </c>
      <c r="Q179">
        <v>3</v>
      </c>
      <c r="R179">
        <v>6</v>
      </c>
      <c r="S179">
        <v>33</v>
      </c>
    </row>
    <row r="180" spans="1:19" x14ac:dyDescent="0.3">
      <c r="A180">
        <v>28855</v>
      </c>
      <c r="B180">
        <v>0</v>
      </c>
      <c r="C180">
        <v>1999</v>
      </c>
      <c r="D180">
        <f t="shared" si="2"/>
        <v>23</v>
      </c>
      <c r="E180" s="3">
        <v>44865.888113425899</v>
      </c>
      <c r="F180" t="s">
        <v>42</v>
      </c>
      <c r="G180">
        <v>4</v>
      </c>
      <c r="H180">
        <v>4</v>
      </c>
      <c r="I180">
        <v>2</v>
      </c>
      <c r="J180">
        <v>3</v>
      </c>
      <c r="K180">
        <v>4</v>
      </c>
      <c r="L180">
        <v>3</v>
      </c>
      <c r="M180">
        <v>8</v>
      </c>
      <c r="N180">
        <v>3</v>
      </c>
      <c r="O180">
        <v>10</v>
      </c>
      <c r="P180">
        <v>4</v>
      </c>
      <c r="Q180">
        <v>16</v>
      </c>
      <c r="R180">
        <v>9</v>
      </c>
      <c r="S180">
        <v>49</v>
      </c>
    </row>
    <row r="181" spans="1:19" x14ac:dyDescent="0.3">
      <c r="A181">
        <v>28907</v>
      </c>
      <c r="B181">
        <v>1</v>
      </c>
      <c r="C181">
        <v>1999</v>
      </c>
      <c r="D181">
        <f t="shared" si="2"/>
        <v>23</v>
      </c>
      <c r="E181" s="3">
        <v>44866.420648148101</v>
      </c>
      <c r="F181" t="s">
        <v>90</v>
      </c>
      <c r="G181">
        <v>3</v>
      </c>
      <c r="H181">
        <v>4</v>
      </c>
      <c r="I181">
        <v>3</v>
      </c>
      <c r="J181">
        <v>3</v>
      </c>
      <c r="K181">
        <v>4</v>
      </c>
      <c r="L181">
        <v>4</v>
      </c>
      <c r="M181">
        <v>8</v>
      </c>
      <c r="N181">
        <v>3</v>
      </c>
      <c r="O181">
        <v>19</v>
      </c>
      <c r="P181">
        <v>7</v>
      </c>
      <c r="Q181">
        <v>7</v>
      </c>
      <c r="R181">
        <v>8</v>
      </c>
      <c r="S181">
        <v>57</v>
      </c>
    </row>
    <row r="182" spans="1:19" x14ac:dyDescent="0.3">
      <c r="A182">
        <v>28951</v>
      </c>
      <c r="B182">
        <v>0</v>
      </c>
      <c r="C182">
        <v>1999</v>
      </c>
      <c r="D182">
        <f t="shared" si="2"/>
        <v>23</v>
      </c>
      <c r="E182" s="3">
        <v>44866.478865740697</v>
      </c>
      <c r="F182" t="s">
        <v>52</v>
      </c>
      <c r="G182">
        <v>4</v>
      </c>
      <c r="H182">
        <v>4</v>
      </c>
      <c r="I182">
        <v>3</v>
      </c>
      <c r="J182">
        <v>4</v>
      </c>
      <c r="K182">
        <v>4</v>
      </c>
      <c r="L182">
        <v>4</v>
      </c>
      <c r="M182">
        <v>5</v>
      </c>
      <c r="N182">
        <v>7</v>
      </c>
      <c r="O182">
        <v>12</v>
      </c>
      <c r="P182">
        <v>4</v>
      </c>
      <c r="Q182">
        <v>6</v>
      </c>
      <c r="R182">
        <v>8</v>
      </c>
      <c r="S182">
        <v>39</v>
      </c>
    </row>
    <row r="183" spans="1:19" x14ac:dyDescent="0.3">
      <c r="A183">
        <v>26861</v>
      </c>
      <c r="B183">
        <v>0</v>
      </c>
      <c r="C183">
        <v>1999</v>
      </c>
      <c r="D183">
        <f t="shared" si="2"/>
        <v>23</v>
      </c>
      <c r="E183" s="3">
        <v>44866.5004050926</v>
      </c>
      <c r="F183" t="s">
        <v>91</v>
      </c>
      <c r="G183">
        <v>2</v>
      </c>
      <c r="H183">
        <v>2</v>
      </c>
      <c r="I183">
        <v>4</v>
      </c>
      <c r="J183">
        <v>2</v>
      </c>
      <c r="K183">
        <v>2</v>
      </c>
      <c r="L183">
        <v>1</v>
      </c>
      <c r="M183">
        <v>10</v>
      </c>
      <c r="N183">
        <v>3</v>
      </c>
      <c r="O183">
        <v>8</v>
      </c>
      <c r="P183">
        <v>7</v>
      </c>
      <c r="Q183">
        <v>10</v>
      </c>
      <c r="R183">
        <v>7</v>
      </c>
      <c r="S183">
        <v>5</v>
      </c>
    </row>
    <row r="184" spans="1:19" x14ac:dyDescent="0.3">
      <c r="A184">
        <v>28982</v>
      </c>
      <c r="B184">
        <v>0</v>
      </c>
      <c r="C184">
        <v>1999</v>
      </c>
      <c r="D184">
        <f t="shared" si="2"/>
        <v>23</v>
      </c>
      <c r="E184" s="3">
        <v>44866.5340393519</v>
      </c>
      <c r="F184" t="s">
        <v>77</v>
      </c>
      <c r="G184">
        <v>4</v>
      </c>
      <c r="H184">
        <v>4</v>
      </c>
      <c r="I184">
        <v>3</v>
      </c>
      <c r="J184">
        <v>2</v>
      </c>
      <c r="K184">
        <v>3</v>
      </c>
      <c r="L184">
        <v>2</v>
      </c>
      <c r="M184">
        <v>8</v>
      </c>
      <c r="N184">
        <v>2</v>
      </c>
      <c r="O184">
        <v>13</v>
      </c>
      <c r="P184">
        <v>4</v>
      </c>
      <c r="Q184">
        <v>3</v>
      </c>
      <c r="R184">
        <v>27</v>
      </c>
      <c r="S184">
        <v>71</v>
      </c>
    </row>
    <row r="185" spans="1:19" x14ac:dyDescent="0.3">
      <c r="A185">
        <v>29087</v>
      </c>
      <c r="B185">
        <v>1</v>
      </c>
      <c r="C185">
        <v>1999</v>
      </c>
      <c r="D185">
        <f t="shared" si="2"/>
        <v>23</v>
      </c>
      <c r="E185" s="3">
        <v>44866.907407407401</v>
      </c>
      <c r="F185" t="s">
        <v>49</v>
      </c>
      <c r="G185">
        <v>3</v>
      </c>
      <c r="H185">
        <v>3</v>
      </c>
      <c r="I185">
        <v>2</v>
      </c>
      <c r="J185">
        <v>3</v>
      </c>
      <c r="K185">
        <v>3</v>
      </c>
      <c r="L185">
        <v>3</v>
      </c>
      <c r="M185">
        <v>5</v>
      </c>
      <c r="N185">
        <v>2</v>
      </c>
      <c r="O185">
        <v>4</v>
      </c>
      <c r="P185">
        <v>4</v>
      </c>
      <c r="Q185">
        <v>5</v>
      </c>
      <c r="R185">
        <v>7</v>
      </c>
      <c r="S185">
        <v>53</v>
      </c>
    </row>
    <row r="186" spans="1:19" x14ac:dyDescent="0.3">
      <c r="A186">
        <v>29173</v>
      </c>
      <c r="B186">
        <v>0</v>
      </c>
      <c r="C186">
        <v>1999</v>
      </c>
      <c r="D186">
        <f t="shared" si="2"/>
        <v>23</v>
      </c>
      <c r="E186" s="3">
        <v>44867.5459722222</v>
      </c>
      <c r="F186" t="s">
        <v>77</v>
      </c>
      <c r="G186">
        <v>3</v>
      </c>
      <c r="H186">
        <v>2</v>
      </c>
      <c r="I186">
        <v>4</v>
      </c>
      <c r="J186">
        <v>1</v>
      </c>
      <c r="K186">
        <v>2</v>
      </c>
      <c r="L186">
        <v>1</v>
      </c>
      <c r="M186">
        <v>4</v>
      </c>
      <c r="N186">
        <v>5</v>
      </c>
      <c r="O186">
        <v>11</v>
      </c>
      <c r="P186">
        <v>3</v>
      </c>
      <c r="Q186">
        <v>9</v>
      </c>
      <c r="R186">
        <v>7</v>
      </c>
      <c r="S186">
        <v>10</v>
      </c>
    </row>
    <row r="187" spans="1:19" x14ac:dyDescent="0.3">
      <c r="A187">
        <v>29295</v>
      </c>
      <c r="B187">
        <v>0</v>
      </c>
      <c r="C187">
        <v>1999</v>
      </c>
      <c r="D187">
        <f t="shared" si="2"/>
        <v>23</v>
      </c>
      <c r="E187" s="3">
        <v>44868.435590277797</v>
      </c>
      <c r="F187" t="s">
        <v>44</v>
      </c>
      <c r="G187">
        <v>2</v>
      </c>
      <c r="H187">
        <v>4</v>
      </c>
      <c r="I187">
        <v>3</v>
      </c>
      <c r="J187">
        <v>3</v>
      </c>
      <c r="K187">
        <v>4</v>
      </c>
      <c r="L187">
        <v>4</v>
      </c>
      <c r="M187">
        <v>9</v>
      </c>
      <c r="N187">
        <v>3</v>
      </c>
      <c r="O187">
        <v>5</v>
      </c>
      <c r="P187">
        <v>3</v>
      </c>
      <c r="Q187">
        <v>3</v>
      </c>
      <c r="R187">
        <v>5</v>
      </c>
      <c r="S187">
        <v>78</v>
      </c>
    </row>
    <row r="188" spans="1:19" x14ac:dyDescent="0.3">
      <c r="A188">
        <v>29335</v>
      </c>
      <c r="B188">
        <v>0</v>
      </c>
      <c r="C188">
        <v>1999</v>
      </c>
      <c r="D188">
        <f t="shared" si="2"/>
        <v>23</v>
      </c>
      <c r="E188" s="3">
        <v>44868.719571759299</v>
      </c>
      <c r="F188" t="s">
        <v>52</v>
      </c>
      <c r="G188">
        <v>4</v>
      </c>
      <c r="H188">
        <v>3</v>
      </c>
      <c r="I188">
        <v>4</v>
      </c>
      <c r="J188">
        <v>3</v>
      </c>
      <c r="K188">
        <v>3</v>
      </c>
      <c r="L188">
        <v>3</v>
      </c>
      <c r="M188">
        <v>5</v>
      </c>
      <c r="N188">
        <v>3</v>
      </c>
      <c r="O188">
        <v>6</v>
      </c>
      <c r="P188">
        <v>4</v>
      </c>
      <c r="Q188">
        <v>4</v>
      </c>
      <c r="R188">
        <v>6</v>
      </c>
      <c r="S188">
        <v>58</v>
      </c>
    </row>
    <row r="189" spans="1:19" x14ac:dyDescent="0.3">
      <c r="A189">
        <v>29471</v>
      </c>
      <c r="B189">
        <v>1</v>
      </c>
      <c r="C189">
        <v>1999</v>
      </c>
      <c r="D189">
        <f t="shared" si="2"/>
        <v>23</v>
      </c>
      <c r="E189" s="3">
        <v>44869.8383217593</v>
      </c>
      <c r="F189" t="s">
        <v>63</v>
      </c>
      <c r="G189">
        <v>4</v>
      </c>
      <c r="H189">
        <v>4</v>
      </c>
      <c r="I189">
        <v>3</v>
      </c>
      <c r="J189">
        <v>4</v>
      </c>
      <c r="K189">
        <v>4</v>
      </c>
      <c r="L189">
        <v>4</v>
      </c>
      <c r="M189">
        <v>4</v>
      </c>
      <c r="N189">
        <v>4</v>
      </c>
      <c r="O189">
        <v>12</v>
      </c>
      <c r="P189">
        <v>5</v>
      </c>
      <c r="Q189">
        <v>4</v>
      </c>
      <c r="R189">
        <v>9</v>
      </c>
      <c r="S189">
        <v>39</v>
      </c>
    </row>
    <row r="190" spans="1:19" x14ac:dyDescent="0.3">
      <c r="A190">
        <v>29494</v>
      </c>
      <c r="B190">
        <v>1</v>
      </c>
      <c r="C190">
        <v>1999</v>
      </c>
      <c r="D190">
        <f t="shared" si="2"/>
        <v>23</v>
      </c>
      <c r="E190" s="3">
        <v>44869.933275463001</v>
      </c>
      <c r="F190" t="s">
        <v>49</v>
      </c>
      <c r="G190">
        <v>4</v>
      </c>
      <c r="H190">
        <v>4</v>
      </c>
      <c r="I190">
        <v>3</v>
      </c>
      <c r="J190">
        <v>3</v>
      </c>
      <c r="K190">
        <v>4</v>
      </c>
      <c r="L190">
        <v>3</v>
      </c>
      <c r="M190">
        <v>4</v>
      </c>
      <c r="N190">
        <v>2</v>
      </c>
      <c r="O190">
        <v>7</v>
      </c>
      <c r="P190">
        <v>3</v>
      </c>
      <c r="Q190">
        <v>5</v>
      </c>
      <c r="R190">
        <v>6</v>
      </c>
      <c r="S190">
        <v>52</v>
      </c>
    </row>
    <row r="191" spans="1:19" x14ac:dyDescent="0.3">
      <c r="A191">
        <v>29637</v>
      </c>
      <c r="B191">
        <v>0</v>
      </c>
      <c r="C191">
        <v>1999</v>
      </c>
      <c r="D191">
        <f t="shared" si="2"/>
        <v>23</v>
      </c>
      <c r="E191" s="3">
        <v>44870.968645833302</v>
      </c>
      <c r="F191" t="s">
        <v>44</v>
      </c>
      <c r="G191">
        <v>3</v>
      </c>
      <c r="H191">
        <v>4</v>
      </c>
      <c r="I191">
        <v>2</v>
      </c>
      <c r="J191">
        <v>3</v>
      </c>
      <c r="K191">
        <v>4</v>
      </c>
      <c r="L191">
        <v>3</v>
      </c>
      <c r="M191">
        <v>6</v>
      </c>
      <c r="N191">
        <v>2</v>
      </c>
      <c r="O191">
        <v>11</v>
      </c>
      <c r="P191">
        <v>5</v>
      </c>
      <c r="Q191">
        <v>5</v>
      </c>
      <c r="R191">
        <v>5</v>
      </c>
      <c r="S191">
        <v>55</v>
      </c>
    </row>
    <row r="192" spans="1:19" x14ac:dyDescent="0.3">
      <c r="A192">
        <v>29718</v>
      </c>
      <c r="B192">
        <v>0</v>
      </c>
      <c r="C192">
        <v>1999</v>
      </c>
      <c r="D192">
        <f t="shared" si="2"/>
        <v>23</v>
      </c>
      <c r="E192" s="3">
        <v>44871.740752314799</v>
      </c>
      <c r="F192" t="s">
        <v>92</v>
      </c>
      <c r="G192">
        <v>4</v>
      </c>
      <c r="H192">
        <v>4</v>
      </c>
      <c r="I192">
        <v>3</v>
      </c>
      <c r="J192">
        <v>4</v>
      </c>
      <c r="K192">
        <v>4</v>
      </c>
      <c r="L192">
        <v>4</v>
      </c>
      <c r="M192">
        <v>3</v>
      </c>
      <c r="N192">
        <v>2</v>
      </c>
      <c r="O192">
        <v>7</v>
      </c>
      <c r="P192">
        <v>2</v>
      </c>
      <c r="Q192">
        <v>2</v>
      </c>
      <c r="R192">
        <v>6</v>
      </c>
      <c r="S192">
        <v>39</v>
      </c>
    </row>
    <row r="193" spans="1:19" x14ac:dyDescent="0.3">
      <c r="A193">
        <v>29803</v>
      </c>
      <c r="B193">
        <v>0</v>
      </c>
      <c r="C193">
        <v>1999</v>
      </c>
      <c r="D193">
        <f t="shared" si="2"/>
        <v>23</v>
      </c>
      <c r="E193" s="3">
        <v>44872.339976851901</v>
      </c>
      <c r="F193" t="s">
        <v>93</v>
      </c>
      <c r="G193">
        <v>3</v>
      </c>
      <c r="H193">
        <v>3</v>
      </c>
      <c r="I193">
        <v>3</v>
      </c>
      <c r="J193">
        <v>3</v>
      </c>
      <c r="K193">
        <v>3</v>
      </c>
      <c r="L193">
        <v>3</v>
      </c>
      <c r="M193">
        <v>54</v>
      </c>
      <c r="N193">
        <v>2</v>
      </c>
      <c r="O193">
        <v>9</v>
      </c>
      <c r="P193">
        <v>7</v>
      </c>
      <c r="Q193">
        <v>5</v>
      </c>
      <c r="R193">
        <v>6</v>
      </c>
      <c r="S193">
        <v>49</v>
      </c>
    </row>
    <row r="194" spans="1:19" x14ac:dyDescent="0.3">
      <c r="A194">
        <v>29872</v>
      </c>
      <c r="B194">
        <v>0</v>
      </c>
      <c r="C194">
        <v>1999</v>
      </c>
      <c r="D194">
        <f t="shared" si="2"/>
        <v>23</v>
      </c>
      <c r="E194" s="3">
        <v>44872.638703703698</v>
      </c>
      <c r="F194" t="s">
        <v>42</v>
      </c>
      <c r="G194">
        <v>4</v>
      </c>
      <c r="H194">
        <v>4</v>
      </c>
      <c r="I194">
        <v>2</v>
      </c>
      <c r="J194">
        <v>3</v>
      </c>
      <c r="K194">
        <v>4</v>
      </c>
      <c r="L194">
        <v>2</v>
      </c>
      <c r="M194">
        <v>4</v>
      </c>
      <c r="N194">
        <v>3</v>
      </c>
      <c r="O194">
        <v>10</v>
      </c>
      <c r="P194">
        <v>12</v>
      </c>
      <c r="Q194">
        <v>4</v>
      </c>
      <c r="R194">
        <v>8</v>
      </c>
      <c r="S194">
        <v>61</v>
      </c>
    </row>
    <row r="195" spans="1:19" x14ac:dyDescent="0.3">
      <c r="A195">
        <v>29893</v>
      </c>
      <c r="B195">
        <v>0</v>
      </c>
      <c r="C195">
        <v>1999</v>
      </c>
      <c r="D195">
        <f t="shared" si="2"/>
        <v>23</v>
      </c>
      <c r="E195" s="3">
        <v>44872.715312499997</v>
      </c>
      <c r="F195" t="s">
        <v>44</v>
      </c>
      <c r="G195">
        <v>2</v>
      </c>
      <c r="H195">
        <v>3</v>
      </c>
      <c r="I195">
        <v>3</v>
      </c>
      <c r="J195">
        <v>3</v>
      </c>
      <c r="K195">
        <v>3</v>
      </c>
      <c r="L195">
        <v>3</v>
      </c>
      <c r="M195">
        <v>27</v>
      </c>
      <c r="N195">
        <v>4</v>
      </c>
      <c r="O195">
        <v>10</v>
      </c>
      <c r="P195">
        <v>4</v>
      </c>
      <c r="Q195">
        <v>6</v>
      </c>
      <c r="R195">
        <v>7</v>
      </c>
      <c r="S195">
        <v>49</v>
      </c>
    </row>
    <row r="196" spans="1:19" x14ac:dyDescent="0.3">
      <c r="A196">
        <v>28656</v>
      </c>
      <c r="B196">
        <v>0</v>
      </c>
      <c r="C196">
        <v>1999</v>
      </c>
      <c r="D196">
        <f t="shared" si="2"/>
        <v>23</v>
      </c>
      <c r="E196" s="3">
        <v>44874.443136574097</v>
      </c>
      <c r="F196" t="s">
        <v>94</v>
      </c>
      <c r="G196">
        <v>2</v>
      </c>
      <c r="H196">
        <v>4</v>
      </c>
      <c r="I196">
        <v>2</v>
      </c>
      <c r="J196">
        <v>4</v>
      </c>
      <c r="K196">
        <v>4</v>
      </c>
      <c r="L196">
        <v>4</v>
      </c>
      <c r="M196">
        <v>15</v>
      </c>
      <c r="N196">
        <v>5</v>
      </c>
      <c r="O196">
        <v>10</v>
      </c>
      <c r="P196">
        <v>4</v>
      </c>
      <c r="Q196">
        <v>8</v>
      </c>
      <c r="R196">
        <v>8</v>
      </c>
      <c r="S196">
        <v>79</v>
      </c>
    </row>
    <row r="197" spans="1:19" x14ac:dyDescent="0.3">
      <c r="A197">
        <v>26689</v>
      </c>
      <c r="B197">
        <v>1</v>
      </c>
      <c r="C197">
        <v>1998</v>
      </c>
      <c r="D197">
        <f t="shared" si="2"/>
        <v>24</v>
      </c>
      <c r="E197" s="3">
        <v>44859.934548611098</v>
      </c>
      <c r="F197" t="s">
        <v>44</v>
      </c>
      <c r="G197">
        <v>4</v>
      </c>
      <c r="H197">
        <v>4</v>
      </c>
      <c r="I197">
        <v>2</v>
      </c>
      <c r="J197">
        <v>3</v>
      </c>
      <c r="K197">
        <v>4</v>
      </c>
      <c r="L197">
        <v>3</v>
      </c>
      <c r="M197">
        <v>4</v>
      </c>
      <c r="N197">
        <v>3</v>
      </c>
      <c r="O197">
        <v>10</v>
      </c>
      <c r="P197">
        <v>10</v>
      </c>
      <c r="Q197">
        <v>4</v>
      </c>
      <c r="R197">
        <v>15</v>
      </c>
      <c r="S197">
        <v>49</v>
      </c>
    </row>
    <row r="198" spans="1:19" x14ac:dyDescent="0.3">
      <c r="A198">
        <v>26840</v>
      </c>
      <c r="B198">
        <v>1</v>
      </c>
      <c r="C198">
        <v>1998</v>
      </c>
      <c r="D198">
        <f t="shared" si="2"/>
        <v>24</v>
      </c>
      <c r="E198" s="3">
        <v>44860.479074074101</v>
      </c>
      <c r="F198" t="s">
        <v>40</v>
      </c>
      <c r="G198">
        <v>4</v>
      </c>
      <c r="H198">
        <v>4</v>
      </c>
      <c r="I198">
        <v>3</v>
      </c>
      <c r="J198">
        <v>4</v>
      </c>
      <c r="K198">
        <v>4</v>
      </c>
      <c r="L198">
        <v>3</v>
      </c>
      <c r="M198">
        <v>3</v>
      </c>
      <c r="N198">
        <v>3</v>
      </c>
      <c r="O198">
        <v>8</v>
      </c>
      <c r="P198">
        <v>2</v>
      </c>
      <c r="Q198">
        <v>4</v>
      </c>
      <c r="R198">
        <v>8</v>
      </c>
      <c r="S198">
        <v>47</v>
      </c>
    </row>
    <row r="199" spans="1:19" x14ac:dyDescent="0.3">
      <c r="A199">
        <v>27346</v>
      </c>
      <c r="B199">
        <v>0</v>
      </c>
      <c r="C199">
        <v>1998</v>
      </c>
      <c r="D199">
        <f t="shared" si="2"/>
        <v>24</v>
      </c>
      <c r="E199" s="3">
        <v>44860.832476851901</v>
      </c>
      <c r="F199" t="s">
        <v>95</v>
      </c>
      <c r="G199">
        <v>2</v>
      </c>
      <c r="H199">
        <v>3</v>
      </c>
      <c r="I199">
        <v>2</v>
      </c>
      <c r="J199">
        <v>2</v>
      </c>
      <c r="K199">
        <v>3</v>
      </c>
      <c r="L199">
        <v>3</v>
      </c>
      <c r="M199">
        <v>5</v>
      </c>
      <c r="N199">
        <v>2</v>
      </c>
      <c r="O199">
        <v>14</v>
      </c>
      <c r="P199">
        <v>3</v>
      </c>
      <c r="Q199">
        <v>3</v>
      </c>
      <c r="R199">
        <v>15</v>
      </c>
      <c r="S199">
        <v>44</v>
      </c>
    </row>
    <row r="200" spans="1:19" x14ac:dyDescent="0.3">
      <c r="A200">
        <v>27534</v>
      </c>
      <c r="B200">
        <v>1</v>
      </c>
      <c r="C200">
        <v>1998</v>
      </c>
      <c r="D200">
        <f t="shared" si="2"/>
        <v>24</v>
      </c>
      <c r="E200" s="3">
        <v>44860.9692939815</v>
      </c>
      <c r="F200" t="s">
        <v>42</v>
      </c>
      <c r="G200">
        <v>3</v>
      </c>
      <c r="H200">
        <v>3</v>
      </c>
      <c r="I200">
        <v>4</v>
      </c>
      <c r="J200">
        <v>1</v>
      </c>
      <c r="K200">
        <v>3</v>
      </c>
      <c r="L200">
        <v>1</v>
      </c>
      <c r="M200">
        <v>6</v>
      </c>
      <c r="N200">
        <v>4</v>
      </c>
      <c r="O200">
        <v>13</v>
      </c>
      <c r="P200">
        <v>3</v>
      </c>
      <c r="Q200">
        <v>6</v>
      </c>
      <c r="R200">
        <v>9</v>
      </c>
      <c r="S200">
        <v>24</v>
      </c>
    </row>
    <row r="201" spans="1:19" x14ac:dyDescent="0.3">
      <c r="A201">
        <v>27545</v>
      </c>
      <c r="B201">
        <v>1</v>
      </c>
      <c r="C201">
        <v>1998</v>
      </c>
      <c r="D201">
        <f t="shared" si="2"/>
        <v>24</v>
      </c>
      <c r="E201" s="3">
        <v>44860.977141203701</v>
      </c>
      <c r="F201" t="s">
        <v>42</v>
      </c>
      <c r="G201">
        <v>4</v>
      </c>
      <c r="H201">
        <v>4</v>
      </c>
      <c r="I201">
        <v>2</v>
      </c>
      <c r="J201">
        <v>4</v>
      </c>
      <c r="K201">
        <v>4</v>
      </c>
      <c r="L201">
        <v>4</v>
      </c>
      <c r="M201">
        <v>8</v>
      </c>
      <c r="N201">
        <v>3</v>
      </c>
      <c r="O201">
        <v>12</v>
      </c>
      <c r="P201">
        <v>3</v>
      </c>
      <c r="Q201">
        <v>5</v>
      </c>
      <c r="R201">
        <v>6</v>
      </c>
      <c r="S201">
        <v>33</v>
      </c>
    </row>
    <row r="202" spans="1:19" x14ac:dyDescent="0.3">
      <c r="A202">
        <v>27674</v>
      </c>
      <c r="B202">
        <v>0</v>
      </c>
      <c r="C202">
        <v>1998</v>
      </c>
      <c r="D202">
        <f t="shared" si="2"/>
        <v>24</v>
      </c>
      <c r="E202" s="3">
        <v>44861.412210648101</v>
      </c>
      <c r="F202" t="s">
        <v>52</v>
      </c>
      <c r="G202">
        <v>2</v>
      </c>
      <c r="H202">
        <v>3</v>
      </c>
      <c r="I202">
        <v>3</v>
      </c>
      <c r="J202">
        <v>3</v>
      </c>
      <c r="K202">
        <v>2</v>
      </c>
      <c r="L202">
        <v>1</v>
      </c>
      <c r="M202">
        <v>6</v>
      </c>
      <c r="N202">
        <v>3</v>
      </c>
      <c r="O202">
        <v>13</v>
      </c>
      <c r="P202">
        <v>3</v>
      </c>
      <c r="Q202">
        <v>1</v>
      </c>
      <c r="R202">
        <v>48</v>
      </c>
      <c r="S202">
        <v>28</v>
      </c>
    </row>
    <row r="203" spans="1:19" x14ac:dyDescent="0.3">
      <c r="A203">
        <v>27690</v>
      </c>
      <c r="B203">
        <v>0</v>
      </c>
      <c r="C203">
        <v>1998</v>
      </c>
      <c r="D203">
        <f t="shared" si="2"/>
        <v>24</v>
      </c>
      <c r="E203" s="3">
        <v>44861.431134259299</v>
      </c>
      <c r="F203" t="s">
        <v>96</v>
      </c>
      <c r="G203">
        <v>3</v>
      </c>
      <c r="H203">
        <v>4</v>
      </c>
      <c r="I203">
        <v>2</v>
      </c>
      <c r="J203">
        <v>3</v>
      </c>
      <c r="K203">
        <v>4</v>
      </c>
      <c r="L203">
        <v>3</v>
      </c>
      <c r="M203">
        <v>3</v>
      </c>
      <c r="N203">
        <v>3</v>
      </c>
      <c r="O203">
        <v>9</v>
      </c>
      <c r="P203">
        <v>3</v>
      </c>
      <c r="Q203">
        <v>7</v>
      </c>
      <c r="R203">
        <v>5</v>
      </c>
      <c r="S203">
        <v>55</v>
      </c>
    </row>
    <row r="204" spans="1:19" x14ac:dyDescent="0.3">
      <c r="A204">
        <v>27701</v>
      </c>
      <c r="B204">
        <v>0</v>
      </c>
      <c r="C204">
        <v>1998</v>
      </c>
      <c r="D204">
        <f t="shared" si="2"/>
        <v>24</v>
      </c>
      <c r="E204" s="3">
        <v>44861.431840277801</v>
      </c>
      <c r="F204" t="s">
        <v>42</v>
      </c>
      <c r="G204">
        <v>3</v>
      </c>
      <c r="H204">
        <v>3</v>
      </c>
      <c r="I204">
        <v>3</v>
      </c>
      <c r="J204">
        <v>2</v>
      </c>
      <c r="K204">
        <v>3</v>
      </c>
      <c r="L204">
        <v>3</v>
      </c>
      <c r="M204">
        <v>5</v>
      </c>
      <c r="N204">
        <v>2</v>
      </c>
      <c r="O204">
        <v>10</v>
      </c>
      <c r="P204">
        <v>4</v>
      </c>
      <c r="Q204">
        <v>4</v>
      </c>
      <c r="R204">
        <v>6</v>
      </c>
      <c r="S204">
        <v>43</v>
      </c>
    </row>
    <row r="205" spans="1:19" x14ac:dyDescent="0.3">
      <c r="A205">
        <v>27697</v>
      </c>
      <c r="B205">
        <v>0</v>
      </c>
      <c r="C205">
        <v>1998</v>
      </c>
      <c r="D205">
        <f t="shared" si="2"/>
        <v>24</v>
      </c>
      <c r="E205" s="3">
        <v>44861.438831018502</v>
      </c>
      <c r="F205" t="s">
        <v>42</v>
      </c>
      <c r="G205">
        <v>4</v>
      </c>
      <c r="H205">
        <v>4</v>
      </c>
      <c r="I205">
        <v>2</v>
      </c>
      <c r="J205">
        <v>4</v>
      </c>
      <c r="K205">
        <v>4</v>
      </c>
      <c r="L205">
        <v>4</v>
      </c>
      <c r="M205">
        <v>4</v>
      </c>
      <c r="N205">
        <v>2</v>
      </c>
      <c r="O205">
        <v>6</v>
      </c>
      <c r="P205">
        <v>2</v>
      </c>
      <c r="Q205">
        <v>3</v>
      </c>
      <c r="R205">
        <v>5</v>
      </c>
      <c r="S205">
        <v>33</v>
      </c>
    </row>
    <row r="206" spans="1:19" x14ac:dyDescent="0.3">
      <c r="A206">
        <v>27684</v>
      </c>
      <c r="B206">
        <v>0</v>
      </c>
      <c r="C206">
        <v>1998</v>
      </c>
      <c r="D206">
        <f t="shared" si="2"/>
        <v>24</v>
      </c>
      <c r="E206" s="3">
        <v>44861.440763888902</v>
      </c>
      <c r="F206" t="s">
        <v>97</v>
      </c>
      <c r="G206">
        <v>3</v>
      </c>
      <c r="H206">
        <v>3</v>
      </c>
      <c r="I206">
        <v>2</v>
      </c>
      <c r="J206">
        <v>3</v>
      </c>
      <c r="K206">
        <v>3</v>
      </c>
      <c r="L206">
        <v>3</v>
      </c>
      <c r="M206">
        <v>9</v>
      </c>
      <c r="N206">
        <v>4</v>
      </c>
      <c r="O206">
        <v>19</v>
      </c>
      <c r="P206">
        <v>5</v>
      </c>
      <c r="Q206">
        <v>7</v>
      </c>
      <c r="R206">
        <v>12</v>
      </c>
      <c r="S206">
        <v>53</v>
      </c>
    </row>
    <row r="207" spans="1:19" x14ac:dyDescent="0.3">
      <c r="A207">
        <v>27904</v>
      </c>
      <c r="B207">
        <v>1</v>
      </c>
      <c r="C207">
        <v>1998</v>
      </c>
      <c r="D207">
        <f t="shared" si="2"/>
        <v>24</v>
      </c>
      <c r="E207" s="3">
        <v>44861.715081018498</v>
      </c>
      <c r="F207" t="s">
        <v>42</v>
      </c>
      <c r="G207">
        <v>4</v>
      </c>
      <c r="H207">
        <v>4</v>
      </c>
      <c r="I207">
        <v>4</v>
      </c>
      <c r="J207">
        <v>3</v>
      </c>
      <c r="K207">
        <v>3</v>
      </c>
      <c r="L207">
        <v>3</v>
      </c>
      <c r="M207">
        <v>21</v>
      </c>
      <c r="N207">
        <v>13</v>
      </c>
      <c r="O207">
        <v>7</v>
      </c>
      <c r="P207">
        <v>3</v>
      </c>
      <c r="Q207">
        <v>3</v>
      </c>
      <c r="R207">
        <v>5</v>
      </c>
      <c r="S207">
        <v>62</v>
      </c>
    </row>
    <row r="208" spans="1:19" x14ac:dyDescent="0.3">
      <c r="A208">
        <v>28247</v>
      </c>
      <c r="B208">
        <v>0</v>
      </c>
      <c r="C208">
        <v>1998</v>
      </c>
      <c r="D208">
        <f t="shared" si="2"/>
        <v>24</v>
      </c>
      <c r="E208" s="3">
        <v>44862.776215277801</v>
      </c>
      <c r="F208" t="s">
        <v>40</v>
      </c>
      <c r="G208">
        <v>3</v>
      </c>
      <c r="H208">
        <v>4</v>
      </c>
      <c r="I208">
        <v>3</v>
      </c>
      <c r="J208">
        <v>2</v>
      </c>
      <c r="K208">
        <v>4</v>
      </c>
      <c r="L208">
        <v>2</v>
      </c>
      <c r="M208">
        <v>8</v>
      </c>
      <c r="N208">
        <v>6</v>
      </c>
      <c r="O208">
        <v>14</v>
      </c>
      <c r="P208">
        <v>4</v>
      </c>
      <c r="Q208">
        <v>10</v>
      </c>
      <c r="R208">
        <v>22</v>
      </c>
      <c r="S208">
        <v>69</v>
      </c>
    </row>
    <row r="209" spans="1:19" x14ac:dyDescent="0.3">
      <c r="A209">
        <v>28244</v>
      </c>
      <c r="B209">
        <v>0</v>
      </c>
      <c r="C209">
        <v>1998</v>
      </c>
      <c r="D209">
        <f t="shared" si="2"/>
        <v>24</v>
      </c>
      <c r="E209" s="3">
        <v>44862.783819444398</v>
      </c>
      <c r="F209" t="s">
        <v>40</v>
      </c>
      <c r="G209">
        <v>4</v>
      </c>
      <c r="H209">
        <v>4</v>
      </c>
      <c r="I209">
        <v>2</v>
      </c>
      <c r="J209">
        <v>4</v>
      </c>
      <c r="K209">
        <v>4</v>
      </c>
      <c r="L209">
        <v>4</v>
      </c>
      <c r="M209">
        <v>3</v>
      </c>
      <c r="N209">
        <v>2</v>
      </c>
      <c r="O209">
        <v>6</v>
      </c>
      <c r="P209">
        <v>8</v>
      </c>
      <c r="Q209">
        <v>4</v>
      </c>
      <c r="R209">
        <v>5</v>
      </c>
      <c r="S209">
        <v>33</v>
      </c>
    </row>
    <row r="210" spans="1:19" x14ac:dyDescent="0.3">
      <c r="A210">
        <v>28599</v>
      </c>
      <c r="B210">
        <v>1</v>
      </c>
      <c r="C210">
        <v>1998</v>
      </c>
      <c r="D210">
        <f t="shared" si="2"/>
        <v>24</v>
      </c>
      <c r="E210" s="3">
        <v>44864.883043981499</v>
      </c>
      <c r="F210" t="s">
        <v>98</v>
      </c>
      <c r="G210">
        <v>4</v>
      </c>
      <c r="H210">
        <v>4</v>
      </c>
      <c r="I210">
        <v>1</v>
      </c>
      <c r="J210">
        <v>4</v>
      </c>
      <c r="K210">
        <v>4</v>
      </c>
      <c r="L210">
        <v>4</v>
      </c>
      <c r="M210">
        <v>6</v>
      </c>
      <c r="N210">
        <v>3</v>
      </c>
      <c r="O210">
        <v>12</v>
      </c>
      <c r="P210">
        <v>2</v>
      </c>
      <c r="Q210">
        <v>4</v>
      </c>
      <c r="R210">
        <v>4</v>
      </c>
      <c r="S210">
        <v>28</v>
      </c>
    </row>
    <row r="211" spans="1:19" x14ac:dyDescent="0.3">
      <c r="A211">
        <v>28693</v>
      </c>
      <c r="B211">
        <v>0</v>
      </c>
      <c r="C211">
        <v>1998</v>
      </c>
      <c r="D211">
        <f t="shared" si="2"/>
        <v>24</v>
      </c>
      <c r="E211" s="3">
        <v>44865.442777777796</v>
      </c>
      <c r="F211" t="s">
        <v>99</v>
      </c>
      <c r="G211">
        <v>3</v>
      </c>
      <c r="H211">
        <v>3</v>
      </c>
      <c r="I211">
        <v>2</v>
      </c>
      <c r="J211">
        <v>3</v>
      </c>
      <c r="K211">
        <v>3</v>
      </c>
      <c r="L211">
        <v>2</v>
      </c>
      <c r="M211">
        <v>3</v>
      </c>
      <c r="N211">
        <v>5</v>
      </c>
      <c r="O211">
        <v>8</v>
      </c>
      <c r="P211">
        <v>6</v>
      </c>
      <c r="Q211">
        <v>6</v>
      </c>
      <c r="R211">
        <v>6</v>
      </c>
      <c r="S211">
        <v>49</v>
      </c>
    </row>
    <row r="212" spans="1:19" x14ac:dyDescent="0.3">
      <c r="A212">
        <v>28749</v>
      </c>
      <c r="B212">
        <v>0</v>
      </c>
      <c r="C212">
        <v>1998</v>
      </c>
      <c r="D212">
        <f t="shared" ref="D212:D275" si="3">2022-C212</f>
        <v>24</v>
      </c>
      <c r="E212" s="3">
        <v>44865.604872685202</v>
      </c>
      <c r="F212" t="s">
        <v>42</v>
      </c>
      <c r="G212">
        <v>3</v>
      </c>
      <c r="H212">
        <v>3</v>
      </c>
      <c r="I212">
        <v>3</v>
      </c>
      <c r="J212">
        <v>3</v>
      </c>
      <c r="K212">
        <v>3</v>
      </c>
      <c r="L212">
        <v>3</v>
      </c>
      <c r="M212">
        <v>5</v>
      </c>
      <c r="N212">
        <v>2</v>
      </c>
      <c r="O212">
        <v>6</v>
      </c>
      <c r="P212">
        <v>2</v>
      </c>
      <c r="Q212">
        <v>5</v>
      </c>
      <c r="R212">
        <v>6</v>
      </c>
      <c r="S212">
        <v>49</v>
      </c>
    </row>
    <row r="213" spans="1:19" x14ac:dyDescent="0.3">
      <c r="A213">
        <v>29069</v>
      </c>
      <c r="B213">
        <v>0</v>
      </c>
      <c r="C213">
        <v>1998</v>
      </c>
      <c r="D213">
        <f t="shared" si="3"/>
        <v>24</v>
      </c>
      <c r="E213" s="3">
        <v>44866.860763888901</v>
      </c>
      <c r="F213" t="s">
        <v>100</v>
      </c>
      <c r="G213">
        <v>3</v>
      </c>
      <c r="H213">
        <v>4</v>
      </c>
      <c r="I213">
        <v>3</v>
      </c>
      <c r="J213">
        <v>2</v>
      </c>
      <c r="K213">
        <v>4</v>
      </c>
      <c r="L213">
        <v>3</v>
      </c>
      <c r="M213">
        <v>5</v>
      </c>
      <c r="N213">
        <v>2</v>
      </c>
      <c r="O213">
        <v>8</v>
      </c>
      <c r="P213">
        <v>8</v>
      </c>
      <c r="Q213">
        <v>4</v>
      </c>
      <c r="R213">
        <v>8</v>
      </c>
      <c r="S213">
        <v>66</v>
      </c>
    </row>
    <row r="214" spans="1:19" x14ac:dyDescent="0.3">
      <c r="A214">
        <v>29188</v>
      </c>
      <c r="B214">
        <v>0</v>
      </c>
      <c r="C214">
        <v>1998</v>
      </c>
      <c r="D214">
        <f t="shared" si="3"/>
        <v>24</v>
      </c>
      <c r="E214" s="3">
        <v>44867.6099189815</v>
      </c>
      <c r="F214" t="s">
        <v>44</v>
      </c>
      <c r="G214">
        <v>4</v>
      </c>
      <c r="H214">
        <v>4</v>
      </c>
      <c r="I214">
        <v>1</v>
      </c>
      <c r="J214">
        <v>4</v>
      </c>
      <c r="K214">
        <v>4</v>
      </c>
      <c r="L214">
        <v>3</v>
      </c>
      <c r="M214">
        <v>3</v>
      </c>
      <c r="N214">
        <v>3</v>
      </c>
      <c r="O214">
        <v>6</v>
      </c>
      <c r="P214">
        <v>2</v>
      </c>
      <c r="Q214">
        <v>4</v>
      </c>
      <c r="R214">
        <v>4</v>
      </c>
      <c r="S214">
        <v>40</v>
      </c>
    </row>
    <row r="215" spans="1:19" x14ac:dyDescent="0.3">
      <c r="A215">
        <v>29259</v>
      </c>
      <c r="B215">
        <v>0</v>
      </c>
      <c r="C215">
        <v>1998</v>
      </c>
      <c r="D215">
        <f t="shared" si="3"/>
        <v>24</v>
      </c>
      <c r="E215" s="3">
        <v>44867.884201388901</v>
      </c>
      <c r="F215" t="s">
        <v>101</v>
      </c>
      <c r="G215">
        <v>3</v>
      </c>
      <c r="H215">
        <v>4</v>
      </c>
      <c r="I215">
        <v>2</v>
      </c>
      <c r="J215">
        <v>3</v>
      </c>
      <c r="K215">
        <v>2</v>
      </c>
      <c r="L215">
        <v>3</v>
      </c>
      <c r="M215">
        <v>13</v>
      </c>
      <c r="N215">
        <v>4</v>
      </c>
      <c r="O215">
        <v>7</v>
      </c>
      <c r="P215">
        <v>5</v>
      </c>
      <c r="Q215">
        <v>5</v>
      </c>
      <c r="R215">
        <v>8</v>
      </c>
      <c r="S215">
        <v>82</v>
      </c>
    </row>
    <row r="216" spans="1:19" x14ac:dyDescent="0.3">
      <c r="A216">
        <v>29527</v>
      </c>
      <c r="B216">
        <v>0</v>
      </c>
      <c r="C216">
        <v>1998</v>
      </c>
      <c r="D216">
        <f t="shared" si="3"/>
        <v>24</v>
      </c>
      <c r="E216" s="3">
        <v>44870.4160416667</v>
      </c>
      <c r="F216" t="s">
        <v>40</v>
      </c>
      <c r="G216">
        <v>3</v>
      </c>
      <c r="H216">
        <v>3</v>
      </c>
      <c r="I216">
        <v>1</v>
      </c>
      <c r="J216">
        <v>4</v>
      </c>
      <c r="K216">
        <v>4</v>
      </c>
      <c r="L216">
        <v>2</v>
      </c>
      <c r="M216">
        <v>22</v>
      </c>
      <c r="N216">
        <v>2</v>
      </c>
      <c r="O216">
        <v>18</v>
      </c>
      <c r="P216">
        <v>7</v>
      </c>
      <c r="Q216">
        <v>8</v>
      </c>
      <c r="R216">
        <v>103</v>
      </c>
      <c r="S216">
        <v>79</v>
      </c>
    </row>
    <row r="217" spans="1:19" x14ac:dyDescent="0.3">
      <c r="A217">
        <v>29772</v>
      </c>
      <c r="B217">
        <v>0</v>
      </c>
      <c r="C217">
        <v>1998</v>
      </c>
      <c r="D217">
        <f t="shared" si="3"/>
        <v>24</v>
      </c>
      <c r="E217" s="3">
        <v>44871.896805555603</v>
      </c>
      <c r="F217" t="s">
        <v>52</v>
      </c>
      <c r="G217">
        <v>3</v>
      </c>
      <c r="H217">
        <v>4</v>
      </c>
      <c r="I217">
        <v>3</v>
      </c>
      <c r="J217">
        <v>3</v>
      </c>
      <c r="K217">
        <v>4</v>
      </c>
      <c r="L217">
        <v>3</v>
      </c>
      <c r="M217">
        <v>4</v>
      </c>
      <c r="N217">
        <v>3</v>
      </c>
      <c r="O217">
        <v>7</v>
      </c>
      <c r="P217">
        <v>4</v>
      </c>
      <c r="Q217">
        <v>5</v>
      </c>
      <c r="R217">
        <v>5</v>
      </c>
      <c r="S217">
        <v>56</v>
      </c>
    </row>
    <row r="218" spans="1:19" x14ac:dyDescent="0.3">
      <c r="A218">
        <v>30002</v>
      </c>
      <c r="B218">
        <v>1</v>
      </c>
      <c r="C218">
        <v>1998</v>
      </c>
      <c r="D218">
        <f t="shared" si="3"/>
        <v>24</v>
      </c>
      <c r="E218" s="3">
        <v>44874.471863425897</v>
      </c>
      <c r="F218" t="s">
        <v>40</v>
      </c>
      <c r="G218">
        <v>4</v>
      </c>
      <c r="H218">
        <v>4</v>
      </c>
      <c r="I218">
        <v>3</v>
      </c>
      <c r="J218">
        <v>3</v>
      </c>
      <c r="K218">
        <v>4</v>
      </c>
      <c r="L218">
        <v>2</v>
      </c>
      <c r="M218">
        <v>5</v>
      </c>
      <c r="N218">
        <v>2</v>
      </c>
      <c r="O218">
        <v>10</v>
      </c>
      <c r="P218">
        <v>3</v>
      </c>
      <c r="Q218">
        <v>4</v>
      </c>
      <c r="R218">
        <v>8</v>
      </c>
      <c r="S218">
        <v>63</v>
      </c>
    </row>
    <row r="219" spans="1:19" x14ac:dyDescent="0.3">
      <c r="A219">
        <v>30035</v>
      </c>
      <c r="B219">
        <v>0</v>
      </c>
      <c r="C219">
        <v>1998</v>
      </c>
      <c r="D219">
        <f t="shared" si="3"/>
        <v>24</v>
      </c>
      <c r="E219" s="3">
        <v>44874.595439814802</v>
      </c>
      <c r="F219" t="s">
        <v>42</v>
      </c>
      <c r="G219">
        <v>4</v>
      </c>
      <c r="H219">
        <v>4</v>
      </c>
      <c r="I219">
        <v>4</v>
      </c>
      <c r="J219">
        <v>3</v>
      </c>
      <c r="K219">
        <v>3</v>
      </c>
      <c r="L219">
        <v>3</v>
      </c>
      <c r="M219">
        <v>5</v>
      </c>
      <c r="N219">
        <v>2</v>
      </c>
      <c r="O219">
        <v>7</v>
      </c>
      <c r="P219">
        <v>2</v>
      </c>
      <c r="Q219">
        <v>5</v>
      </c>
      <c r="R219">
        <v>5</v>
      </c>
      <c r="S219">
        <v>62</v>
      </c>
    </row>
    <row r="220" spans="1:19" x14ac:dyDescent="0.3">
      <c r="A220">
        <v>29933</v>
      </c>
      <c r="B220">
        <v>0</v>
      </c>
      <c r="C220">
        <v>1998</v>
      </c>
      <c r="D220">
        <f t="shared" si="3"/>
        <v>24</v>
      </c>
      <c r="E220" s="3">
        <v>44875.945567129602</v>
      </c>
      <c r="F220" t="s">
        <v>42</v>
      </c>
      <c r="G220">
        <v>4</v>
      </c>
      <c r="H220">
        <v>4</v>
      </c>
      <c r="I220">
        <v>3</v>
      </c>
      <c r="J220">
        <v>3</v>
      </c>
      <c r="K220">
        <v>4</v>
      </c>
      <c r="L220">
        <v>3</v>
      </c>
      <c r="M220">
        <v>3</v>
      </c>
      <c r="N220">
        <v>2</v>
      </c>
      <c r="O220">
        <v>7</v>
      </c>
      <c r="P220">
        <v>3</v>
      </c>
      <c r="Q220">
        <v>3</v>
      </c>
      <c r="R220">
        <v>5</v>
      </c>
      <c r="S220">
        <v>52</v>
      </c>
    </row>
    <row r="221" spans="1:19" x14ac:dyDescent="0.3">
      <c r="A221">
        <v>26546</v>
      </c>
      <c r="B221">
        <v>0</v>
      </c>
      <c r="C221">
        <v>1997</v>
      </c>
      <c r="D221">
        <f t="shared" si="3"/>
        <v>25</v>
      </c>
      <c r="E221" s="3">
        <v>44859.500208333302</v>
      </c>
      <c r="F221" t="s">
        <v>42</v>
      </c>
      <c r="G221">
        <v>4</v>
      </c>
      <c r="H221">
        <v>4</v>
      </c>
      <c r="I221">
        <v>1</v>
      </c>
      <c r="J221">
        <v>4</v>
      </c>
      <c r="K221">
        <v>4</v>
      </c>
      <c r="L221">
        <v>4</v>
      </c>
      <c r="M221">
        <v>33</v>
      </c>
      <c r="N221">
        <v>3</v>
      </c>
      <c r="O221">
        <v>13</v>
      </c>
      <c r="P221">
        <v>2</v>
      </c>
      <c r="Q221">
        <v>8</v>
      </c>
      <c r="R221">
        <v>67</v>
      </c>
      <c r="S221">
        <v>28</v>
      </c>
    </row>
    <row r="222" spans="1:19" x14ac:dyDescent="0.3">
      <c r="A222">
        <v>27210</v>
      </c>
      <c r="B222">
        <v>0</v>
      </c>
      <c r="C222">
        <v>1997</v>
      </c>
      <c r="D222">
        <f t="shared" si="3"/>
        <v>25</v>
      </c>
      <c r="E222" s="3">
        <v>44860.719548611101</v>
      </c>
      <c r="F222" t="s">
        <v>69</v>
      </c>
      <c r="G222">
        <v>4</v>
      </c>
      <c r="H222">
        <v>3</v>
      </c>
      <c r="I222">
        <v>4</v>
      </c>
      <c r="J222">
        <v>3</v>
      </c>
      <c r="K222">
        <v>3</v>
      </c>
      <c r="L222">
        <v>3</v>
      </c>
      <c r="M222">
        <v>4</v>
      </c>
      <c r="N222">
        <v>3</v>
      </c>
      <c r="O222">
        <v>8</v>
      </c>
      <c r="P222">
        <v>4</v>
      </c>
      <c r="Q222">
        <v>6</v>
      </c>
      <c r="R222">
        <v>10</v>
      </c>
      <c r="S222">
        <v>58</v>
      </c>
    </row>
    <row r="223" spans="1:19" x14ac:dyDescent="0.3">
      <c r="A223">
        <v>27242</v>
      </c>
      <c r="B223">
        <v>0</v>
      </c>
      <c r="C223">
        <v>1997</v>
      </c>
      <c r="D223">
        <f t="shared" si="3"/>
        <v>25</v>
      </c>
      <c r="E223" s="3">
        <v>44860.725138888898</v>
      </c>
      <c r="F223" t="s">
        <v>40</v>
      </c>
      <c r="G223">
        <v>4</v>
      </c>
      <c r="H223">
        <v>4</v>
      </c>
      <c r="I223">
        <v>3</v>
      </c>
      <c r="J223">
        <v>3</v>
      </c>
      <c r="K223">
        <v>3</v>
      </c>
      <c r="L223">
        <v>3</v>
      </c>
      <c r="M223">
        <v>3</v>
      </c>
      <c r="N223">
        <v>2</v>
      </c>
      <c r="O223">
        <v>3</v>
      </c>
      <c r="P223">
        <v>2</v>
      </c>
      <c r="Q223">
        <v>4</v>
      </c>
      <c r="R223">
        <v>4</v>
      </c>
      <c r="S223">
        <v>60</v>
      </c>
    </row>
    <row r="224" spans="1:19" x14ac:dyDescent="0.3">
      <c r="A224">
        <v>27393</v>
      </c>
      <c r="B224">
        <v>0</v>
      </c>
      <c r="C224">
        <v>1997</v>
      </c>
      <c r="D224">
        <f t="shared" si="3"/>
        <v>25</v>
      </c>
      <c r="E224" s="3">
        <v>44860.836643518502</v>
      </c>
      <c r="F224" t="s">
        <v>42</v>
      </c>
      <c r="G224">
        <v>4</v>
      </c>
      <c r="H224">
        <v>4</v>
      </c>
      <c r="I224">
        <v>3</v>
      </c>
      <c r="J224">
        <v>3</v>
      </c>
      <c r="K224">
        <v>3</v>
      </c>
      <c r="L224">
        <v>3</v>
      </c>
      <c r="M224">
        <v>4</v>
      </c>
      <c r="N224">
        <v>7</v>
      </c>
      <c r="O224">
        <v>4</v>
      </c>
      <c r="P224">
        <v>3</v>
      </c>
      <c r="Q224">
        <v>3</v>
      </c>
      <c r="R224">
        <v>9</v>
      </c>
      <c r="S224">
        <v>60</v>
      </c>
    </row>
    <row r="225" spans="1:19" x14ac:dyDescent="0.3">
      <c r="A225">
        <v>27709</v>
      </c>
      <c r="B225">
        <v>1</v>
      </c>
      <c r="C225">
        <v>1997</v>
      </c>
      <c r="D225">
        <f t="shared" si="3"/>
        <v>25</v>
      </c>
      <c r="E225" s="3">
        <v>44861.440254629597</v>
      </c>
      <c r="F225" t="s">
        <v>44</v>
      </c>
      <c r="G225">
        <v>3</v>
      </c>
      <c r="H225">
        <v>3</v>
      </c>
      <c r="I225">
        <v>3</v>
      </c>
      <c r="J225">
        <v>2</v>
      </c>
      <c r="K225">
        <v>3</v>
      </c>
      <c r="L225">
        <v>3</v>
      </c>
      <c r="M225">
        <v>3</v>
      </c>
      <c r="N225">
        <v>2</v>
      </c>
      <c r="O225">
        <v>8</v>
      </c>
      <c r="P225">
        <v>6</v>
      </c>
      <c r="Q225">
        <v>2</v>
      </c>
      <c r="R225">
        <v>17</v>
      </c>
      <c r="S225">
        <v>43</v>
      </c>
    </row>
    <row r="226" spans="1:19" x14ac:dyDescent="0.3">
      <c r="A226">
        <v>28123</v>
      </c>
      <c r="B226">
        <v>1</v>
      </c>
      <c r="C226">
        <v>1997</v>
      </c>
      <c r="D226">
        <f t="shared" si="3"/>
        <v>25</v>
      </c>
      <c r="E226" s="3">
        <v>44862.480925925898</v>
      </c>
      <c r="F226" t="s">
        <v>102</v>
      </c>
      <c r="G226">
        <v>2</v>
      </c>
      <c r="H226">
        <v>4</v>
      </c>
      <c r="I226">
        <v>1</v>
      </c>
      <c r="J226">
        <v>4</v>
      </c>
      <c r="K226">
        <v>4</v>
      </c>
      <c r="L226">
        <v>4</v>
      </c>
      <c r="M226">
        <v>22</v>
      </c>
      <c r="N226">
        <v>3</v>
      </c>
      <c r="O226">
        <v>10</v>
      </c>
      <c r="P226">
        <v>3</v>
      </c>
      <c r="Q226">
        <v>5</v>
      </c>
      <c r="R226">
        <v>7</v>
      </c>
      <c r="S226">
        <v>77</v>
      </c>
    </row>
    <row r="227" spans="1:19" x14ac:dyDescent="0.3">
      <c r="A227">
        <v>28370</v>
      </c>
      <c r="B227">
        <v>1</v>
      </c>
      <c r="C227">
        <v>1997</v>
      </c>
      <c r="D227">
        <f t="shared" si="3"/>
        <v>25</v>
      </c>
      <c r="E227" s="3">
        <v>44863.004050925898</v>
      </c>
      <c r="F227" t="s">
        <v>103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4</v>
      </c>
      <c r="N227">
        <v>2</v>
      </c>
      <c r="O227">
        <v>7</v>
      </c>
      <c r="P227">
        <v>3</v>
      </c>
      <c r="Q227">
        <v>4</v>
      </c>
      <c r="R227">
        <v>4</v>
      </c>
      <c r="S227">
        <v>23</v>
      </c>
    </row>
    <row r="228" spans="1:19" x14ac:dyDescent="0.3">
      <c r="A228">
        <v>28462</v>
      </c>
      <c r="B228">
        <v>0</v>
      </c>
      <c r="C228">
        <v>1997</v>
      </c>
      <c r="D228">
        <f t="shared" si="3"/>
        <v>25</v>
      </c>
      <c r="E228" s="3">
        <v>44863.815428240698</v>
      </c>
      <c r="F228" t="s">
        <v>52</v>
      </c>
      <c r="G228">
        <v>3</v>
      </c>
      <c r="H228">
        <v>3</v>
      </c>
      <c r="I228">
        <v>2</v>
      </c>
      <c r="J228">
        <v>3</v>
      </c>
      <c r="K228">
        <v>3</v>
      </c>
      <c r="L228">
        <v>3</v>
      </c>
      <c r="M228">
        <v>3</v>
      </c>
      <c r="N228">
        <v>3</v>
      </c>
      <c r="O228">
        <v>8</v>
      </c>
      <c r="P228">
        <v>3</v>
      </c>
      <c r="Q228">
        <v>3</v>
      </c>
      <c r="R228">
        <v>4</v>
      </c>
      <c r="S228">
        <v>53</v>
      </c>
    </row>
    <row r="229" spans="1:19" x14ac:dyDescent="0.3">
      <c r="A229">
        <v>29005</v>
      </c>
      <c r="B229">
        <v>0</v>
      </c>
      <c r="C229">
        <v>1997</v>
      </c>
      <c r="D229">
        <f t="shared" si="3"/>
        <v>25</v>
      </c>
      <c r="E229" s="3">
        <v>44866.605532407397</v>
      </c>
      <c r="F229" t="s">
        <v>44</v>
      </c>
      <c r="G229">
        <v>3</v>
      </c>
      <c r="H229">
        <v>3</v>
      </c>
      <c r="I229">
        <v>3</v>
      </c>
      <c r="J229">
        <v>2</v>
      </c>
      <c r="K229">
        <v>4</v>
      </c>
      <c r="L229">
        <v>3</v>
      </c>
      <c r="M229">
        <v>7</v>
      </c>
      <c r="N229">
        <v>31</v>
      </c>
      <c r="O229">
        <v>36</v>
      </c>
      <c r="P229">
        <v>7</v>
      </c>
      <c r="Q229">
        <v>7</v>
      </c>
      <c r="R229">
        <v>11</v>
      </c>
      <c r="S229">
        <v>59</v>
      </c>
    </row>
    <row r="230" spans="1:19" x14ac:dyDescent="0.3">
      <c r="A230">
        <v>29097</v>
      </c>
      <c r="B230">
        <v>0</v>
      </c>
      <c r="C230">
        <v>1997</v>
      </c>
      <c r="D230">
        <f t="shared" si="3"/>
        <v>25</v>
      </c>
      <c r="E230" s="3">
        <v>44866.9316203704</v>
      </c>
      <c r="F230" t="s">
        <v>40</v>
      </c>
      <c r="G230">
        <v>3</v>
      </c>
      <c r="H230">
        <v>4</v>
      </c>
      <c r="I230">
        <v>3</v>
      </c>
      <c r="J230">
        <v>2</v>
      </c>
      <c r="K230">
        <v>1</v>
      </c>
      <c r="L230">
        <v>3</v>
      </c>
      <c r="M230">
        <v>4</v>
      </c>
      <c r="N230">
        <v>2</v>
      </c>
      <c r="O230">
        <v>5</v>
      </c>
      <c r="P230">
        <v>2</v>
      </c>
      <c r="Q230">
        <v>5</v>
      </c>
      <c r="R230">
        <v>6</v>
      </c>
      <c r="S230">
        <v>74</v>
      </c>
    </row>
    <row r="231" spans="1:19" x14ac:dyDescent="0.3">
      <c r="A231">
        <v>29153</v>
      </c>
      <c r="B231">
        <v>0</v>
      </c>
      <c r="C231">
        <v>1997</v>
      </c>
      <c r="D231">
        <f t="shared" si="3"/>
        <v>25</v>
      </c>
      <c r="E231" s="3">
        <v>44867.446157407401</v>
      </c>
      <c r="F231" t="s">
        <v>44</v>
      </c>
      <c r="G231">
        <v>4</v>
      </c>
      <c r="H231">
        <v>4</v>
      </c>
      <c r="I231">
        <v>3</v>
      </c>
      <c r="J231">
        <v>3</v>
      </c>
      <c r="K231">
        <v>4</v>
      </c>
      <c r="L231">
        <v>3</v>
      </c>
      <c r="M231">
        <v>4</v>
      </c>
      <c r="N231">
        <v>1</v>
      </c>
      <c r="O231">
        <v>10</v>
      </c>
      <c r="P231">
        <v>2</v>
      </c>
      <c r="Q231">
        <v>4</v>
      </c>
      <c r="R231">
        <v>6</v>
      </c>
      <c r="S231">
        <v>52</v>
      </c>
    </row>
    <row r="232" spans="1:19" x14ac:dyDescent="0.3">
      <c r="A232">
        <v>29414</v>
      </c>
      <c r="B232">
        <v>0</v>
      </c>
      <c r="C232">
        <v>1997</v>
      </c>
      <c r="D232">
        <f t="shared" si="3"/>
        <v>25</v>
      </c>
      <c r="E232" s="3">
        <v>44869.443078703698</v>
      </c>
      <c r="F232" t="s">
        <v>52</v>
      </c>
      <c r="G232">
        <v>1</v>
      </c>
      <c r="H232">
        <v>4</v>
      </c>
      <c r="I232">
        <v>4</v>
      </c>
      <c r="J232">
        <v>4</v>
      </c>
      <c r="K232">
        <v>4</v>
      </c>
      <c r="L232">
        <v>4</v>
      </c>
      <c r="M232">
        <v>3</v>
      </c>
      <c r="N232">
        <v>3</v>
      </c>
      <c r="O232">
        <v>4</v>
      </c>
      <c r="P232">
        <v>2</v>
      </c>
      <c r="Q232">
        <v>3</v>
      </c>
      <c r="R232">
        <v>5</v>
      </c>
      <c r="S232">
        <v>86</v>
      </c>
    </row>
    <row r="233" spans="1:19" x14ac:dyDescent="0.3">
      <c r="A233">
        <v>29620</v>
      </c>
      <c r="B233">
        <v>0</v>
      </c>
      <c r="C233">
        <v>1997</v>
      </c>
      <c r="D233">
        <f t="shared" si="3"/>
        <v>25</v>
      </c>
      <c r="E233" s="3">
        <v>44870.898541666698</v>
      </c>
      <c r="F233" t="s">
        <v>42</v>
      </c>
      <c r="G233">
        <v>3</v>
      </c>
      <c r="H233">
        <v>3</v>
      </c>
      <c r="I233">
        <v>2</v>
      </c>
      <c r="J233">
        <v>4</v>
      </c>
      <c r="K233">
        <v>3</v>
      </c>
      <c r="L233">
        <v>3</v>
      </c>
      <c r="M233">
        <v>5</v>
      </c>
      <c r="N233">
        <v>2</v>
      </c>
      <c r="O233">
        <v>7</v>
      </c>
      <c r="P233">
        <v>3</v>
      </c>
      <c r="Q233">
        <v>5</v>
      </c>
      <c r="R233">
        <v>7</v>
      </c>
      <c r="S233">
        <v>72</v>
      </c>
    </row>
    <row r="234" spans="1:19" x14ac:dyDescent="0.3">
      <c r="A234">
        <v>29764</v>
      </c>
      <c r="B234">
        <v>0</v>
      </c>
      <c r="C234">
        <v>1997</v>
      </c>
      <c r="D234">
        <f t="shared" si="3"/>
        <v>25</v>
      </c>
      <c r="E234" s="3">
        <v>44871.850682870398</v>
      </c>
      <c r="F234" t="s">
        <v>77</v>
      </c>
      <c r="G234">
        <v>3</v>
      </c>
      <c r="H234">
        <v>3</v>
      </c>
      <c r="I234">
        <v>2</v>
      </c>
      <c r="J234">
        <v>2</v>
      </c>
      <c r="K234">
        <v>3</v>
      </c>
      <c r="L234">
        <v>2</v>
      </c>
      <c r="M234">
        <v>4</v>
      </c>
      <c r="N234">
        <v>2</v>
      </c>
      <c r="O234">
        <v>8</v>
      </c>
      <c r="P234">
        <v>5</v>
      </c>
      <c r="Q234">
        <v>5</v>
      </c>
      <c r="R234">
        <v>7</v>
      </c>
      <c r="S234">
        <v>41</v>
      </c>
    </row>
    <row r="235" spans="1:19" x14ac:dyDescent="0.3">
      <c r="A235">
        <v>29921</v>
      </c>
      <c r="B235">
        <v>1</v>
      </c>
      <c r="C235">
        <v>1997</v>
      </c>
      <c r="D235">
        <f t="shared" si="3"/>
        <v>25</v>
      </c>
      <c r="E235" s="3">
        <v>44872.8261921296</v>
      </c>
      <c r="F235" t="s">
        <v>42</v>
      </c>
      <c r="G235">
        <v>3</v>
      </c>
      <c r="H235">
        <v>3</v>
      </c>
      <c r="I235">
        <v>3</v>
      </c>
      <c r="J235">
        <v>3</v>
      </c>
      <c r="K235">
        <v>4</v>
      </c>
      <c r="L235">
        <v>3</v>
      </c>
      <c r="M235">
        <v>6</v>
      </c>
      <c r="N235">
        <v>2</v>
      </c>
      <c r="O235">
        <v>5</v>
      </c>
      <c r="P235">
        <v>7</v>
      </c>
      <c r="Q235">
        <v>4</v>
      </c>
      <c r="R235">
        <v>5</v>
      </c>
      <c r="S235">
        <v>58</v>
      </c>
    </row>
    <row r="236" spans="1:19" x14ac:dyDescent="0.3">
      <c r="A236">
        <v>27479</v>
      </c>
      <c r="B236">
        <v>0</v>
      </c>
      <c r="C236">
        <v>1996</v>
      </c>
      <c r="D236">
        <f t="shared" si="3"/>
        <v>26</v>
      </c>
      <c r="E236" s="3">
        <v>44860.909826388903</v>
      </c>
      <c r="F236" t="s">
        <v>104</v>
      </c>
      <c r="G236">
        <v>4</v>
      </c>
      <c r="H236">
        <v>4</v>
      </c>
      <c r="I236">
        <v>1</v>
      </c>
      <c r="J236">
        <v>4</v>
      </c>
      <c r="K236">
        <v>4</v>
      </c>
      <c r="L236">
        <v>4</v>
      </c>
      <c r="M236">
        <v>4</v>
      </c>
      <c r="N236">
        <v>2</v>
      </c>
      <c r="O236">
        <v>6</v>
      </c>
      <c r="P236">
        <v>2</v>
      </c>
      <c r="Q236">
        <v>3</v>
      </c>
      <c r="R236">
        <v>5</v>
      </c>
      <c r="S236">
        <v>28</v>
      </c>
    </row>
    <row r="237" spans="1:19" x14ac:dyDescent="0.3">
      <c r="A237">
        <v>27507</v>
      </c>
      <c r="B237">
        <v>0</v>
      </c>
      <c r="C237">
        <v>1996</v>
      </c>
      <c r="D237">
        <f t="shared" si="3"/>
        <v>26</v>
      </c>
      <c r="E237" s="3">
        <v>44860.932500000003</v>
      </c>
      <c r="F237" t="s">
        <v>44</v>
      </c>
      <c r="G237">
        <v>3</v>
      </c>
      <c r="H237">
        <v>3</v>
      </c>
      <c r="I237">
        <v>4</v>
      </c>
      <c r="J237">
        <v>2</v>
      </c>
      <c r="K237">
        <v>3</v>
      </c>
      <c r="L237">
        <v>2</v>
      </c>
      <c r="M237">
        <v>8</v>
      </c>
      <c r="N237">
        <v>4</v>
      </c>
      <c r="O237">
        <v>72</v>
      </c>
      <c r="P237">
        <v>3</v>
      </c>
      <c r="Q237">
        <v>9</v>
      </c>
      <c r="R237">
        <v>13</v>
      </c>
      <c r="S237">
        <v>28</v>
      </c>
    </row>
    <row r="238" spans="1:19" x14ac:dyDescent="0.3">
      <c r="A238">
        <v>27523</v>
      </c>
      <c r="B238">
        <v>0</v>
      </c>
      <c r="C238">
        <v>1996</v>
      </c>
      <c r="D238">
        <f t="shared" si="3"/>
        <v>26</v>
      </c>
      <c r="E238" s="3">
        <v>44860.966886574097</v>
      </c>
      <c r="F238" t="s">
        <v>52</v>
      </c>
      <c r="G238">
        <v>2</v>
      </c>
      <c r="H238">
        <v>2</v>
      </c>
      <c r="I238">
        <v>3</v>
      </c>
      <c r="J238">
        <v>2</v>
      </c>
      <c r="K238">
        <v>3</v>
      </c>
      <c r="L238">
        <v>2</v>
      </c>
      <c r="M238">
        <v>4</v>
      </c>
      <c r="N238">
        <v>3</v>
      </c>
      <c r="O238">
        <v>6</v>
      </c>
      <c r="P238">
        <v>4</v>
      </c>
      <c r="Q238">
        <v>5</v>
      </c>
      <c r="R238">
        <v>14</v>
      </c>
      <c r="S238">
        <v>24</v>
      </c>
    </row>
    <row r="239" spans="1:19" x14ac:dyDescent="0.3">
      <c r="A239">
        <v>27555</v>
      </c>
      <c r="B239">
        <v>0</v>
      </c>
      <c r="C239">
        <v>1996</v>
      </c>
      <c r="D239">
        <f t="shared" si="3"/>
        <v>26</v>
      </c>
      <c r="E239" s="3">
        <v>44860.9832986111</v>
      </c>
      <c r="F239" t="s">
        <v>42</v>
      </c>
      <c r="G239">
        <v>4</v>
      </c>
      <c r="H239">
        <v>4</v>
      </c>
      <c r="I239">
        <v>2</v>
      </c>
      <c r="J239">
        <v>4</v>
      </c>
      <c r="K239">
        <v>4</v>
      </c>
      <c r="L239">
        <v>4</v>
      </c>
      <c r="M239">
        <v>3</v>
      </c>
      <c r="N239">
        <v>2</v>
      </c>
      <c r="O239">
        <v>7</v>
      </c>
      <c r="P239">
        <v>1</v>
      </c>
      <c r="Q239">
        <v>3</v>
      </c>
      <c r="R239">
        <v>3</v>
      </c>
      <c r="S239">
        <v>33</v>
      </c>
    </row>
    <row r="240" spans="1:19" x14ac:dyDescent="0.3">
      <c r="A240">
        <v>27592</v>
      </c>
      <c r="B240">
        <v>0</v>
      </c>
      <c r="C240">
        <v>1996</v>
      </c>
      <c r="D240">
        <f t="shared" si="3"/>
        <v>26</v>
      </c>
      <c r="E240" s="3">
        <v>44861.0866087963</v>
      </c>
      <c r="F240" t="s">
        <v>105</v>
      </c>
      <c r="G240">
        <v>4</v>
      </c>
      <c r="H240">
        <v>4</v>
      </c>
      <c r="I240">
        <v>3</v>
      </c>
      <c r="J240">
        <v>3</v>
      </c>
      <c r="K240">
        <v>4</v>
      </c>
      <c r="L240">
        <v>4</v>
      </c>
      <c r="M240">
        <v>7</v>
      </c>
      <c r="N240">
        <v>3</v>
      </c>
      <c r="O240">
        <v>24</v>
      </c>
      <c r="P240">
        <v>10</v>
      </c>
      <c r="Q240">
        <v>7</v>
      </c>
      <c r="R240">
        <v>8</v>
      </c>
      <c r="S240">
        <v>47</v>
      </c>
    </row>
    <row r="241" spans="1:19" x14ac:dyDescent="0.3">
      <c r="A241">
        <v>27812</v>
      </c>
      <c r="B241">
        <v>0</v>
      </c>
      <c r="C241">
        <v>1996</v>
      </c>
      <c r="D241">
        <f t="shared" si="3"/>
        <v>26</v>
      </c>
      <c r="E241" s="3">
        <v>44861.564444444499</v>
      </c>
      <c r="F241" t="s">
        <v>40</v>
      </c>
      <c r="G241">
        <v>1</v>
      </c>
      <c r="H241">
        <v>1</v>
      </c>
      <c r="I241">
        <v>4</v>
      </c>
      <c r="J241">
        <v>1</v>
      </c>
      <c r="K241">
        <v>1</v>
      </c>
      <c r="L241">
        <v>1</v>
      </c>
      <c r="M241">
        <v>7</v>
      </c>
      <c r="N241">
        <v>3</v>
      </c>
      <c r="O241">
        <v>14</v>
      </c>
      <c r="P241">
        <v>4</v>
      </c>
      <c r="Q241">
        <v>5</v>
      </c>
      <c r="R241">
        <v>7</v>
      </c>
      <c r="S241">
        <v>5</v>
      </c>
    </row>
    <row r="242" spans="1:19" x14ac:dyDescent="0.3">
      <c r="A242">
        <v>28168</v>
      </c>
      <c r="B242">
        <v>0</v>
      </c>
      <c r="C242">
        <v>1996</v>
      </c>
      <c r="D242">
        <f t="shared" si="3"/>
        <v>26</v>
      </c>
      <c r="E242" s="3">
        <v>44862.618182870399</v>
      </c>
      <c r="F242" t="s">
        <v>52</v>
      </c>
      <c r="G242">
        <v>3</v>
      </c>
      <c r="H242">
        <v>3</v>
      </c>
      <c r="I242">
        <v>2</v>
      </c>
      <c r="J242">
        <v>3</v>
      </c>
      <c r="K242">
        <v>4</v>
      </c>
      <c r="L242">
        <v>3</v>
      </c>
      <c r="M242">
        <v>4</v>
      </c>
      <c r="N242">
        <v>2</v>
      </c>
      <c r="O242">
        <v>15</v>
      </c>
      <c r="P242">
        <v>4</v>
      </c>
      <c r="Q242">
        <v>6</v>
      </c>
      <c r="R242">
        <v>6</v>
      </c>
      <c r="S242">
        <v>60</v>
      </c>
    </row>
    <row r="243" spans="1:19" x14ac:dyDescent="0.3">
      <c r="A243">
        <v>28340</v>
      </c>
      <c r="B243">
        <v>0</v>
      </c>
      <c r="C243">
        <v>1996</v>
      </c>
      <c r="D243">
        <f t="shared" si="3"/>
        <v>26</v>
      </c>
      <c r="E243" s="3">
        <v>44862.925879629598</v>
      </c>
      <c r="F243" t="s">
        <v>42</v>
      </c>
      <c r="G243">
        <v>3</v>
      </c>
      <c r="H243">
        <v>3</v>
      </c>
      <c r="I243">
        <v>2</v>
      </c>
      <c r="J243">
        <v>3</v>
      </c>
      <c r="K243">
        <v>3</v>
      </c>
      <c r="L243">
        <v>3</v>
      </c>
      <c r="M243">
        <v>4</v>
      </c>
      <c r="N243">
        <v>2</v>
      </c>
      <c r="O243">
        <v>7</v>
      </c>
      <c r="P243">
        <v>3</v>
      </c>
      <c r="Q243">
        <v>4</v>
      </c>
      <c r="R243">
        <v>28</v>
      </c>
      <c r="S243">
        <v>53</v>
      </c>
    </row>
    <row r="244" spans="1:19" x14ac:dyDescent="0.3">
      <c r="A244">
        <v>29373</v>
      </c>
      <c r="B244">
        <v>0</v>
      </c>
      <c r="C244">
        <v>1996</v>
      </c>
      <c r="D244">
        <f t="shared" si="3"/>
        <v>26</v>
      </c>
      <c r="E244" s="3">
        <v>44868.843009259297</v>
      </c>
      <c r="F244" t="s">
        <v>106</v>
      </c>
      <c r="G244">
        <v>3</v>
      </c>
      <c r="H244">
        <v>4</v>
      </c>
      <c r="I244">
        <v>3</v>
      </c>
      <c r="J244">
        <v>2</v>
      </c>
      <c r="K244">
        <v>4</v>
      </c>
      <c r="L244">
        <v>4</v>
      </c>
      <c r="M244">
        <v>4</v>
      </c>
      <c r="N244">
        <v>2</v>
      </c>
      <c r="O244">
        <v>6</v>
      </c>
      <c r="P244">
        <v>3</v>
      </c>
      <c r="Q244">
        <v>6</v>
      </c>
      <c r="R244">
        <v>4</v>
      </c>
      <c r="S244">
        <v>73</v>
      </c>
    </row>
    <row r="245" spans="1:19" x14ac:dyDescent="0.3">
      <c r="A245">
        <v>29700</v>
      </c>
      <c r="B245">
        <v>1</v>
      </c>
      <c r="C245">
        <v>1996</v>
      </c>
      <c r="D245">
        <f t="shared" si="3"/>
        <v>26</v>
      </c>
      <c r="E245" s="3">
        <v>44871.982465277797</v>
      </c>
      <c r="F245" t="s">
        <v>42</v>
      </c>
      <c r="G245">
        <v>3</v>
      </c>
      <c r="H245">
        <v>4</v>
      </c>
      <c r="I245">
        <v>3</v>
      </c>
      <c r="J245">
        <v>4</v>
      </c>
      <c r="K245">
        <v>4</v>
      </c>
      <c r="L245">
        <v>4</v>
      </c>
      <c r="M245">
        <v>4</v>
      </c>
      <c r="N245">
        <v>6</v>
      </c>
      <c r="O245">
        <v>8</v>
      </c>
      <c r="P245">
        <v>5</v>
      </c>
      <c r="Q245">
        <v>6</v>
      </c>
      <c r="R245">
        <v>7</v>
      </c>
      <c r="S245">
        <v>55</v>
      </c>
    </row>
    <row r="246" spans="1:19" x14ac:dyDescent="0.3">
      <c r="A246">
        <v>30072</v>
      </c>
      <c r="B246">
        <v>0</v>
      </c>
      <c r="C246">
        <v>1996</v>
      </c>
      <c r="D246">
        <f t="shared" si="3"/>
        <v>26</v>
      </c>
      <c r="E246" s="3">
        <v>44875.574317129598</v>
      </c>
      <c r="F246" t="s">
        <v>44</v>
      </c>
      <c r="G246">
        <v>4</v>
      </c>
      <c r="H246">
        <v>4</v>
      </c>
      <c r="I246">
        <v>3</v>
      </c>
      <c r="J246">
        <v>4</v>
      </c>
      <c r="K246">
        <v>4</v>
      </c>
      <c r="L246">
        <v>4</v>
      </c>
      <c r="M246">
        <v>11</v>
      </c>
      <c r="N246">
        <v>3</v>
      </c>
      <c r="O246">
        <v>9</v>
      </c>
      <c r="P246">
        <v>2</v>
      </c>
      <c r="Q246">
        <v>9</v>
      </c>
      <c r="R246">
        <v>6</v>
      </c>
      <c r="S246">
        <v>39</v>
      </c>
    </row>
    <row r="247" spans="1:19" x14ac:dyDescent="0.3">
      <c r="A247">
        <v>26886</v>
      </c>
      <c r="B247">
        <v>0</v>
      </c>
      <c r="C247">
        <v>1995</v>
      </c>
      <c r="D247">
        <f t="shared" si="3"/>
        <v>27</v>
      </c>
      <c r="E247" s="3">
        <v>44860.488877314798</v>
      </c>
      <c r="F247" t="s">
        <v>40</v>
      </c>
      <c r="G247">
        <v>3</v>
      </c>
      <c r="H247">
        <v>3</v>
      </c>
      <c r="I247">
        <v>2</v>
      </c>
      <c r="J247">
        <v>3</v>
      </c>
      <c r="K247">
        <v>4</v>
      </c>
      <c r="L247">
        <v>4</v>
      </c>
      <c r="M247">
        <v>10</v>
      </c>
      <c r="N247">
        <v>4</v>
      </c>
      <c r="O247">
        <v>9</v>
      </c>
      <c r="P247">
        <v>12</v>
      </c>
      <c r="Q247">
        <v>4</v>
      </c>
      <c r="R247">
        <v>8</v>
      </c>
      <c r="S247">
        <v>67</v>
      </c>
    </row>
    <row r="248" spans="1:19" x14ac:dyDescent="0.3">
      <c r="A248">
        <v>27476</v>
      </c>
      <c r="B248">
        <v>0</v>
      </c>
      <c r="C248">
        <v>1995</v>
      </c>
      <c r="D248">
        <f t="shared" si="3"/>
        <v>27</v>
      </c>
      <c r="E248" s="3">
        <v>44860.9062962963</v>
      </c>
      <c r="F248" t="s">
        <v>52</v>
      </c>
      <c r="G248">
        <v>4</v>
      </c>
      <c r="H248">
        <v>4</v>
      </c>
      <c r="I248">
        <v>3</v>
      </c>
      <c r="J248">
        <v>4</v>
      </c>
      <c r="K248">
        <v>4</v>
      </c>
      <c r="L248">
        <v>2</v>
      </c>
      <c r="M248">
        <v>4</v>
      </c>
      <c r="N248">
        <v>3</v>
      </c>
      <c r="O248">
        <v>8</v>
      </c>
      <c r="P248">
        <v>3</v>
      </c>
      <c r="Q248">
        <v>4</v>
      </c>
      <c r="R248">
        <v>10</v>
      </c>
      <c r="S248">
        <v>64</v>
      </c>
    </row>
    <row r="249" spans="1:19" x14ac:dyDescent="0.3">
      <c r="A249">
        <v>27928</v>
      </c>
      <c r="B249">
        <v>0</v>
      </c>
      <c r="C249">
        <v>1995</v>
      </c>
      <c r="D249">
        <f t="shared" si="3"/>
        <v>27</v>
      </c>
      <c r="E249" s="3">
        <v>44861.769432870402</v>
      </c>
      <c r="F249" t="s">
        <v>42</v>
      </c>
      <c r="G249">
        <v>3</v>
      </c>
      <c r="H249">
        <v>3</v>
      </c>
      <c r="I249">
        <v>3</v>
      </c>
      <c r="J249">
        <v>3</v>
      </c>
      <c r="K249">
        <v>3</v>
      </c>
      <c r="L249">
        <v>3</v>
      </c>
      <c r="M249">
        <v>7</v>
      </c>
      <c r="N249">
        <v>3</v>
      </c>
      <c r="O249">
        <v>9</v>
      </c>
      <c r="P249">
        <v>3</v>
      </c>
      <c r="Q249">
        <v>4</v>
      </c>
      <c r="R249">
        <v>7</v>
      </c>
      <c r="S249">
        <v>49</v>
      </c>
    </row>
    <row r="250" spans="1:19" x14ac:dyDescent="0.3">
      <c r="A250">
        <v>28157</v>
      </c>
      <c r="B250">
        <v>0</v>
      </c>
      <c r="C250">
        <v>1995</v>
      </c>
      <c r="D250">
        <f t="shared" si="3"/>
        <v>27</v>
      </c>
      <c r="E250" s="3">
        <v>44862.5801041667</v>
      </c>
      <c r="F250" t="s">
        <v>42</v>
      </c>
      <c r="G250">
        <v>3</v>
      </c>
      <c r="H250">
        <v>4</v>
      </c>
      <c r="I250">
        <v>3</v>
      </c>
      <c r="J250">
        <v>3</v>
      </c>
      <c r="K250">
        <v>4</v>
      </c>
      <c r="L250">
        <v>4</v>
      </c>
      <c r="M250">
        <v>6</v>
      </c>
      <c r="N250">
        <v>3</v>
      </c>
      <c r="O250">
        <v>14</v>
      </c>
      <c r="P250">
        <v>4</v>
      </c>
      <c r="Q250">
        <v>4</v>
      </c>
      <c r="R250">
        <v>6</v>
      </c>
      <c r="S250">
        <v>57</v>
      </c>
    </row>
    <row r="251" spans="1:19" x14ac:dyDescent="0.3">
      <c r="A251">
        <v>28210</v>
      </c>
      <c r="B251">
        <v>0</v>
      </c>
      <c r="C251">
        <v>1995</v>
      </c>
      <c r="D251">
        <f t="shared" si="3"/>
        <v>27</v>
      </c>
      <c r="E251" s="3">
        <v>44862.737048611103</v>
      </c>
      <c r="F251" t="s">
        <v>42</v>
      </c>
      <c r="G251">
        <v>4</v>
      </c>
      <c r="H251">
        <v>4</v>
      </c>
      <c r="I251">
        <v>3</v>
      </c>
      <c r="J251">
        <v>3</v>
      </c>
      <c r="K251">
        <v>4</v>
      </c>
      <c r="L251">
        <v>3</v>
      </c>
      <c r="M251">
        <v>7</v>
      </c>
      <c r="N251">
        <v>4</v>
      </c>
      <c r="O251">
        <v>9</v>
      </c>
      <c r="P251">
        <v>15</v>
      </c>
      <c r="Q251">
        <v>51</v>
      </c>
      <c r="R251">
        <v>9</v>
      </c>
      <c r="S251">
        <v>52</v>
      </c>
    </row>
    <row r="252" spans="1:19" x14ac:dyDescent="0.3">
      <c r="A252">
        <v>28815</v>
      </c>
      <c r="B252">
        <v>0</v>
      </c>
      <c r="C252">
        <v>1995</v>
      </c>
      <c r="D252">
        <f t="shared" si="3"/>
        <v>27</v>
      </c>
      <c r="E252" s="3">
        <v>44865.793009259301</v>
      </c>
      <c r="F252" t="s">
        <v>42</v>
      </c>
      <c r="G252">
        <v>3</v>
      </c>
      <c r="H252">
        <v>4</v>
      </c>
      <c r="I252">
        <v>3</v>
      </c>
      <c r="J252">
        <v>3</v>
      </c>
      <c r="K252">
        <v>4</v>
      </c>
      <c r="L252">
        <v>4</v>
      </c>
      <c r="M252">
        <v>7</v>
      </c>
      <c r="N252">
        <v>3</v>
      </c>
      <c r="O252">
        <v>14</v>
      </c>
      <c r="P252">
        <v>5</v>
      </c>
      <c r="Q252">
        <v>5</v>
      </c>
      <c r="R252">
        <v>6</v>
      </c>
      <c r="S252">
        <v>57</v>
      </c>
    </row>
    <row r="253" spans="1:19" x14ac:dyDescent="0.3">
      <c r="A253">
        <v>29215</v>
      </c>
      <c r="B253">
        <v>1</v>
      </c>
      <c r="C253">
        <v>1995</v>
      </c>
      <c r="D253">
        <f t="shared" si="3"/>
        <v>27</v>
      </c>
      <c r="E253" s="3">
        <v>44867.696226851898</v>
      </c>
      <c r="F253" t="s">
        <v>49</v>
      </c>
      <c r="G253">
        <v>4</v>
      </c>
      <c r="H253">
        <v>4</v>
      </c>
      <c r="I253">
        <v>2</v>
      </c>
      <c r="J253">
        <v>3</v>
      </c>
      <c r="K253">
        <v>3</v>
      </c>
      <c r="L253">
        <v>2</v>
      </c>
      <c r="M253">
        <v>12</v>
      </c>
      <c r="N253">
        <v>3</v>
      </c>
      <c r="O253">
        <v>11</v>
      </c>
      <c r="P253">
        <v>6</v>
      </c>
      <c r="Q253">
        <v>9</v>
      </c>
      <c r="R253">
        <v>9</v>
      </c>
      <c r="S253">
        <v>65</v>
      </c>
    </row>
    <row r="254" spans="1:19" x14ac:dyDescent="0.3">
      <c r="A254">
        <v>29941</v>
      </c>
      <c r="B254">
        <v>1</v>
      </c>
      <c r="C254">
        <v>1995</v>
      </c>
      <c r="D254">
        <f t="shared" si="3"/>
        <v>27</v>
      </c>
      <c r="E254" s="3">
        <v>44872.980833333299</v>
      </c>
      <c r="F254" t="s">
        <v>107</v>
      </c>
      <c r="G254">
        <v>4</v>
      </c>
      <c r="H254">
        <v>4</v>
      </c>
      <c r="I254">
        <v>1</v>
      </c>
      <c r="J254">
        <v>3</v>
      </c>
      <c r="K254">
        <v>4</v>
      </c>
      <c r="L254">
        <v>3</v>
      </c>
      <c r="M254">
        <v>3</v>
      </c>
      <c r="N254">
        <v>2</v>
      </c>
      <c r="O254">
        <v>7</v>
      </c>
      <c r="P254">
        <v>2</v>
      </c>
      <c r="Q254">
        <v>4</v>
      </c>
      <c r="R254">
        <v>6</v>
      </c>
      <c r="S254">
        <v>47</v>
      </c>
    </row>
    <row r="255" spans="1:19" x14ac:dyDescent="0.3">
      <c r="A255">
        <v>26850</v>
      </c>
      <c r="B255">
        <v>1</v>
      </c>
      <c r="C255">
        <v>1994</v>
      </c>
      <c r="D255">
        <f t="shared" si="3"/>
        <v>28</v>
      </c>
      <c r="E255" s="3">
        <v>44860.466296296298</v>
      </c>
      <c r="F255" t="s">
        <v>44</v>
      </c>
      <c r="G255">
        <v>3</v>
      </c>
      <c r="H255">
        <v>3</v>
      </c>
      <c r="I255">
        <v>2</v>
      </c>
      <c r="J255">
        <v>3</v>
      </c>
      <c r="K255">
        <v>4</v>
      </c>
      <c r="L255">
        <v>3</v>
      </c>
      <c r="M255">
        <v>11</v>
      </c>
      <c r="N255">
        <v>3</v>
      </c>
      <c r="O255">
        <v>10</v>
      </c>
      <c r="P255">
        <v>4</v>
      </c>
      <c r="Q255">
        <v>6</v>
      </c>
      <c r="R255">
        <v>6</v>
      </c>
      <c r="S255">
        <v>60</v>
      </c>
    </row>
    <row r="256" spans="1:19" x14ac:dyDescent="0.3">
      <c r="A256">
        <v>27225</v>
      </c>
      <c r="B256">
        <v>0</v>
      </c>
      <c r="C256">
        <v>1994</v>
      </c>
      <c r="D256">
        <f t="shared" si="3"/>
        <v>28</v>
      </c>
      <c r="E256" s="3">
        <v>44860.800034722197</v>
      </c>
      <c r="F256" t="s">
        <v>42</v>
      </c>
      <c r="G256">
        <v>3</v>
      </c>
      <c r="H256">
        <v>3</v>
      </c>
      <c r="I256">
        <v>3</v>
      </c>
      <c r="J256">
        <v>2</v>
      </c>
      <c r="K256">
        <v>3</v>
      </c>
      <c r="L256">
        <v>2</v>
      </c>
      <c r="M256">
        <v>3</v>
      </c>
      <c r="N256">
        <v>3</v>
      </c>
      <c r="O256">
        <v>8</v>
      </c>
      <c r="P256">
        <v>4</v>
      </c>
      <c r="Q256">
        <v>4</v>
      </c>
      <c r="R256">
        <v>9</v>
      </c>
      <c r="S256">
        <v>35</v>
      </c>
    </row>
    <row r="257" spans="1:19" x14ac:dyDescent="0.3">
      <c r="A257">
        <v>27386</v>
      </c>
      <c r="B257">
        <v>0</v>
      </c>
      <c r="C257">
        <v>1994</v>
      </c>
      <c r="D257">
        <f t="shared" si="3"/>
        <v>28</v>
      </c>
      <c r="E257" s="3">
        <v>44860.834155092598</v>
      </c>
      <c r="F257" t="s">
        <v>42</v>
      </c>
      <c r="G257">
        <v>3</v>
      </c>
      <c r="H257">
        <v>3</v>
      </c>
      <c r="I257">
        <v>2</v>
      </c>
      <c r="J257">
        <v>4</v>
      </c>
      <c r="K257">
        <v>3</v>
      </c>
      <c r="L257">
        <v>2</v>
      </c>
      <c r="M257">
        <v>5</v>
      </c>
      <c r="N257">
        <v>2</v>
      </c>
      <c r="O257">
        <v>9</v>
      </c>
      <c r="P257">
        <v>4</v>
      </c>
      <c r="Q257">
        <v>5</v>
      </c>
      <c r="R257">
        <v>7</v>
      </c>
      <c r="S257">
        <v>73</v>
      </c>
    </row>
    <row r="258" spans="1:19" x14ac:dyDescent="0.3">
      <c r="A258">
        <v>27510</v>
      </c>
      <c r="B258">
        <v>0</v>
      </c>
      <c r="C258">
        <v>1994</v>
      </c>
      <c r="D258">
        <f t="shared" si="3"/>
        <v>28</v>
      </c>
      <c r="E258" s="3">
        <v>44860.942002314798</v>
      </c>
      <c r="F258" t="s">
        <v>42</v>
      </c>
      <c r="G258">
        <v>4</v>
      </c>
      <c r="H258">
        <v>4</v>
      </c>
      <c r="I258">
        <v>4</v>
      </c>
      <c r="J258">
        <v>2</v>
      </c>
      <c r="K258">
        <v>4</v>
      </c>
      <c r="L258">
        <v>2</v>
      </c>
      <c r="M258">
        <v>6</v>
      </c>
      <c r="N258">
        <v>2</v>
      </c>
      <c r="O258">
        <v>10</v>
      </c>
      <c r="P258">
        <v>5</v>
      </c>
      <c r="Q258">
        <v>6</v>
      </c>
      <c r="R258">
        <v>5</v>
      </c>
      <c r="S258">
        <v>75</v>
      </c>
    </row>
    <row r="259" spans="1:19" x14ac:dyDescent="0.3">
      <c r="A259">
        <v>27583</v>
      </c>
      <c r="B259">
        <v>0</v>
      </c>
      <c r="C259">
        <v>1994</v>
      </c>
      <c r="D259">
        <f t="shared" si="3"/>
        <v>28</v>
      </c>
      <c r="E259" s="3">
        <v>44861.019942129598</v>
      </c>
      <c r="F259" t="s">
        <v>52</v>
      </c>
      <c r="G259">
        <v>4</v>
      </c>
      <c r="H259">
        <v>4</v>
      </c>
      <c r="I259">
        <v>3</v>
      </c>
      <c r="J259">
        <v>3</v>
      </c>
      <c r="K259">
        <v>3</v>
      </c>
      <c r="L259">
        <v>3</v>
      </c>
      <c r="M259">
        <v>5</v>
      </c>
      <c r="N259">
        <v>3</v>
      </c>
      <c r="O259">
        <v>6</v>
      </c>
      <c r="P259">
        <v>3</v>
      </c>
      <c r="Q259">
        <v>4</v>
      </c>
      <c r="R259">
        <v>4</v>
      </c>
      <c r="S259">
        <v>60</v>
      </c>
    </row>
    <row r="260" spans="1:19" x14ac:dyDescent="0.3">
      <c r="A260">
        <v>28827</v>
      </c>
      <c r="B260">
        <v>0</v>
      </c>
      <c r="C260">
        <v>1994</v>
      </c>
      <c r="D260">
        <f t="shared" si="3"/>
        <v>28</v>
      </c>
      <c r="E260" s="3">
        <v>44865.810636574097</v>
      </c>
      <c r="F260" t="s">
        <v>42</v>
      </c>
      <c r="G260">
        <v>4</v>
      </c>
      <c r="H260">
        <v>4</v>
      </c>
      <c r="I260">
        <v>2</v>
      </c>
      <c r="J260">
        <v>3</v>
      </c>
      <c r="K260">
        <v>3</v>
      </c>
      <c r="L260">
        <v>4</v>
      </c>
      <c r="M260">
        <v>5</v>
      </c>
      <c r="N260">
        <v>3</v>
      </c>
      <c r="O260">
        <v>13</v>
      </c>
      <c r="P260">
        <v>3</v>
      </c>
      <c r="Q260">
        <v>8</v>
      </c>
      <c r="R260">
        <v>6</v>
      </c>
      <c r="S260">
        <v>59</v>
      </c>
    </row>
    <row r="261" spans="1:19" x14ac:dyDescent="0.3">
      <c r="A261">
        <v>27003</v>
      </c>
      <c r="B261">
        <v>0</v>
      </c>
      <c r="C261">
        <v>1993</v>
      </c>
      <c r="D261">
        <f t="shared" si="3"/>
        <v>29</v>
      </c>
      <c r="E261" s="3">
        <v>44860.583634259303</v>
      </c>
      <c r="F261" t="s">
        <v>42</v>
      </c>
      <c r="G261">
        <v>4</v>
      </c>
      <c r="H261">
        <v>4</v>
      </c>
      <c r="I261">
        <v>4</v>
      </c>
      <c r="J261">
        <v>3</v>
      </c>
      <c r="K261">
        <v>3</v>
      </c>
      <c r="L261">
        <v>3</v>
      </c>
      <c r="M261">
        <v>7</v>
      </c>
      <c r="N261">
        <v>4</v>
      </c>
      <c r="O261">
        <v>7</v>
      </c>
      <c r="P261">
        <v>2</v>
      </c>
      <c r="Q261">
        <v>3</v>
      </c>
      <c r="R261">
        <v>5</v>
      </c>
      <c r="S261">
        <v>62</v>
      </c>
    </row>
    <row r="262" spans="1:19" x14ac:dyDescent="0.3">
      <c r="A262">
        <v>27361</v>
      </c>
      <c r="B262">
        <v>0</v>
      </c>
      <c r="C262">
        <v>1993</v>
      </c>
      <c r="D262">
        <f t="shared" si="3"/>
        <v>29</v>
      </c>
      <c r="E262" s="3">
        <v>44860.803842592599</v>
      </c>
      <c r="F262" t="s">
        <v>42</v>
      </c>
      <c r="G262">
        <v>4</v>
      </c>
      <c r="H262">
        <v>4</v>
      </c>
      <c r="I262">
        <v>2</v>
      </c>
      <c r="J262">
        <v>4</v>
      </c>
      <c r="K262">
        <v>4</v>
      </c>
      <c r="L262">
        <v>4</v>
      </c>
      <c r="M262">
        <v>5</v>
      </c>
      <c r="N262">
        <v>3</v>
      </c>
      <c r="O262">
        <v>11</v>
      </c>
      <c r="P262">
        <v>3</v>
      </c>
      <c r="Q262">
        <v>9</v>
      </c>
      <c r="R262">
        <v>7</v>
      </c>
      <c r="S262">
        <v>33</v>
      </c>
    </row>
    <row r="263" spans="1:19" x14ac:dyDescent="0.3">
      <c r="A263">
        <v>27625</v>
      </c>
      <c r="B263">
        <v>0</v>
      </c>
      <c r="C263">
        <v>1993</v>
      </c>
      <c r="D263">
        <f t="shared" si="3"/>
        <v>29</v>
      </c>
      <c r="E263" s="3">
        <v>44861.4352083333</v>
      </c>
      <c r="F263" t="s">
        <v>52</v>
      </c>
      <c r="G263">
        <v>3</v>
      </c>
      <c r="H263">
        <v>4</v>
      </c>
      <c r="I263">
        <v>3</v>
      </c>
      <c r="J263">
        <v>2</v>
      </c>
      <c r="K263">
        <v>4</v>
      </c>
      <c r="L263">
        <v>2</v>
      </c>
      <c r="M263">
        <v>5</v>
      </c>
      <c r="N263">
        <v>5</v>
      </c>
      <c r="O263">
        <v>6</v>
      </c>
      <c r="P263">
        <v>4</v>
      </c>
      <c r="Q263">
        <v>5</v>
      </c>
      <c r="R263">
        <v>6</v>
      </c>
      <c r="S263">
        <v>69</v>
      </c>
    </row>
    <row r="264" spans="1:19" x14ac:dyDescent="0.3">
      <c r="A264">
        <v>28265</v>
      </c>
      <c r="B264">
        <v>0</v>
      </c>
      <c r="C264">
        <v>1993</v>
      </c>
      <c r="D264">
        <f t="shared" si="3"/>
        <v>29</v>
      </c>
      <c r="E264" s="3">
        <v>44862.834571759297</v>
      </c>
      <c r="F264" t="s">
        <v>42</v>
      </c>
      <c r="G264">
        <v>3</v>
      </c>
      <c r="H264">
        <v>3</v>
      </c>
      <c r="I264">
        <v>2</v>
      </c>
      <c r="J264">
        <v>3</v>
      </c>
      <c r="K264">
        <v>3</v>
      </c>
      <c r="L264">
        <v>3</v>
      </c>
      <c r="M264">
        <v>4</v>
      </c>
      <c r="N264">
        <v>3</v>
      </c>
      <c r="O264">
        <v>10</v>
      </c>
      <c r="P264">
        <v>5</v>
      </c>
      <c r="Q264">
        <v>4</v>
      </c>
      <c r="R264">
        <v>10</v>
      </c>
      <c r="S264">
        <v>53</v>
      </c>
    </row>
    <row r="265" spans="1:19" x14ac:dyDescent="0.3">
      <c r="A265">
        <v>28284</v>
      </c>
      <c r="B265">
        <v>0</v>
      </c>
      <c r="C265">
        <v>1993</v>
      </c>
      <c r="D265">
        <f t="shared" si="3"/>
        <v>29</v>
      </c>
      <c r="E265" s="3">
        <v>44862.8413194444</v>
      </c>
      <c r="F265" t="s">
        <v>108</v>
      </c>
      <c r="G265">
        <v>4</v>
      </c>
      <c r="H265">
        <v>3</v>
      </c>
      <c r="I265">
        <v>3</v>
      </c>
      <c r="J265">
        <v>2</v>
      </c>
      <c r="K265">
        <v>3</v>
      </c>
      <c r="L265">
        <v>3</v>
      </c>
      <c r="M265">
        <v>5</v>
      </c>
      <c r="N265">
        <v>2</v>
      </c>
      <c r="O265">
        <v>15</v>
      </c>
      <c r="P265">
        <v>4</v>
      </c>
      <c r="Q265">
        <v>4</v>
      </c>
      <c r="R265">
        <v>5</v>
      </c>
      <c r="S265">
        <v>59</v>
      </c>
    </row>
    <row r="266" spans="1:19" x14ac:dyDescent="0.3">
      <c r="A266">
        <v>28535</v>
      </c>
      <c r="B266">
        <v>0</v>
      </c>
      <c r="C266">
        <v>1993</v>
      </c>
      <c r="D266">
        <f t="shared" si="3"/>
        <v>29</v>
      </c>
      <c r="E266" s="3">
        <v>44866.798159722202</v>
      </c>
      <c r="F266" t="s">
        <v>44</v>
      </c>
      <c r="G266">
        <v>3</v>
      </c>
      <c r="H266">
        <v>4</v>
      </c>
      <c r="I266">
        <v>3</v>
      </c>
      <c r="J266">
        <v>3</v>
      </c>
      <c r="K266">
        <v>3</v>
      </c>
      <c r="L266">
        <v>3</v>
      </c>
      <c r="M266">
        <v>6</v>
      </c>
      <c r="N266">
        <v>5</v>
      </c>
      <c r="O266">
        <v>12</v>
      </c>
      <c r="P266">
        <v>3</v>
      </c>
      <c r="Q266">
        <v>5</v>
      </c>
      <c r="R266">
        <v>7</v>
      </c>
      <c r="S266">
        <v>56</v>
      </c>
    </row>
    <row r="267" spans="1:19" x14ac:dyDescent="0.3">
      <c r="A267">
        <v>26817</v>
      </c>
      <c r="B267">
        <v>0</v>
      </c>
      <c r="C267">
        <v>1992</v>
      </c>
      <c r="D267">
        <f t="shared" si="3"/>
        <v>30</v>
      </c>
      <c r="E267" s="3">
        <v>44860.450752314799</v>
      </c>
      <c r="F267" t="s">
        <v>40</v>
      </c>
      <c r="G267">
        <v>2</v>
      </c>
      <c r="H267">
        <v>4</v>
      </c>
      <c r="I267">
        <v>3</v>
      </c>
      <c r="J267">
        <v>4</v>
      </c>
      <c r="K267">
        <v>4</v>
      </c>
      <c r="L267">
        <v>2</v>
      </c>
      <c r="M267">
        <v>8</v>
      </c>
      <c r="N267">
        <v>6</v>
      </c>
      <c r="O267">
        <v>17</v>
      </c>
      <c r="P267">
        <v>5</v>
      </c>
      <c r="Q267">
        <v>8</v>
      </c>
      <c r="R267">
        <v>13</v>
      </c>
      <c r="S267">
        <v>88</v>
      </c>
    </row>
    <row r="268" spans="1:19" x14ac:dyDescent="0.3">
      <c r="A268">
        <v>27243</v>
      </c>
      <c r="B268">
        <v>0</v>
      </c>
      <c r="C268">
        <v>1992</v>
      </c>
      <c r="D268">
        <f t="shared" si="3"/>
        <v>30</v>
      </c>
      <c r="E268" s="3">
        <v>44860.725532407399</v>
      </c>
      <c r="F268" t="s">
        <v>109</v>
      </c>
      <c r="G268">
        <v>3</v>
      </c>
      <c r="H268">
        <v>3</v>
      </c>
      <c r="I268">
        <v>4</v>
      </c>
      <c r="J268">
        <v>2</v>
      </c>
      <c r="K268">
        <v>1</v>
      </c>
      <c r="L268">
        <v>1</v>
      </c>
      <c r="M268">
        <v>4</v>
      </c>
      <c r="N268">
        <v>2</v>
      </c>
      <c r="O268">
        <v>8</v>
      </c>
      <c r="P268">
        <v>3</v>
      </c>
      <c r="Q268">
        <v>4</v>
      </c>
      <c r="R268">
        <v>5</v>
      </c>
      <c r="S268">
        <v>10</v>
      </c>
    </row>
    <row r="269" spans="1:19" x14ac:dyDescent="0.3">
      <c r="A269">
        <v>27250</v>
      </c>
      <c r="B269">
        <v>1</v>
      </c>
      <c r="C269">
        <v>1992</v>
      </c>
      <c r="D269">
        <f t="shared" si="3"/>
        <v>30</v>
      </c>
      <c r="E269" s="3">
        <v>44860.736631944397</v>
      </c>
      <c r="F269" t="s">
        <v>52</v>
      </c>
      <c r="G269">
        <v>4</v>
      </c>
      <c r="H269">
        <v>4</v>
      </c>
      <c r="I269">
        <v>4</v>
      </c>
      <c r="J269">
        <v>2</v>
      </c>
      <c r="K269">
        <v>3</v>
      </c>
      <c r="L269">
        <v>2</v>
      </c>
      <c r="M269">
        <v>7</v>
      </c>
      <c r="N269">
        <v>3</v>
      </c>
      <c r="O269">
        <v>11</v>
      </c>
      <c r="P269">
        <v>11</v>
      </c>
      <c r="Q269">
        <v>6</v>
      </c>
      <c r="R269">
        <v>8</v>
      </c>
      <c r="S269">
        <v>69</v>
      </c>
    </row>
    <row r="270" spans="1:19" x14ac:dyDescent="0.3">
      <c r="A270">
        <v>27392</v>
      </c>
      <c r="B270">
        <v>0</v>
      </c>
      <c r="C270">
        <v>1992</v>
      </c>
      <c r="D270">
        <f t="shared" si="3"/>
        <v>30</v>
      </c>
      <c r="E270" s="3">
        <v>44860.828240740702</v>
      </c>
      <c r="F270" t="s">
        <v>63</v>
      </c>
      <c r="G270">
        <v>3</v>
      </c>
      <c r="H270">
        <v>3</v>
      </c>
      <c r="I270">
        <v>3</v>
      </c>
      <c r="J270">
        <v>3</v>
      </c>
      <c r="K270">
        <v>4</v>
      </c>
      <c r="L270">
        <v>3</v>
      </c>
      <c r="M270">
        <v>5</v>
      </c>
      <c r="N270">
        <v>2</v>
      </c>
      <c r="O270">
        <v>11</v>
      </c>
      <c r="P270">
        <v>5</v>
      </c>
      <c r="Q270">
        <v>5</v>
      </c>
      <c r="R270">
        <v>7</v>
      </c>
      <c r="S270">
        <v>58</v>
      </c>
    </row>
    <row r="271" spans="1:19" x14ac:dyDescent="0.3">
      <c r="A271">
        <v>27396</v>
      </c>
      <c r="B271">
        <v>0</v>
      </c>
      <c r="C271">
        <v>1992</v>
      </c>
      <c r="D271">
        <f t="shared" si="3"/>
        <v>30</v>
      </c>
      <c r="E271" s="3">
        <v>44860.829965277801</v>
      </c>
      <c r="F271" t="s">
        <v>40</v>
      </c>
      <c r="G271">
        <v>4</v>
      </c>
      <c r="H271">
        <v>3</v>
      </c>
      <c r="I271">
        <v>3</v>
      </c>
      <c r="J271">
        <v>3</v>
      </c>
      <c r="K271">
        <v>4</v>
      </c>
      <c r="L271">
        <v>4</v>
      </c>
      <c r="M271">
        <v>5</v>
      </c>
      <c r="N271">
        <v>2</v>
      </c>
      <c r="O271">
        <v>11</v>
      </c>
      <c r="P271">
        <v>3</v>
      </c>
      <c r="Q271">
        <v>6</v>
      </c>
      <c r="R271">
        <v>4</v>
      </c>
      <c r="S271">
        <v>65</v>
      </c>
    </row>
    <row r="272" spans="1:19" x14ac:dyDescent="0.3">
      <c r="A272">
        <v>27831</v>
      </c>
      <c r="B272">
        <v>1</v>
      </c>
      <c r="C272">
        <v>1992</v>
      </c>
      <c r="D272">
        <f t="shared" si="3"/>
        <v>30</v>
      </c>
      <c r="E272" s="3">
        <v>44861.552222222199</v>
      </c>
      <c r="F272" t="s">
        <v>40</v>
      </c>
      <c r="G272">
        <v>3</v>
      </c>
      <c r="H272">
        <v>3</v>
      </c>
      <c r="I272">
        <v>3</v>
      </c>
      <c r="J272">
        <v>2</v>
      </c>
      <c r="K272">
        <v>3</v>
      </c>
      <c r="L272">
        <v>2</v>
      </c>
      <c r="M272">
        <v>8</v>
      </c>
      <c r="N272">
        <v>4</v>
      </c>
      <c r="O272">
        <v>9</v>
      </c>
      <c r="P272">
        <v>5</v>
      </c>
      <c r="Q272">
        <v>11</v>
      </c>
      <c r="R272">
        <v>7</v>
      </c>
      <c r="S272">
        <v>35</v>
      </c>
    </row>
    <row r="273" spans="1:19" x14ac:dyDescent="0.3">
      <c r="A273">
        <v>27982</v>
      </c>
      <c r="B273">
        <v>0</v>
      </c>
      <c r="C273">
        <v>1992</v>
      </c>
      <c r="D273">
        <f t="shared" si="3"/>
        <v>30</v>
      </c>
      <c r="E273" s="3">
        <v>44861.837858796302</v>
      </c>
      <c r="F273" t="s">
        <v>42</v>
      </c>
      <c r="G273">
        <v>4</v>
      </c>
      <c r="H273">
        <v>4</v>
      </c>
      <c r="I273">
        <v>4</v>
      </c>
      <c r="J273">
        <v>3</v>
      </c>
      <c r="K273">
        <v>4</v>
      </c>
      <c r="L273">
        <v>3</v>
      </c>
      <c r="M273">
        <v>9</v>
      </c>
      <c r="N273">
        <v>5</v>
      </c>
      <c r="O273">
        <v>11</v>
      </c>
      <c r="P273">
        <v>2</v>
      </c>
      <c r="Q273">
        <v>5</v>
      </c>
      <c r="R273">
        <v>6</v>
      </c>
      <c r="S273">
        <v>56</v>
      </c>
    </row>
    <row r="274" spans="1:19" x14ac:dyDescent="0.3">
      <c r="A274">
        <v>28233</v>
      </c>
      <c r="B274">
        <v>0</v>
      </c>
      <c r="C274">
        <v>1992</v>
      </c>
      <c r="D274">
        <f t="shared" si="3"/>
        <v>30</v>
      </c>
      <c r="E274" s="3">
        <v>44862.777268518497</v>
      </c>
      <c r="F274" t="s">
        <v>42</v>
      </c>
      <c r="G274">
        <v>3</v>
      </c>
      <c r="H274">
        <v>3</v>
      </c>
      <c r="I274">
        <v>2</v>
      </c>
      <c r="J274">
        <v>3</v>
      </c>
      <c r="K274">
        <v>3</v>
      </c>
      <c r="L274">
        <v>3</v>
      </c>
      <c r="M274">
        <v>4</v>
      </c>
      <c r="N274">
        <v>2</v>
      </c>
      <c r="O274">
        <v>6</v>
      </c>
      <c r="P274">
        <v>3</v>
      </c>
      <c r="Q274">
        <v>3</v>
      </c>
      <c r="R274">
        <v>5</v>
      </c>
      <c r="S274">
        <v>53</v>
      </c>
    </row>
    <row r="275" spans="1:19" x14ac:dyDescent="0.3">
      <c r="A275">
        <v>28113</v>
      </c>
      <c r="B275">
        <v>0</v>
      </c>
      <c r="C275">
        <v>1992</v>
      </c>
      <c r="D275">
        <f t="shared" si="3"/>
        <v>30</v>
      </c>
      <c r="E275" s="3">
        <v>44863.6034953704</v>
      </c>
      <c r="F275" t="s">
        <v>42</v>
      </c>
      <c r="G275">
        <v>3</v>
      </c>
      <c r="H275">
        <v>3</v>
      </c>
      <c r="I275">
        <v>2</v>
      </c>
      <c r="J275">
        <v>3</v>
      </c>
      <c r="K275">
        <v>3</v>
      </c>
      <c r="L275">
        <v>3</v>
      </c>
      <c r="M275">
        <v>5</v>
      </c>
      <c r="N275">
        <v>4</v>
      </c>
      <c r="O275">
        <v>8</v>
      </c>
      <c r="P275">
        <v>5</v>
      </c>
      <c r="Q275">
        <v>5</v>
      </c>
      <c r="R275">
        <v>5</v>
      </c>
      <c r="S275">
        <v>53</v>
      </c>
    </row>
    <row r="276" spans="1:19" x14ac:dyDescent="0.3">
      <c r="A276">
        <v>28665</v>
      </c>
      <c r="B276">
        <v>0</v>
      </c>
      <c r="C276">
        <v>1992</v>
      </c>
      <c r="D276">
        <f t="shared" ref="D276:D339" si="4">2022-C276</f>
        <v>30</v>
      </c>
      <c r="E276" s="3">
        <v>44865.343969907401</v>
      </c>
      <c r="F276" t="s">
        <v>110</v>
      </c>
      <c r="G276">
        <v>4</v>
      </c>
      <c r="H276">
        <v>4</v>
      </c>
      <c r="I276">
        <v>4</v>
      </c>
      <c r="J276">
        <v>4</v>
      </c>
      <c r="K276">
        <v>4</v>
      </c>
      <c r="L276">
        <v>4</v>
      </c>
      <c r="M276">
        <v>6</v>
      </c>
      <c r="N276">
        <v>2</v>
      </c>
      <c r="O276">
        <v>11</v>
      </c>
      <c r="P276">
        <v>3</v>
      </c>
      <c r="Q276">
        <v>7</v>
      </c>
      <c r="R276">
        <v>9</v>
      </c>
      <c r="S276">
        <v>46</v>
      </c>
    </row>
    <row r="277" spans="1:19" x14ac:dyDescent="0.3">
      <c r="A277">
        <v>28692</v>
      </c>
      <c r="B277">
        <v>1</v>
      </c>
      <c r="C277">
        <v>1992</v>
      </c>
      <c r="D277">
        <f t="shared" si="4"/>
        <v>30</v>
      </c>
      <c r="E277" s="3">
        <v>44865.428032407399</v>
      </c>
      <c r="F277" t="s">
        <v>42</v>
      </c>
      <c r="G277">
        <v>4</v>
      </c>
      <c r="H277">
        <v>4</v>
      </c>
      <c r="I277">
        <v>1</v>
      </c>
      <c r="J277">
        <v>3</v>
      </c>
      <c r="K277">
        <v>4</v>
      </c>
      <c r="L277">
        <v>3</v>
      </c>
      <c r="M277">
        <v>7</v>
      </c>
      <c r="N277">
        <v>3</v>
      </c>
      <c r="O277">
        <v>15</v>
      </c>
      <c r="P277">
        <v>3</v>
      </c>
      <c r="Q277">
        <v>5</v>
      </c>
      <c r="R277">
        <v>9</v>
      </c>
      <c r="S277">
        <v>47</v>
      </c>
    </row>
    <row r="278" spans="1:19" x14ac:dyDescent="0.3">
      <c r="A278">
        <v>29092</v>
      </c>
      <c r="B278">
        <v>0</v>
      </c>
      <c r="C278">
        <v>1992</v>
      </c>
      <c r="D278">
        <f t="shared" si="4"/>
        <v>30</v>
      </c>
      <c r="E278" s="3">
        <v>44866.922083333302</v>
      </c>
      <c r="F278" t="s">
        <v>40</v>
      </c>
      <c r="G278">
        <v>3</v>
      </c>
      <c r="H278">
        <v>3</v>
      </c>
      <c r="I278">
        <v>3</v>
      </c>
      <c r="J278">
        <v>2</v>
      </c>
      <c r="K278">
        <v>3</v>
      </c>
      <c r="L278">
        <v>2</v>
      </c>
      <c r="M278">
        <v>7</v>
      </c>
      <c r="N278">
        <v>5</v>
      </c>
      <c r="O278">
        <v>12</v>
      </c>
      <c r="P278">
        <v>4</v>
      </c>
      <c r="Q278">
        <v>12</v>
      </c>
      <c r="R278">
        <v>8</v>
      </c>
      <c r="S278">
        <v>35</v>
      </c>
    </row>
    <row r="279" spans="1:19" x14ac:dyDescent="0.3">
      <c r="A279">
        <v>29391</v>
      </c>
      <c r="B279">
        <v>0</v>
      </c>
      <c r="C279">
        <v>1992</v>
      </c>
      <c r="D279">
        <f t="shared" si="4"/>
        <v>30</v>
      </c>
      <c r="E279" s="3">
        <v>44869.0233912037</v>
      </c>
      <c r="F279" t="s">
        <v>52</v>
      </c>
      <c r="G279">
        <v>4</v>
      </c>
      <c r="H279">
        <v>4</v>
      </c>
      <c r="I279">
        <v>1</v>
      </c>
      <c r="J279">
        <v>4</v>
      </c>
      <c r="K279">
        <v>4</v>
      </c>
      <c r="L279">
        <v>4</v>
      </c>
      <c r="M279">
        <v>5</v>
      </c>
      <c r="N279">
        <v>2</v>
      </c>
      <c r="O279">
        <v>13</v>
      </c>
      <c r="P279">
        <v>3</v>
      </c>
      <c r="Q279">
        <v>4</v>
      </c>
      <c r="R279">
        <v>4</v>
      </c>
      <c r="S279">
        <v>28</v>
      </c>
    </row>
    <row r="280" spans="1:19" x14ac:dyDescent="0.3">
      <c r="A280">
        <v>29447</v>
      </c>
      <c r="B280">
        <v>1</v>
      </c>
      <c r="C280">
        <v>1992</v>
      </c>
      <c r="D280">
        <f t="shared" si="4"/>
        <v>30</v>
      </c>
      <c r="E280" s="3">
        <v>44869.745289351798</v>
      </c>
      <c r="F280" t="s">
        <v>111</v>
      </c>
      <c r="G280">
        <v>3</v>
      </c>
      <c r="H280">
        <v>3</v>
      </c>
      <c r="I280">
        <v>1</v>
      </c>
      <c r="J280">
        <v>4</v>
      </c>
      <c r="K280">
        <v>2</v>
      </c>
      <c r="L280">
        <v>1</v>
      </c>
      <c r="M280">
        <v>5</v>
      </c>
      <c r="N280">
        <v>2</v>
      </c>
      <c r="O280">
        <v>6</v>
      </c>
      <c r="P280">
        <v>4</v>
      </c>
      <c r="Q280">
        <v>3</v>
      </c>
      <c r="R280">
        <v>7</v>
      </c>
      <c r="S280">
        <v>95</v>
      </c>
    </row>
    <row r="281" spans="1:19" x14ac:dyDescent="0.3">
      <c r="A281">
        <v>29390</v>
      </c>
      <c r="B281">
        <v>0</v>
      </c>
      <c r="C281">
        <v>1991</v>
      </c>
      <c r="D281">
        <f t="shared" si="4"/>
        <v>31</v>
      </c>
      <c r="E281" s="3">
        <v>44869.011064814797</v>
      </c>
      <c r="F281" t="s">
        <v>112</v>
      </c>
      <c r="G281">
        <v>4</v>
      </c>
      <c r="H281">
        <v>3</v>
      </c>
      <c r="I281">
        <v>3</v>
      </c>
      <c r="J281">
        <v>3</v>
      </c>
      <c r="K281">
        <v>4</v>
      </c>
      <c r="L281">
        <v>4</v>
      </c>
      <c r="M281">
        <v>4</v>
      </c>
      <c r="N281">
        <v>3</v>
      </c>
      <c r="O281">
        <v>7</v>
      </c>
      <c r="P281">
        <v>4</v>
      </c>
      <c r="Q281">
        <v>4</v>
      </c>
      <c r="R281">
        <v>8</v>
      </c>
      <c r="S281">
        <v>65</v>
      </c>
    </row>
    <row r="282" spans="1:19" x14ac:dyDescent="0.3">
      <c r="A282">
        <v>29393</v>
      </c>
      <c r="B282">
        <v>1</v>
      </c>
      <c r="C282">
        <v>1991</v>
      </c>
      <c r="D282">
        <f t="shared" si="4"/>
        <v>31</v>
      </c>
      <c r="E282" s="3">
        <v>44869.275185185201</v>
      </c>
      <c r="F282" t="s">
        <v>40</v>
      </c>
      <c r="G282">
        <v>4</v>
      </c>
      <c r="H282">
        <v>3</v>
      </c>
      <c r="I282">
        <v>2</v>
      </c>
      <c r="J282">
        <v>3</v>
      </c>
      <c r="K282">
        <v>3</v>
      </c>
      <c r="L282">
        <v>4</v>
      </c>
      <c r="M282">
        <v>5</v>
      </c>
      <c r="N282">
        <v>3</v>
      </c>
      <c r="O282">
        <v>15</v>
      </c>
      <c r="P282">
        <v>5</v>
      </c>
      <c r="Q282">
        <v>5</v>
      </c>
      <c r="R282">
        <v>10</v>
      </c>
      <c r="S282">
        <v>70</v>
      </c>
    </row>
    <row r="283" spans="1:19" x14ac:dyDescent="0.3">
      <c r="A283">
        <v>29463</v>
      </c>
      <c r="B283">
        <v>0</v>
      </c>
      <c r="C283">
        <v>1991</v>
      </c>
      <c r="D283">
        <f t="shared" si="4"/>
        <v>31</v>
      </c>
      <c r="E283" s="3">
        <v>44869.800474536998</v>
      </c>
      <c r="F283" t="s">
        <v>63</v>
      </c>
      <c r="G283">
        <v>4</v>
      </c>
      <c r="H283">
        <v>4</v>
      </c>
      <c r="I283">
        <v>2</v>
      </c>
      <c r="J283">
        <v>4</v>
      </c>
      <c r="K283">
        <v>4</v>
      </c>
      <c r="L283">
        <v>4</v>
      </c>
      <c r="M283">
        <v>4</v>
      </c>
      <c r="N283">
        <v>3</v>
      </c>
      <c r="O283">
        <v>13</v>
      </c>
      <c r="P283">
        <v>3</v>
      </c>
      <c r="Q283">
        <v>6</v>
      </c>
      <c r="R283">
        <v>8</v>
      </c>
      <c r="S283">
        <v>33</v>
      </c>
    </row>
    <row r="284" spans="1:19" x14ac:dyDescent="0.3">
      <c r="A284">
        <v>27116</v>
      </c>
      <c r="B284">
        <v>0</v>
      </c>
      <c r="C284">
        <v>1990</v>
      </c>
      <c r="D284">
        <f t="shared" si="4"/>
        <v>32</v>
      </c>
      <c r="E284" s="3">
        <v>44860.645960648202</v>
      </c>
      <c r="F284" t="s">
        <v>52</v>
      </c>
      <c r="G284">
        <v>3</v>
      </c>
      <c r="H284">
        <v>3</v>
      </c>
      <c r="I284">
        <v>2</v>
      </c>
      <c r="J284">
        <v>2</v>
      </c>
      <c r="K284">
        <v>4</v>
      </c>
      <c r="L284">
        <v>2</v>
      </c>
      <c r="M284">
        <v>5</v>
      </c>
      <c r="N284">
        <v>4</v>
      </c>
      <c r="O284">
        <v>18</v>
      </c>
      <c r="P284">
        <v>4</v>
      </c>
      <c r="Q284">
        <v>6</v>
      </c>
      <c r="R284">
        <v>7</v>
      </c>
      <c r="S284">
        <v>59</v>
      </c>
    </row>
    <row r="285" spans="1:19" x14ac:dyDescent="0.3">
      <c r="A285">
        <v>27271</v>
      </c>
      <c r="B285">
        <v>1</v>
      </c>
      <c r="C285">
        <v>1990</v>
      </c>
      <c r="D285">
        <f t="shared" si="4"/>
        <v>32</v>
      </c>
      <c r="E285" s="3">
        <v>44860.777928240801</v>
      </c>
      <c r="F285" t="s">
        <v>40</v>
      </c>
      <c r="G285">
        <v>3</v>
      </c>
      <c r="H285">
        <v>3</v>
      </c>
      <c r="I285">
        <v>3</v>
      </c>
      <c r="J285">
        <v>2</v>
      </c>
      <c r="K285">
        <v>3</v>
      </c>
      <c r="L285">
        <v>2</v>
      </c>
      <c r="M285">
        <v>6</v>
      </c>
      <c r="N285">
        <v>5</v>
      </c>
      <c r="O285">
        <v>12</v>
      </c>
      <c r="P285">
        <v>4</v>
      </c>
      <c r="Q285">
        <v>2</v>
      </c>
      <c r="R285">
        <v>33</v>
      </c>
      <c r="S285">
        <v>35</v>
      </c>
    </row>
    <row r="286" spans="1:19" x14ac:dyDescent="0.3">
      <c r="A286">
        <v>27345</v>
      </c>
      <c r="B286">
        <v>0</v>
      </c>
      <c r="C286">
        <v>1990</v>
      </c>
      <c r="D286">
        <f t="shared" si="4"/>
        <v>32</v>
      </c>
      <c r="E286" s="3">
        <v>44860.792245370401</v>
      </c>
      <c r="F286" t="s">
        <v>42</v>
      </c>
      <c r="G286">
        <v>4</v>
      </c>
      <c r="H286">
        <v>4</v>
      </c>
      <c r="I286">
        <v>2</v>
      </c>
      <c r="J286">
        <v>3</v>
      </c>
      <c r="K286">
        <v>3</v>
      </c>
      <c r="L286">
        <v>3</v>
      </c>
      <c r="M286">
        <v>4</v>
      </c>
      <c r="N286">
        <v>3</v>
      </c>
      <c r="O286">
        <v>9</v>
      </c>
      <c r="P286">
        <v>2</v>
      </c>
      <c r="Q286">
        <v>4</v>
      </c>
      <c r="R286">
        <v>6</v>
      </c>
      <c r="S286">
        <v>59</v>
      </c>
    </row>
    <row r="287" spans="1:19" x14ac:dyDescent="0.3">
      <c r="A287">
        <v>28029</v>
      </c>
      <c r="B287">
        <v>0</v>
      </c>
      <c r="C287">
        <v>1990</v>
      </c>
      <c r="D287">
        <f t="shared" si="4"/>
        <v>32</v>
      </c>
      <c r="E287" s="3">
        <v>44861.9275694444</v>
      </c>
      <c r="F287" t="s">
        <v>42</v>
      </c>
      <c r="G287">
        <v>4</v>
      </c>
      <c r="H287">
        <v>4</v>
      </c>
      <c r="I287">
        <v>2</v>
      </c>
      <c r="J287">
        <v>3</v>
      </c>
      <c r="K287">
        <v>4</v>
      </c>
      <c r="L287">
        <v>4</v>
      </c>
      <c r="M287">
        <v>36</v>
      </c>
      <c r="N287">
        <v>6</v>
      </c>
      <c r="O287">
        <v>18</v>
      </c>
      <c r="P287">
        <v>38</v>
      </c>
      <c r="Q287">
        <v>9</v>
      </c>
      <c r="R287">
        <v>10</v>
      </c>
      <c r="S287">
        <v>43</v>
      </c>
    </row>
    <row r="288" spans="1:19" x14ac:dyDescent="0.3">
      <c r="A288">
        <v>29705</v>
      </c>
      <c r="B288">
        <v>1</v>
      </c>
      <c r="C288">
        <v>1990</v>
      </c>
      <c r="D288">
        <f t="shared" si="4"/>
        <v>32</v>
      </c>
      <c r="E288" s="3">
        <v>44871.793553240699</v>
      </c>
      <c r="F288" t="s">
        <v>113</v>
      </c>
      <c r="G288">
        <v>3</v>
      </c>
      <c r="H288">
        <v>3</v>
      </c>
      <c r="I288">
        <v>3</v>
      </c>
      <c r="J288">
        <v>3</v>
      </c>
      <c r="K288">
        <v>3</v>
      </c>
      <c r="L288">
        <v>3</v>
      </c>
      <c r="M288">
        <v>6</v>
      </c>
      <c r="N288">
        <v>2</v>
      </c>
      <c r="O288">
        <v>11</v>
      </c>
      <c r="P288">
        <v>3</v>
      </c>
      <c r="Q288">
        <v>4</v>
      </c>
      <c r="R288">
        <v>46</v>
      </c>
      <c r="S288">
        <v>49</v>
      </c>
    </row>
    <row r="289" spans="1:19" x14ac:dyDescent="0.3">
      <c r="A289">
        <v>30118</v>
      </c>
      <c r="B289">
        <v>0</v>
      </c>
      <c r="C289">
        <v>1990</v>
      </c>
      <c r="D289">
        <f t="shared" si="4"/>
        <v>32</v>
      </c>
      <c r="E289" s="3">
        <v>44878.393206018503</v>
      </c>
      <c r="F289" t="s">
        <v>40</v>
      </c>
      <c r="G289">
        <v>3</v>
      </c>
      <c r="H289">
        <v>3</v>
      </c>
      <c r="I289">
        <v>3</v>
      </c>
      <c r="J289">
        <v>3</v>
      </c>
      <c r="K289">
        <v>3</v>
      </c>
      <c r="L289">
        <v>2</v>
      </c>
      <c r="M289">
        <v>5</v>
      </c>
      <c r="N289">
        <v>3</v>
      </c>
      <c r="O289">
        <v>5</v>
      </c>
      <c r="P289">
        <v>3</v>
      </c>
      <c r="Q289">
        <v>4</v>
      </c>
      <c r="R289">
        <v>2198</v>
      </c>
      <c r="S289">
        <v>44</v>
      </c>
    </row>
    <row r="290" spans="1:19" x14ac:dyDescent="0.3">
      <c r="A290">
        <v>27181</v>
      </c>
      <c r="B290">
        <v>0</v>
      </c>
      <c r="C290">
        <v>1989</v>
      </c>
      <c r="D290">
        <f t="shared" si="4"/>
        <v>33</v>
      </c>
      <c r="E290" s="3">
        <v>44860.697916666701</v>
      </c>
      <c r="F290" t="s">
        <v>42</v>
      </c>
      <c r="G290">
        <v>3</v>
      </c>
      <c r="H290">
        <v>3</v>
      </c>
      <c r="I290">
        <v>2</v>
      </c>
      <c r="J290">
        <v>4</v>
      </c>
      <c r="K290">
        <v>4</v>
      </c>
      <c r="L290">
        <v>4</v>
      </c>
      <c r="M290">
        <v>4</v>
      </c>
      <c r="N290">
        <v>2</v>
      </c>
      <c r="O290">
        <v>6</v>
      </c>
      <c r="P290">
        <v>2</v>
      </c>
      <c r="Q290">
        <v>3</v>
      </c>
      <c r="R290">
        <v>15</v>
      </c>
      <c r="S290">
        <v>74</v>
      </c>
    </row>
    <row r="291" spans="1:19" x14ac:dyDescent="0.3">
      <c r="A291">
        <v>27398</v>
      </c>
      <c r="B291">
        <v>0</v>
      </c>
      <c r="C291">
        <v>1989</v>
      </c>
      <c r="D291">
        <f t="shared" si="4"/>
        <v>33</v>
      </c>
      <c r="E291" s="3">
        <v>44860.848252314798</v>
      </c>
      <c r="F291" t="s">
        <v>42</v>
      </c>
      <c r="G291">
        <v>4</v>
      </c>
      <c r="H291">
        <v>4</v>
      </c>
      <c r="I291">
        <v>2</v>
      </c>
      <c r="J291">
        <v>3</v>
      </c>
      <c r="K291">
        <v>3</v>
      </c>
      <c r="L291">
        <v>3</v>
      </c>
      <c r="M291">
        <v>8</v>
      </c>
      <c r="N291">
        <v>3</v>
      </c>
      <c r="O291">
        <v>12</v>
      </c>
      <c r="P291">
        <v>4</v>
      </c>
      <c r="Q291">
        <v>10</v>
      </c>
      <c r="R291">
        <v>9</v>
      </c>
      <c r="S291">
        <v>59</v>
      </c>
    </row>
    <row r="292" spans="1:19" x14ac:dyDescent="0.3">
      <c r="A292">
        <v>27551</v>
      </c>
      <c r="B292">
        <v>0</v>
      </c>
      <c r="C292">
        <v>1989</v>
      </c>
      <c r="D292">
        <f t="shared" si="4"/>
        <v>33</v>
      </c>
      <c r="E292" s="3">
        <v>44860.986458333296</v>
      </c>
      <c r="F292" t="s">
        <v>49</v>
      </c>
      <c r="G292">
        <v>4</v>
      </c>
      <c r="H292">
        <v>3</v>
      </c>
      <c r="I292">
        <v>1</v>
      </c>
      <c r="J292">
        <v>1</v>
      </c>
      <c r="K292">
        <v>2</v>
      </c>
      <c r="L292">
        <v>1</v>
      </c>
      <c r="M292">
        <v>4</v>
      </c>
      <c r="N292">
        <v>3</v>
      </c>
      <c r="O292">
        <v>8</v>
      </c>
      <c r="P292">
        <v>3</v>
      </c>
      <c r="Q292">
        <v>6</v>
      </c>
      <c r="R292">
        <v>5</v>
      </c>
      <c r="S292">
        <v>69</v>
      </c>
    </row>
    <row r="293" spans="1:19" x14ac:dyDescent="0.3">
      <c r="A293">
        <v>27596</v>
      </c>
      <c r="B293">
        <v>0</v>
      </c>
      <c r="C293">
        <v>1989</v>
      </c>
      <c r="D293">
        <f t="shared" si="4"/>
        <v>33</v>
      </c>
      <c r="E293" s="3">
        <v>44861.2166319444</v>
      </c>
      <c r="F293" t="s">
        <v>40</v>
      </c>
      <c r="G293">
        <v>4</v>
      </c>
      <c r="H293">
        <v>4</v>
      </c>
      <c r="I293">
        <v>3</v>
      </c>
      <c r="J293">
        <v>3</v>
      </c>
      <c r="K293">
        <v>4</v>
      </c>
      <c r="L293">
        <v>2</v>
      </c>
      <c r="M293">
        <v>4</v>
      </c>
      <c r="N293">
        <v>3</v>
      </c>
      <c r="O293">
        <v>8</v>
      </c>
      <c r="P293">
        <v>3</v>
      </c>
      <c r="Q293">
        <v>4</v>
      </c>
      <c r="R293">
        <v>7</v>
      </c>
      <c r="S293">
        <v>63</v>
      </c>
    </row>
    <row r="294" spans="1:19" x14ac:dyDescent="0.3">
      <c r="A294">
        <v>28385</v>
      </c>
      <c r="B294">
        <v>0</v>
      </c>
      <c r="C294">
        <v>1989</v>
      </c>
      <c r="D294">
        <f t="shared" si="4"/>
        <v>33</v>
      </c>
      <c r="E294" s="3">
        <v>44863.320034722201</v>
      </c>
      <c r="F294" t="s">
        <v>40</v>
      </c>
      <c r="G294">
        <v>3</v>
      </c>
      <c r="H294">
        <v>3</v>
      </c>
      <c r="I294">
        <v>3</v>
      </c>
      <c r="J294">
        <v>2</v>
      </c>
      <c r="K294">
        <v>3</v>
      </c>
      <c r="L294">
        <v>3</v>
      </c>
      <c r="M294">
        <v>6</v>
      </c>
      <c r="N294">
        <v>3</v>
      </c>
      <c r="O294">
        <v>19</v>
      </c>
      <c r="P294">
        <v>4</v>
      </c>
      <c r="Q294">
        <v>11</v>
      </c>
      <c r="R294">
        <v>18</v>
      </c>
      <c r="S294">
        <v>43</v>
      </c>
    </row>
    <row r="295" spans="1:19" x14ac:dyDescent="0.3">
      <c r="A295">
        <v>29024</v>
      </c>
      <c r="B295">
        <v>0</v>
      </c>
      <c r="C295">
        <v>1989</v>
      </c>
      <c r="D295">
        <f t="shared" si="4"/>
        <v>33</v>
      </c>
      <c r="E295" s="3">
        <v>44866.673784722203</v>
      </c>
      <c r="F295" t="s">
        <v>49</v>
      </c>
      <c r="G295">
        <v>4</v>
      </c>
      <c r="H295">
        <v>3</v>
      </c>
      <c r="I295">
        <v>4</v>
      </c>
      <c r="J295">
        <v>3</v>
      </c>
      <c r="K295">
        <v>4</v>
      </c>
      <c r="L295">
        <v>4</v>
      </c>
      <c r="M295">
        <v>5</v>
      </c>
      <c r="N295">
        <v>3</v>
      </c>
      <c r="O295">
        <v>10</v>
      </c>
      <c r="P295">
        <v>5</v>
      </c>
      <c r="Q295">
        <v>9</v>
      </c>
      <c r="R295">
        <v>7</v>
      </c>
      <c r="S295">
        <v>68</v>
      </c>
    </row>
    <row r="296" spans="1:19" x14ac:dyDescent="0.3">
      <c r="A296">
        <v>29472</v>
      </c>
      <c r="B296">
        <v>1</v>
      </c>
      <c r="C296">
        <v>1989</v>
      </c>
      <c r="D296">
        <f t="shared" si="4"/>
        <v>33</v>
      </c>
      <c r="E296" s="3">
        <v>44869.830358796302</v>
      </c>
      <c r="F296" t="s">
        <v>42</v>
      </c>
      <c r="G296">
        <v>4</v>
      </c>
      <c r="H296">
        <v>4</v>
      </c>
      <c r="I296">
        <v>3</v>
      </c>
      <c r="J296">
        <v>3</v>
      </c>
      <c r="K296">
        <v>4</v>
      </c>
      <c r="L296">
        <v>4</v>
      </c>
      <c r="M296">
        <v>6</v>
      </c>
      <c r="N296">
        <v>4</v>
      </c>
      <c r="O296">
        <v>13</v>
      </c>
      <c r="P296">
        <v>4</v>
      </c>
      <c r="Q296">
        <v>7</v>
      </c>
      <c r="R296">
        <v>5</v>
      </c>
      <c r="S296">
        <v>47</v>
      </c>
    </row>
    <row r="297" spans="1:19" x14ac:dyDescent="0.3">
      <c r="A297">
        <v>26775</v>
      </c>
      <c r="B297">
        <v>0</v>
      </c>
      <c r="C297">
        <v>1988</v>
      </c>
      <c r="D297">
        <f t="shared" si="4"/>
        <v>34</v>
      </c>
      <c r="E297" s="3">
        <v>44860.394270833298</v>
      </c>
      <c r="F297" t="s">
        <v>42</v>
      </c>
      <c r="G297">
        <v>3</v>
      </c>
      <c r="H297">
        <v>3</v>
      </c>
      <c r="I297">
        <v>3</v>
      </c>
      <c r="J297">
        <v>2</v>
      </c>
      <c r="K297">
        <v>3</v>
      </c>
      <c r="L297">
        <v>2</v>
      </c>
      <c r="M297">
        <v>53</v>
      </c>
      <c r="N297">
        <v>7</v>
      </c>
      <c r="O297">
        <v>47</v>
      </c>
      <c r="P297">
        <v>12</v>
      </c>
      <c r="Q297">
        <v>30</v>
      </c>
      <c r="R297">
        <v>19</v>
      </c>
      <c r="S297">
        <v>35</v>
      </c>
    </row>
    <row r="298" spans="1:19" x14ac:dyDescent="0.3">
      <c r="A298">
        <v>28031</v>
      </c>
      <c r="B298">
        <v>0</v>
      </c>
      <c r="C298">
        <v>1988</v>
      </c>
      <c r="D298">
        <f t="shared" si="4"/>
        <v>34</v>
      </c>
      <c r="E298" s="3">
        <v>44861.910787036999</v>
      </c>
      <c r="F298" t="s">
        <v>42</v>
      </c>
      <c r="G298">
        <v>3</v>
      </c>
      <c r="H298">
        <v>3</v>
      </c>
      <c r="I298">
        <v>2</v>
      </c>
      <c r="J298">
        <v>3</v>
      </c>
      <c r="K298">
        <v>3</v>
      </c>
      <c r="L298">
        <v>2</v>
      </c>
      <c r="M298">
        <v>5</v>
      </c>
      <c r="N298">
        <v>11</v>
      </c>
      <c r="O298">
        <v>8</v>
      </c>
      <c r="P298">
        <v>2</v>
      </c>
      <c r="Q298">
        <v>5</v>
      </c>
      <c r="R298">
        <v>5</v>
      </c>
      <c r="S298">
        <v>49</v>
      </c>
    </row>
    <row r="299" spans="1:19" x14ac:dyDescent="0.3">
      <c r="A299">
        <v>28623</v>
      </c>
      <c r="B299">
        <v>0</v>
      </c>
      <c r="C299">
        <v>1988</v>
      </c>
      <c r="D299">
        <f t="shared" si="4"/>
        <v>34</v>
      </c>
      <c r="E299" s="3">
        <v>44864.810810185198</v>
      </c>
      <c r="F299" t="s">
        <v>40</v>
      </c>
      <c r="G299">
        <v>3</v>
      </c>
      <c r="H299">
        <v>3</v>
      </c>
      <c r="I299">
        <v>3</v>
      </c>
      <c r="J299">
        <v>2</v>
      </c>
      <c r="K299">
        <v>3</v>
      </c>
      <c r="L299">
        <v>2</v>
      </c>
      <c r="M299">
        <v>4</v>
      </c>
      <c r="N299">
        <v>2</v>
      </c>
      <c r="O299">
        <v>8</v>
      </c>
      <c r="P299">
        <v>2</v>
      </c>
      <c r="Q299">
        <v>3</v>
      </c>
      <c r="R299">
        <v>5</v>
      </c>
      <c r="S299">
        <v>35</v>
      </c>
    </row>
    <row r="300" spans="1:19" x14ac:dyDescent="0.3">
      <c r="A300">
        <v>28650</v>
      </c>
      <c r="B300">
        <v>0</v>
      </c>
      <c r="C300">
        <v>1988</v>
      </c>
      <c r="D300">
        <f t="shared" si="4"/>
        <v>34</v>
      </c>
      <c r="E300" s="3">
        <v>44864.904884259297</v>
      </c>
      <c r="F300" t="s">
        <v>42</v>
      </c>
      <c r="G300">
        <v>3</v>
      </c>
      <c r="H300">
        <v>4</v>
      </c>
      <c r="I300">
        <v>3</v>
      </c>
      <c r="J300">
        <v>3</v>
      </c>
      <c r="K300">
        <v>3</v>
      </c>
      <c r="L300">
        <v>3</v>
      </c>
      <c r="M300">
        <v>17</v>
      </c>
      <c r="N300">
        <v>3</v>
      </c>
      <c r="O300">
        <v>19</v>
      </c>
      <c r="P300">
        <v>4</v>
      </c>
      <c r="Q300">
        <v>6</v>
      </c>
      <c r="R300">
        <v>10</v>
      </c>
      <c r="S300">
        <v>56</v>
      </c>
    </row>
    <row r="301" spans="1:19" x14ac:dyDescent="0.3">
      <c r="A301">
        <v>27155</v>
      </c>
      <c r="B301">
        <v>0</v>
      </c>
      <c r="C301">
        <v>1987</v>
      </c>
      <c r="D301">
        <f t="shared" si="4"/>
        <v>35</v>
      </c>
      <c r="E301" s="3">
        <v>44860.6858796296</v>
      </c>
      <c r="F301" t="s">
        <v>42</v>
      </c>
      <c r="G301">
        <v>3</v>
      </c>
      <c r="H301">
        <v>3</v>
      </c>
      <c r="I301">
        <v>2</v>
      </c>
      <c r="J301">
        <v>3</v>
      </c>
      <c r="K301">
        <v>3</v>
      </c>
      <c r="L301">
        <v>4</v>
      </c>
      <c r="M301">
        <v>3</v>
      </c>
      <c r="N301">
        <v>3</v>
      </c>
      <c r="O301">
        <v>8</v>
      </c>
      <c r="P301">
        <v>2</v>
      </c>
      <c r="Q301">
        <v>4</v>
      </c>
      <c r="R301">
        <v>6</v>
      </c>
      <c r="S301">
        <v>67</v>
      </c>
    </row>
    <row r="302" spans="1:19" x14ac:dyDescent="0.3">
      <c r="A302">
        <v>27642</v>
      </c>
      <c r="B302">
        <v>0</v>
      </c>
      <c r="C302">
        <v>1987</v>
      </c>
      <c r="D302">
        <f t="shared" si="4"/>
        <v>35</v>
      </c>
      <c r="E302" s="3">
        <v>44861.375706018502</v>
      </c>
      <c r="F302" t="s">
        <v>40</v>
      </c>
      <c r="G302">
        <v>3</v>
      </c>
      <c r="H302">
        <v>4</v>
      </c>
      <c r="I302">
        <v>3</v>
      </c>
      <c r="J302">
        <v>2</v>
      </c>
      <c r="K302">
        <v>3</v>
      </c>
      <c r="L302">
        <v>1</v>
      </c>
      <c r="M302">
        <v>5</v>
      </c>
      <c r="N302">
        <v>4</v>
      </c>
      <c r="O302">
        <v>10</v>
      </c>
      <c r="P302">
        <v>5</v>
      </c>
      <c r="Q302">
        <v>6</v>
      </c>
      <c r="R302">
        <v>6</v>
      </c>
      <c r="S302">
        <v>63</v>
      </c>
    </row>
    <row r="303" spans="1:19" x14ac:dyDescent="0.3">
      <c r="A303">
        <v>27461</v>
      </c>
      <c r="B303">
        <v>0</v>
      </c>
      <c r="C303">
        <v>1986</v>
      </c>
      <c r="D303">
        <f t="shared" si="4"/>
        <v>36</v>
      </c>
      <c r="E303" s="3">
        <v>44860.898657407401</v>
      </c>
      <c r="F303" t="s">
        <v>44</v>
      </c>
      <c r="G303">
        <v>3</v>
      </c>
      <c r="H303">
        <v>3</v>
      </c>
      <c r="I303">
        <v>2</v>
      </c>
      <c r="J303">
        <v>4</v>
      </c>
      <c r="K303">
        <v>4</v>
      </c>
      <c r="L303">
        <v>3</v>
      </c>
      <c r="M303">
        <v>2</v>
      </c>
      <c r="N303">
        <v>2</v>
      </c>
      <c r="O303">
        <v>4</v>
      </c>
      <c r="P303">
        <v>2</v>
      </c>
      <c r="Q303">
        <v>3</v>
      </c>
      <c r="R303">
        <v>4</v>
      </c>
      <c r="S303">
        <v>71</v>
      </c>
    </row>
    <row r="304" spans="1:19" x14ac:dyDescent="0.3">
      <c r="A304">
        <v>26887</v>
      </c>
      <c r="B304">
        <v>0</v>
      </c>
      <c r="C304">
        <v>1985</v>
      </c>
      <c r="D304">
        <f t="shared" si="4"/>
        <v>37</v>
      </c>
      <c r="E304" s="3">
        <v>44860.493414351899</v>
      </c>
      <c r="F304" t="s">
        <v>40</v>
      </c>
      <c r="G304">
        <v>3</v>
      </c>
      <c r="H304">
        <v>3</v>
      </c>
      <c r="I304">
        <v>2</v>
      </c>
      <c r="J304">
        <v>3</v>
      </c>
      <c r="K304">
        <v>3</v>
      </c>
      <c r="L304">
        <v>2</v>
      </c>
      <c r="M304">
        <v>5</v>
      </c>
      <c r="N304">
        <v>2</v>
      </c>
      <c r="O304">
        <v>6</v>
      </c>
      <c r="P304">
        <v>5</v>
      </c>
      <c r="Q304">
        <v>5</v>
      </c>
      <c r="R304">
        <v>10</v>
      </c>
      <c r="S304">
        <v>49</v>
      </c>
    </row>
    <row r="305" spans="1:19" x14ac:dyDescent="0.3">
      <c r="A305">
        <v>27509</v>
      </c>
      <c r="B305">
        <v>0</v>
      </c>
      <c r="C305">
        <v>1985</v>
      </c>
      <c r="D305">
        <f t="shared" si="4"/>
        <v>37</v>
      </c>
      <c r="E305" s="3">
        <v>44860.929861111101</v>
      </c>
      <c r="F305" t="s">
        <v>52</v>
      </c>
      <c r="G305">
        <v>4</v>
      </c>
      <c r="H305">
        <v>4</v>
      </c>
      <c r="I305">
        <v>2</v>
      </c>
      <c r="J305">
        <v>4</v>
      </c>
      <c r="K305">
        <v>4</v>
      </c>
      <c r="L305">
        <v>3</v>
      </c>
      <c r="M305">
        <v>4</v>
      </c>
      <c r="N305">
        <v>9</v>
      </c>
      <c r="O305">
        <v>11</v>
      </c>
      <c r="P305">
        <v>2</v>
      </c>
      <c r="Q305">
        <v>4</v>
      </c>
      <c r="R305">
        <v>5</v>
      </c>
      <c r="S305">
        <v>43</v>
      </c>
    </row>
    <row r="306" spans="1:19" x14ac:dyDescent="0.3">
      <c r="A306">
        <v>28519</v>
      </c>
      <c r="B306">
        <v>0</v>
      </c>
      <c r="C306">
        <v>1985</v>
      </c>
      <c r="D306">
        <f t="shared" si="4"/>
        <v>37</v>
      </c>
      <c r="E306" s="3">
        <v>44864.342708333301</v>
      </c>
      <c r="F306" t="s">
        <v>42</v>
      </c>
      <c r="G306">
        <v>4</v>
      </c>
      <c r="H306">
        <v>4</v>
      </c>
      <c r="I306">
        <v>1</v>
      </c>
      <c r="J306">
        <v>4</v>
      </c>
      <c r="K306">
        <v>4</v>
      </c>
      <c r="L306">
        <v>4</v>
      </c>
      <c r="M306">
        <v>5</v>
      </c>
      <c r="N306">
        <v>2</v>
      </c>
      <c r="O306">
        <v>7</v>
      </c>
      <c r="P306">
        <v>2</v>
      </c>
      <c r="Q306">
        <v>3</v>
      </c>
      <c r="R306">
        <v>6</v>
      </c>
      <c r="S306">
        <v>28</v>
      </c>
    </row>
    <row r="307" spans="1:19" x14ac:dyDescent="0.3">
      <c r="A307">
        <v>28890</v>
      </c>
      <c r="B307">
        <v>1</v>
      </c>
      <c r="C307">
        <v>1985</v>
      </c>
      <c r="D307">
        <f t="shared" si="4"/>
        <v>37</v>
      </c>
      <c r="E307" s="3">
        <v>44866.394571759301</v>
      </c>
      <c r="F307" t="s">
        <v>114</v>
      </c>
      <c r="G307">
        <v>4</v>
      </c>
      <c r="H307">
        <v>4</v>
      </c>
      <c r="I307">
        <v>3</v>
      </c>
      <c r="J307">
        <v>4</v>
      </c>
      <c r="K307">
        <v>4</v>
      </c>
      <c r="L307">
        <v>4</v>
      </c>
      <c r="M307">
        <v>4</v>
      </c>
      <c r="N307">
        <v>3</v>
      </c>
      <c r="O307">
        <v>7</v>
      </c>
      <c r="P307">
        <v>2</v>
      </c>
      <c r="Q307">
        <v>7</v>
      </c>
      <c r="R307">
        <v>8</v>
      </c>
      <c r="S307">
        <v>39</v>
      </c>
    </row>
    <row r="308" spans="1:19" x14ac:dyDescent="0.3">
      <c r="A308">
        <v>29806</v>
      </c>
      <c r="B308">
        <v>0</v>
      </c>
      <c r="C308">
        <v>1985</v>
      </c>
      <c r="D308">
        <f t="shared" si="4"/>
        <v>37</v>
      </c>
      <c r="E308" s="3">
        <v>44872.357118055603</v>
      </c>
      <c r="F308" t="s">
        <v>42</v>
      </c>
      <c r="G308">
        <v>4</v>
      </c>
      <c r="H308">
        <v>4</v>
      </c>
      <c r="I308">
        <v>2</v>
      </c>
      <c r="J308">
        <v>4</v>
      </c>
      <c r="K308">
        <v>4</v>
      </c>
      <c r="L308">
        <v>4</v>
      </c>
      <c r="M308">
        <v>4</v>
      </c>
      <c r="N308">
        <v>4</v>
      </c>
      <c r="O308">
        <v>66</v>
      </c>
      <c r="P308">
        <v>3</v>
      </c>
      <c r="Q308">
        <v>7</v>
      </c>
      <c r="R308">
        <v>12</v>
      </c>
      <c r="S308">
        <v>33</v>
      </c>
    </row>
    <row r="309" spans="1:19" x14ac:dyDescent="0.3">
      <c r="A309">
        <v>29928</v>
      </c>
      <c r="B309">
        <v>1</v>
      </c>
      <c r="C309">
        <v>1985</v>
      </c>
      <c r="D309">
        <f t="shared" si="4"/>
        <v>37</v>
      </c>
      <c r="E309" s="3">
        <v>44872.884675925903</v>
      </c>
      <c r="F309" t="s">
        <v>44</v>
      </c>
      <c r="G309">
        <v>2</v>
      </c>
      <c r="H309">
        <v>3</v>
      </c>
      <c r="I309">
        <v>3</v>
      </c>
      <c r="J309">
        <v>3</v>
      </c>
      <c r="K309">
        <v>3</v>
      </c>
      <c r="L309">
        <v>3</v>
      </c>
      <c r="M309">
        <v>4</v>
      </c>
      <c r="N309">
        <v>4</v>
      </c>
      <c r="O309">
        <v>5</v>
      </c>
      <c r="P309">
        <v>3</v>
      </c>
      <c r="Q309">
        <v>22</v>
      </c>
      <c r="R309">
        <v>8</v>
      </c>
      <c r="S309">
        <v>49</v>
      </c>
    </row>
    <row r="310" spans="1:19" x14ac:dyDescent="0.3">
      <c r="A310">
        <v>28147</v>
      </c>
      <c r="B310">
        <v>0</v>
      </c>
      <c r="C310">
        <v>1984</v>
      </c>
      <c r="D310">
        <f t="shared" si="4"/>
        <v>38</v>
      </c>
      <c r="E310" s="3">
        <v>44862.546643518501</v>
      </c>
      <c r="F310" t="s">
        <v>52</v>
      </c>
      <c r="G310">
        <v>4</v>
      </c>
      <c r="H310">
        <v>4</v>
      </c>
      <c r="I310">
        <v>3</v>
      </c>
      <c r="J310">
        <v>2</v>
      </c>
      <c r="K310">
        <v>4</v>
      </c>
      <c r="L310">
        <v>2</v>
      </c>
      <c r="M310">
        <v>3</v>
      </c>
      <c r="N310">
        <v>3</v>
      </c>
      <c r="O310">
        <v>9</v>
      </c>
      <c r="P310">
        <v>4</v>
      </c>
      <c r="Q310">
        <v>6</v>
      </c>
      <c r="R310">
        <v>8</v>
      </c>
      <c r="S310">
        <v>74</v>
      </c>
    </row>
    <row r="311" spans="1:19" x14ac:dyDescent="0.3">
      <c r="A311">
        <v>28302</v>
      </c>
      <c r="B311">
        <v>1</v>
      </c>
      <c r="C311">
        <v>1984</v>
      </c>
      <c r="D311">
        <f t="shared" si="4"/>
        <v>38</v>
      </c>
      <c r="E311" s="3">
        <v>44862.860011574099</v>
      </c>
      <c r="F311" t="s">
        <v>115</v>
      </c>
      <c r="G311">
        <v>4</v>
      </c>
      <c r="H311">
        <v>3</v>
      </c>
      <c r="I311">
        <v>2</v>
      </c>
      <c r="J311">
        <v>3</v>
      </c>
      <c r="K311">
        <v>3</v>
      </c>
      <c r="L311">
        <v>3</v>
      </c>
      <c r="M311">
        <v>5</v>
      </c>
      <c r="N311">
        <v>2</v>
      </c>
      <c r="O311">
        <v>6</v>
      </c>
      <c r="P311">
        <v>3</v>
      </c>
      <c r="Q311">
        <v>5</v>
      </c>
      <c r="R311">
        <v>5</v>
      </c>
      <c r="S311">
        <v>62</v>
      </c>
    </row>
    <row r="312" spans="1:19" x14ac:dyDescent="0.3">
      <c r="A312">
        <v>28457</v>
      </c>
      <c r="B312">
        <v>0</v>
      </c>
      <c r="C312">
        <v>1984</v>
      </c>
      <c r="D312">
        <f t="shared" si="4"/>
        <v>38</v>
      </c>
      <c r="E312" s="3">
        <v>44863.815682870401</v>
      </c>
      <c r="F312" t="s">
        <v>49</v>
      </c>
      <c r="G312">
        <v>4</v>
      </c>
      <c r="H312">
        <v>4</v>
      </c>
      <c r="I312">
        <v>4</v>
      </c>
      <c r="J312">
        <v>4</v>
      </c>
      <c r="K312">
        <v>4</v>
      </c>
      <c r="L312">
        <v>4</v>
      </c>
      <c r="M312">
        <v>4</v>
      </c>
      <c r="N312">
        <v>2</v>
      </c>
      <c r="O312">
        <v>9</v>
      </c>
      <c r="P312">
        <v>5</v>
      </c>
      <c r="Q312">
        <v>4</v>
      </c>
      <c r="R312">
        <v>4</v>
      </c>
      <c r="S312">
        <v>46</v>
      </c>
    </row>
    <row r="313" spans="1:19" x14ac:dyDescent="0.3">
      <c r="A313">
        <v>28997</v>
      </c>
      <c r="B313">
        <v>1</v>
      </c>
      <c r="C313">
        <v>1984</v>
      </c>
      <c r="D313">
        <f t="shared" si="4"/>
        <v>38</v>
      </c>
      <c r="E313" s="3">
        <v>44866.564756944397</v>
      </c>
      <c r="F313" t="s">
        <v>52</v>
      </c>
      <c r="G313">
        <v>3</v>
      </c>
      <c r="H313">
        <v>3</v>
      </c>
      <c r="I313">
        <v>4</v>
      </c>
      <c r="J313">
        <v>3</v>
      </c>
      <c r="K313">
        <v>4</v>
      </c>
      <c r="L313">
        <v>4</v>
      </c>
      <c r="M313">
        <v>5</v>
      </c>
      <c r="N313">
        <v>1</v>
      </c>
      <c r="O313">
        <v>4</v>
      </c>
      <c r="P313">
        <v>3</v>
      </c>
      <c r="Q313">
        <v>3</v>
      </c>
      <c r="R313">
        <v>7</v>
      </c>
      <c r="S313">
        <v>68</v>
      </c>
    </row>
    <row r="314" spans="1:19" x14ac:dyDescent="0.3">
      <c r="A314">
        <v>29444</v>
      </c>
      <c r="B314">
        <v>0</v>
      </c>
      <c r="C314">
        <v>1984</v>
      </c>
      <c r="D314">
        <f t="shared" si="4"/>
        <v>38</v>
      </c>
      <c r="E314" s="3">
        <v>44869.716620370396</v>
      </c>
      <c r="F314" t="s">
        <v>52</v>
      </c>
      <c r="G314">
        <v>3</v>
      </c>
      <c r="H314">
        <v>3</v>
      </c>
      <c r="I314">
        <v>2</v>
      </c>
      <c r="J314">
        <v>3</v>
      </c>
      <c r="K314">
        <v>3</v>
      </c>
      <c r="L314">
        <v>2</v>
      </c>
      <c r="M314">
        <v>5</v>
      </c>
      <c r="N314">
        <v>3</v>
      </c>
      <c r="O314">
        <v>10</v>
      </c>
      <c r="P314">
        <v>5</v>
      </c>
      <c r="Q314">
        <v>7</v>
      </c>
      <c r="R314">
        <v>6</v>
      </c>
      <c r="S314">
        <v>49</v>
      </c>
    </row>
    <row r="315" spans="1:19" x14ac:dyDescent="0.3">
      <c r="A315">
        <v>27450</v>
      </c>
      <c r="B315">
        <v>1</v>
      </c>
      <c r="C315">
        <v>1983</v>
      </c>
      <c r="D315">
        <f t="shared" si="4"/>
        <v>39</v>
      </c>
      <c r="E315" s="3">
        <v>44860.887789351902</v>
      </c>
      <c r="F315" t="s">
        <v>40</v>
      </c>
      <c r="G315">
        <v>3</v>
      </c>
      <c r="H315">
        <v>4</v>
      </c>
      <c r="I315">
        <v>3</v>
      </c>
      <c r="J315">
        <v>2</v>
      </c>
      <c r="K315">
        <v>3</v>
      </c>
      <c r="L315">
        <v>2</v>
      </c>
      <c r="M315">
        <v>11</v>
      </c>
      <c r="N315">
        <v>5</v>
      </c>
      <c r="O315">
        <v>9</v>
      </c>
      <c r="P315">
        <v>6</v>
      </c>
      <c r="Q315">
        <v>7</v>
      </c>
      <c r="R315">
        <v>6</v>
      </c>
      <c r="S315">
        <v>58</v>
      </c>
    </row>
    <row r="316" spans="1:19" x14ac:dyDescent="0.3">
      <c r="A316">
        <v>27571</v>
      </c>
      <c r="B316">
        <v>0</v>
      </c>
      <c r="C316">
        <v>1983</v>
      </c>
      <c r="D316">
        <f t="shared" si="4"/>
        <v>39</v>
      </c>
      <c r="E316" s="3">
        <v>44860.995775463001</v>
      </c>
      <c r="F316" t="s">
        <v>44</v>
      </c>
      <c r="G316">
        <v>2</v>
      </c>
      <c r="H316">
        <v>3</v>
      </c>
      <c r="I316">
        <v>1</v>
      </c>
      <c r="J316">
        <v>3</v>
      </c>
      <c r="K316">
        <v>2</v>
      </c>
      <c r="L316">
        <v>3</v>
      </c>
      <c r="M316">
        <v>6</v>
      </c>
      <c r="N316">
        <v>2</v>
      </c>
      <c r="O316">
        <v>7</v>
      </c>
      <c r="P316">
        <v>2</v>
      </c>
      <c r="Q316">
        <v>6</v>
      </c>
      <c r="R316">
        <v>6</v>
      </c>
      <c r="S316">
        <v>67</v>
      </c>
    </row>
    <row r="317" spans="1:19" x14ac:dyDescent="0.3">
      <c r="A317">
        <v>28642</v>
      </c>
      <c r="B317">
        <v>0</v>
      </c>
      <c r="C317">
        <v>1983</v>
      </c>
      <c r="D317">
        <f t="shared" si="4"/>
        <v>39</v>
      </c>
      <c r="E317" s="3">
        <v>44864.864039351902</v>
      </c>
      <c r="F317" t="s">
        <v>52</v>
      </c>
      <c r="G317">
        <v>4</v>
      </c>
      <c r="H317">
        <v>4</v>
      </c>
      <c r="I317">
        <v>4</v>
      </c>
      <c r="J317">
        <v>4</v>
      </c>
      <c r="K317">
        <v>4</v>
      </c>
      <c r="L317">
        <v>3</v>
      </c>
      <c r="M317">
        <v>6</v>
      </c>
      <c r="N317">
        <v>3</v>
      </c>
      <c r="O317">
        <v>11</v>
      </c>
      <c r="P317">
        <v>9</v>
      </c>
      <c r="Q317">
        <v>10</v>
      </c>
      <c r="R317">
        <v>14</v>
      </c>
      <c r="S317">
        <v>54</v>
      </c>
    </row>
    <row r="318" spans="1:19" x14ac:dyDescent="0.3">
      <c r="A318">
        <v>28714</v>
      </c>
      <c r="B318">
        <v>1</v>
      </c>
      <c r="C318">
        <v>1983</v>
      </c>
      <c r="D318">
        <f t="shared" si="4"/>
        <v>39</v>
      </c>
      <c r="E318" s="3">
        <v>44865.524618055599</v>
      </c>
      <c r="F318" t="s">
        <v>116</v>
      </c>
      <c r="G318">
        <v>3</v>
      </c>
      <c r="H318">
        <v>3</v>
      </c>
      <c r="I318">
        <v>2</v>
      </c>
      <c r="J318">
        <v>3</v>
      </c>
      <c r="K318">
        <v>3</v>
      </c>
      <c r="L318">
        <v>3</v>
      </c>
      <c r="M318">
        <v>8</v>
      </c>
      <c r="N318">
        <v>3</v>
      </c>
      <c r="O318">
        <v>14</v>
      </c>
      <c r="P318">
        <v>4</v>
      </c>
      <c r="Q318">
        <v>7</v>
      </c>
      <c r="R318">
        <v>121</v>
      </c>
      <c r="S318">
        <v>53</v>
      </c>
    </row>
    <row r="319" spans="1:19" x14ac:dyDescent="0.3">
      <c r="A319">
        <v>27949</v>
      </c>
      <c r="B319">
        <v>0</v>
      </c>
      <c r="C319">
        <v>1982</v>
      </c>
      <c r="D319">
        <f t="shared" si="4"/>
        <v>40</v>
      </c>
      <c r="E319" s="3">
        <v>44861.803854166697</v>
      </c>
      <c r="F319" t="s">
        <v>69</v>
      </c>
      <c r="G319">
        <v>3</v>
      </c>
      <c r="H319">
        <v>4</v>
      </c>
      <c r="I319">
        <v>2</v>
      </c>
      <c r="J319">
        <v>4</v>
      </c>
      <c r="K319">
        <v>4</v>
      </c>
      <c r="L319">
        <v>4</v>
      </c>
      <c r="M319">
        <v>22</v>
      </c>
      <c r="N319">
        <v>5</v>
      </c>
      <c r="O319">
        <v>42</v>
      </c>
      <c r="P319">
        <v>4</v>
      </c>
      <c r="Q319">
        <v>12</v>
      </c>
      <c r="R319">
        <v>22</v>
      </c>
      <c r="S319">
        <v>51</v>
      </c>
    </row>
    <row r="320" spans="1:19" x14ac:dyDescent="0.3">
      <c r="A320">
        <v>29438</v>
      </c>
      <c r="B320">
        <v>0</v>
      </c>
      <c r="C320">
        <v>1982</v>
      </c>
      <c r="D320">
        <f t="shared" si="4"/>
        <v>40</v>
      </c>
      <c r="E320" s="3">
        <v>44869.6866435185</v>
      </c>
      <c r="F320" t="s">
        <v>117</v>
      </c>
      <c r="G320">
        <v>3</v>
      </c>
      <c r="H320">
        <v>3</v>
      </c>
      <c r="I320">
        <v>2</v>
      </c>
      <c r="J320">
        <v>2</v>
      </c>
      <c r="K320">
        <v>3</v>
      </c>
      <c r="L320">
        <v>3</v>
      </c>
      <c r="M320">
        <v>6</v>
      </c>
      <c r="N320">
        <v>4</v>
      </c>
      <c r="O320">
        <v>13</v>
      </c>
      <c r="P320">
        <v>33</v>
      </c>
      <c r="Q320">
        <v>6</v>
      </c>
      <c r="R320">
        <v>47</v>
      </c>
      <c r="S320">
        <v>48</v>
      </c>
    </row>
    <row r="321" spans="1:19" x14ac:dyDescent="0.3">
      <c r="A321">
        <v>29489</v>
      </c>
      <c r="B321">
        <v>0</v>
      </c>
      <c r="C321">
        <v>1982</v>
      </c>
      <c r="D321">
        <f t="shared" si="4"/>
        <v>40</v>
      </c>
      <c r="E321" s="3">
        <v>44869.9476041667</v>
      </c>
      <c r="F321" t="s">
        <v>118</v>
      </c>
      <c r="G321">
        <v>4</v>
      </c>
      <c r="H321">
        <v>4</v>
      </c>
      <c r="I321">
        <v>1</v>
      </c>
      <c r="J321">
        <v>4</v>
      </c>
      <c r="K321">
        <v>4</v>
      </c>
      <c r="L321">
        <v>4</v>
      </c>
      <c r="M321">
        <v>6</v>
      </c>
      <c r="N321">
        <v>3</v>
      </c>
      <c r="O321">
        <v>14</v>
      </c>
      <c r="P321">
        <v>3</v>
      </c>
      <c r="Q321">
        <v>6</v>
      </c>
      <c r="R321">
        <v>6</v>
      </c>
      <c r="S321">
        <v>28</v>
      </c>
    </row>
    <row r="322" spans="1:19" x14ac:dyDescent="0.3">
      <c r="A322">
        <v>27351</v>
      </c>
      <c r="B322">
        <v>1</v>
      </c>
      <c r="C322">
        <v>1981</v>
      </c>
      <c r="D322">
        <f t="shared" si="4"/>
        <v>41</v>
      </c>
      <c r="E322" s="3">
        <v>44860.798912036997</v>
      </c>
      <c r="F322" t="s">
        <v>44</v>
      </c>
      <c r="G322">
        <v>3</v>
      </c>
      <c r="H322">
        <v>3</v>
      </c>
      <c r="I322">
        <v>2</v>
      </c>
      <c r="J322">
        <v>3</v>
      </c>
      <c r="K322">
        <v>3</v>
      </c>
      <c r="L322">
        <v>2</v>
      </c>
      <c r="M322">
        <v>4</v>
      </c>
      <c r="N322">
        <v>3</v>
      </c>
      <c r="O322">
        <v>7</v>
      </c>
      <c r="P322">
        <v>3</v>
      </c>
      <c r="Q322">
        <v>4</v>
      </c>
      <c r="R322">
        <v>5</v>
      </c>
      <c r="S322">
        <v>49</v>
      </c>
    </row>
    <row r="323" spans="1:19" x14ac:dyDescent="0.3">
      <c r="A323">
        <v>27452</v>
      </c>
      <c r="B323">
        <v>1</v>
      </c>
      <c r="C323">
        <v>1981</v>
      </c>
      <c r="D323">
        <f t="shared" si="4"/>
        <v>41</v>
      </c>
      <c r="E323" s="3">
        <v>44860.891736111102</v>
      </c>
      <c r="F323" t="s">
        <v>44</v>
      </c>
      <c r="G323">
        <v>4</v>
      </c>
      <c r="H323">
        <v>4</v>
      </c>
      <c r="I323">
        <v>3</v>
      </c>
      <c r="J323">
        <v>2</v>
      </c>
      <c r="K323">
        <v>4</v>
      </c>
      <c r="L323">
        <v>3</v>
      </c>
      <c r="M323">
        <v>6</v>
      </c>
      <c r="N323">
        <v>2</v>
      </c>
      <c r="O323">
        <v>11</v>
      </c>
      <c r="P323">
        <v>7</v>
      </c>
      <c r="Q323">
        <v>5</v>
      </c>
      <c r="R323">
        <v>17</v>
      </c>
      <c r="S323">
        <v>67</v>
      </c>
    </row>
    <row r="324" spans="1:19" x14ac:dyDescent="0.3">
      <c r="A324">
        <v>28236</v>
      </c>
      <c r="B324">
        <v>1</v>
      </c>
      <c r="C324">
        <v>1981</v>
      </c>
      <c r="D324">
        <f t="shared" si="4"/>
        <v>41</v>
      </c>
      <c r="E324" s="3">
        <v>44862.771076388897</v>
      </c>
      <c r="F324" t="s">
        <v>42</v>
      </c>
      <c r="G324">
        <v>4</v>
      </c>
      <c r="H324">
        <v>4</v>
      </c>
      <c r="I324">
        <v>3</v>
      </c>
      <c r="J324">
        <v>4</v>
      </c>
      <c r="K324">
        <v>4</v>
      </c>
      <c r="L324">
        <v>3</v>
      </c>
      <c r="M324">
        <v>6</v>
      </c>
      <c r="N324">
        <v>3</v>
      </c>
      <c r="O324">
        <v>14</v>
      </c>
      <c r="P324">
        <v>5</v>
      </c>
      <c r="Q324">
        <v>6</v>
      </c>
      <c r="R324">
        <v>15</v>
      </c>
      <c r="S324">
        <v>47</v>
      </c>
    </row>
    <row r="325" spans="1:19" x14ac:dyDescent="0.3">
      <c r="A325">
        <v>28875</v>
      </c>
      <c r="B325">
        <v>1</v>
      </c>
      <c r="C325">
        <v>1981</v>
      </c>
      <c r="D325">
        <f t="shared" si="4"/>
        <v>41</v>
      </c>
      <c r="E325" s="3">
        <v>44866.277569444399</v>
      </c>
      <c r="F325" t="s">
        <v>42</v>
      </c>
      <c r="G325">
        <v>4</v>
      </c>
      <c r="H325">
        <v>4</v>
      </c>
      <c r="I325">
        <v>2</v>
      </c>
      <c r="J325">
        <v>3</v>
      </c>
      <c r="K325">
        <v>4</v>
      </c>
      <c r="L325">
        <v>3</v>
      </c>
      <c r="M325">
        <v>5</v>
      </c>
      <c r="N325">
        <v>2</v>
      </c>
      <c r="O325">
        <v>6</v>
      </c>
      <c r="P325">
        <v>11</v>
      </c>
      <c r="Q325">
        <v>7</v>
      </c>
      <c r="R325">
        <v>13</v>
      </c>
      <c r="S325">
        <v>49</v>
      </c>
    </row>
    <row r="326" spans="1:19" x14ac:dyDescent="0.3">
      <c r="A326">
        <v>29151</v>
      </c>
      <c r="B326">
        <v>0</v>
      </c>
      <c r="C326">
        <v>1981</v>
      </c>
      <c r="D326">
        <f t="shared" si="4"/>
        <v>41</v>
      </c>
      <c r="E326" s="3">
        <v>44867.414710648198</v>
      </c>
      <c r="F326" t="s">
        <v>119</v>
      </c>
      <c r="G326">
        <v>4</v>
      </c>
      <c r="H326">
        <v>4</v>
      </c>
      <c r="I326">
        <v>1</v>
      </c>
      <c r="J326">
        <v>4</v>
      </c>
      <c r="K326">
        <v>4</v>
      </c>
      <c r="L326">
        <v>4</v>
      </c>
      <c r="M326">
        <v>10</v>
      </c>
      <c r="N326">
        <v>2</v>
      </c>
      <c r="O326">
        <v>10</v>
      </c>
      <c r="P326">
        <v>2</v>
      </c>
      <c r="Q326">
        <v>4</v>
      </c>
      <c r="R326">
        <v>5</v>
      </c>
      <c r="S326">
        <v>28</v>
      </c>
    </row>
    <row r="327" spans="1:19" x14ac:dyDescent="0.3">
      <c r="A327">
        <v>29470</v>
      </c>
      <c r="B327">
        <v>0</v>
      </c>
      <c r="C327">
        <v>1981</v>
      </c>
      <c r="D327">
        <f t="shared" si="4"/>
        <v>41</v>
      </c>
      <c r="E327" s="3">
        <v>44869.830081018503</v>
      </c>
      <c r="F327" t="s">
        <v>40</v>
      </c>
      <c r="G327">
        <v>3</v>
      </c>
      <c r="H327">
        <v>3</v>
      </c>
      <c r="I327">
        <v>3</v>
      </c>
      <c r="J327">
        <v>3</v>
      </c>
      <c r="K327">
        <v>3</v>
      </c>
      <c r="L327">
        <v>3</v>
      </c>
      <c r="M327">
        <v>8</v>
      </c>
      <c r="N327">
        <v>5</v>
      </c>
      <c r="O327">
        <v>20</v>
      </c>
      <c r="P327">
        <v>10</v>
      </c>
      <c r="Q327">
        <v>17</v>
      </c>
      <c r="R327">
        <v>17</v>
      </c>
      <c r="S327">
        <v>49</v>
      </c>
    </row>
    <row r="328" spans="1:19" x14ac:dyDescent="0.3">
      <c r="A328">
        <v>29548</v>
      </c>
      <c r="B328">
        <v>0</v>
      </c>
      <c r="C328">
        <v>1981</v>
      </c>
      <c r="D328">
        <f t="shared" si="4"/>
        <v>41</v>
      </c>
      <c r="E328" s="3">
        <v>44870.537349537</v>
      </c>
      <c r="F328" t="s">
        <v>52</v>
      </c>
      <c r="G328">
        <v>4</v>
      </c>
      <c r="H328">
        <v>4</v>
      </c>
      <c r="I328">
        <v>3</v>
      </c>
      <c r="J328">
        <v>3</v>
      </c>
      <c r="K328">
        <v>4</v>
      </c>
      <c r="L328">
        <v>3</v>
      </c>
      <c r="M328">
        <v>4</v>
      </c>
      <c r="N328">
        <v>3</v>
      </c>
      <c r="O328">
        <v>15</v>
      </c>
      <c r="P328">
        <v>3</v>
      </c>
      <c r="Q328">
        <v>5</v>
      </c>
      <c r="R328">
        <v>97</v>
      </c>
      <c r="S328">
        <v>52</v>
      </c>
    </row>
    <row r="329" spans="1:19" x14ac:dyDescent="0.3">
      <c r="A329">
        <v>27431</v>
      </c>
      <c r="B329">
        <v>0</v>
      </c>
      <c r="C329">
        <v>1980</v>
      </c>
      <c r="D329">
        <f t="shared" si="4"/>
        <v>42</v>
      </c>
      <c r="E329" s="3">
        <v>44860.894398148099</v>
      </c>
      <c r="F329" t="s">
        <v>52</v>
      </c>
      <c r="G329">
        <v>3</v>
      </c>
      <c r="H329">
        <v>4</v>
      </c>
      <c r="I329">
        <v>2</v>
      </c>
      <c r="J329">
        <v>3</v>
      </c>
      <c r="K329">
        <v>3</v>
      </c>
      <c r="L329">
        <v>4</v>
      </c>
      <c r="M329">
        <v>9</v>
      </c>
      <c r="N329">
        <v>6</v>
      </c>
      <c r="O329">
        <v>12</v>
      </c>
      <c r="P329">
        <v>5</v>
      </c>
      <c r="Q329">
        <v>10</v>
      </c>
      <c r="R329">
        <v>8</v>
      </c>
      <c r="S329">
        <v>64</v>
      </c>
    </row>
    <row r="330" spans="1:19" x14ac:dyDescent="0.3">
      <c r="A330">
        <v>27847</v>
      </c>
      <c r="B330">
        <v>1</v>
      </c>
      <c r="C330">
        <v>1980</v>
      </c>
      <c r="D330">
        <f t="shared" si="4"/>
        <v>42</v>
      </c>
      <c r="E330" s="3">
        <v>44861.5776736111</v>
      </c>
      <c r="F330" t="s">
        <v>69</v>
      </c>
      <c r="G330">
        <v>4</v>
      </c>
      <c r="H330">
        <v>4</v>
      </c>
      <c r="I330">
        <v>2</v>
      </c>
      <c r="J330">
        <v>2</v>
      </c>
      <c r="K330">
        <v>3</v>
      </c>
      <c r="L330">
        <v>3</v>
      </c>
      <c r="M330">
        <v>7</v>
      </c>
      <c r="N330">
        <v>4</v>
      </c>
      <c r="O330">
        <v>10</v>
      </c>
      <c r="P330">
        <v>8</v>
      </c>
      <c r="Q330">
        <v>5</v>
      </c>
      <c r="R330">
        <v>8</v>
      </c>
      <c r="S330">
        <v>70</v>
      </c>
    </row>
    <row r="331" spans="1:19" x14ac:dyDescent="0.3">
      <c r="A331">
        <v>28318</v>
      </c>
      <c r="B331">
        <v>1</v>
      </c>
      <c r="C331">
        <v>1980</v>
      </c>
      <c r="D331">
        <f t="shared" si="4"/>
        <v>42</v>
      </c>
      <c r="E331" s="3">
        <v>44862.872164351902</v>
      </c>
      <c r="F331" t="s">
        <v>120</v>
      </c>
      <c r="G331">
        <v>3</v>
      </c>
      <c r="H331">
        <v>4</v>
      </c>
      <c r="I331">
        <v>2</v>
      </c>
      <c r="J331">
        <v>4</v>
      </c>
      <c r="K331">
        <v>4</v>
      </c>
      <c r="L331">
        <v>4</v>
      </c>
      <c r="M331">
        <v>5</v>
      </c>
      <c r="N331">
        <v>7</v>
      </c>
      <c r="O331">
        <v>21</v>
      </c>
      <c r="P331">
        <v>9</v>
      </c>
      <c r="Q331">
        <v>6</v>
      </c>
      <c r="R331">
        <v>18</v>
      </c>
      <c r="S331">
        <v>51</v>
      </c>
    </row>
    <row r="332" spans="1:19" x14ac:dyDescent="0.3">
      <c r="A332">
        <v>28492</v>
      </c>
      <c r="B332">
        <v>0</v>
      </c>
      <c r="C332">
        <v>1980</v>
      </c>
      <c r="D332">
        <f t="shared" si="4"/>
        <v>42</v>
      </c>
      <c r="E332" s="3">
        <v>44863.889247685198</v>
      </c>
      <c r="F332" t="s">
        <v>44</v>
      </c>
      <c r="G332">
        <v>4</v>
      </c>
      <c r="H332">
        <v>4</v>
      </c>
      <c r="I332">
        <v>3</v>
      </c>
      <c r="J332">
        <v>4</v>
      </c>
      <c r="K332">
        <v>4</v>
      </c>
      <c r="L332">
        <v>4</v>
      </c>
      <c r="M332">
        <v>6</v>
      </c>
      <c r="N332">
        <v>3</v>
      </c>
      <c r="O332">
        <v>8</v>
      </c>
      <c r="P332">
        <v>5</v>
      </c>
      <c r="Q332">
        <v>15</v>
      </c>
      <c r="R332">
        <v>12</v>
      </c>
      <c r="S332">
        <v>39</v>
      </c>
    </row>
    <row r="333" spans="1:19" x14ac:dyDescent="0.3">
      <c r="A333">
        <v>28631</v>
      </c>
      <c r="B333">
        <v>1</v>
      </c>
      <c r="C333">
        <v>1980</v>
      </c>
      <c r="D333">
        <f t="shared" si="4"/>
        <v>42</v>
      </c>
      <c r="E333" s="3">
        <v>44864.828923611101</v>
      </c>
      <c r="F333" t="s">
        <v>40</v>
      </c>
      <c r="G333">
        <v>2</v>
      </c>
      <c r="H333">
        <v>3</v>
      </c>
      <c r="I333">
        <v>2</v>
      </c>
      <c r="J333">
        <v>2</v>
      </c>
      <c r="K333">
        <v>2</v>
      </c>
      <c r="L333">
        <v>2</v>
      </c>
      <c r="M333">
        <v>7</v>
      </c>
      <c r="N333">
        <v>3</v>
      </c>
      <c r="O333">
        <v>13</v>
      </c>
      <c r="P333">
        <v>3</v>
      </c>
      <c r="Q333">
        <v>7</v>
      </c>
      <c r="R333">
        <v>14</v>
      </c>
      <c r="S333">
        <v>21</v>
      </c>
    </row>
    <row r="334" spans="1:19" x14ac:dyDescent="0.3">
      <c r="A334">
        <v>28596</v>
      </c>
      <c r="B334">
        <v>0</v>
      </c>
      <c r="C334">
        <v>1979</v>
      </c>
      <c r="D334">
        <f t="shared" si="4"/>
        <v>43</v>
      </c>
      <c r="E334" s="3">
        <v>44864.740185185197</v>
      </c>
      <c r="F334" t="s">
        <v>121</v>
      </c>
      <c r="G334">
        <v>4</v>
      </c>
      <c r="H334">
        <v>4</v>
      </c>
      <c r="I334">
        <v>2</v>
      </c>
      <c r="J334">
        <v>4</v>
      </c>
      <c r="K334">
        <v>4</v>
      </c>
      <c r="L334">
        <v>4</v>
      </c>
      <c r="M334">
        <v>7</v>
      </c>
      <c r="N334">
        <v>5</v>
      </c>
      <c r="O334">
        <v>63</v>
      </c>
      <c r="P334">
        <v>11</v>
      </c>
      <c r="Q334">
        <v>21</v>
      </c>
      <c r="R334">
        <v>29</v>
      </c>
      <c r="S334">
        <v>33</v>
      </c>
    </row>
    <row r="335" spans="1:19" x14ac:dyDescent="0.3">
      <c r="A335">
        <v>29130</v>
      </c>
      <c r="B335">
        <v>0</v>
      </c>
      <c r="C335">
        <v>1979</v>
      </c>
      <c r="D335">
        <f t="shared" si="4"/>
        <v>43</v>
      </c>
      <c r="E335" s="3">
        <v>44867.3840277778</v>
      </c>
      <c r="F335" t="s">
        <v>44</v>
      </c>
      <c r="G335">
        <v>4</v>
      </c>
      <c r="H335">
        <v>4</v>
      </c>
      <c r="I335">
        <v>1</v>
      </c>
      <c r="J335">
        <v>4</v>
      </c>
      <c r="K335">
        <v>4</v>
      </c>
      <c r="L335">
        <v>4</v>
      </c>
      <c r="M335">
        <v>6</v>
      </c>
      <c r="N335">
        <v>2</v>
      </c>
      <c r="O335">
        <v>20</v>
      </c>
      <c r="P335">
        <v>3</v>
      </c>
      <c r="Q335">
        <v>4</v>
      </c>
      <c r="R335">
        <v>8</v>
      </c>
      <c r="S335">
        <v>28</v>
      </c>
    </row>
    <row r="336" spans="1:19" x14ac:dyDescent="0.3">
      <c r="A336">
        <v>29327</v>
      </c>
      <c r="B336">
        <v>0</v>
      </c>
      <c r="C336">
        <v>1979</v>
      </c>
      <c r="D336">
        <f t="shared" si="4"/>
        <v>43</v>
      </c>
      <c r="E336" s="3">
        <v>44868.670555555596</v>
      </c>
      <c r="F336" t="s">
        <v>44</v>
      </c>
      <c r="G336">
        <v>3</v>
      </c>
      <c r="H336">
        <v>3</v>
      </c>
      <c r="I336">
        <v>2</v>
      </c>
      <c r="J336">
        <v>2</v>
      </c>
      <c r="K336">
        <v>3</v>
      </c>
      <c r="L336">
        <v>3</v>
      </c>
      <c r="M336">
        <v>4</v>
      </c>
      <c r="N336">
        <v>3</v>
      </c>
      <c r="O336">
        <v>12</v>
      </c>
      <c r="P336">
        <v>6</v>
      </c>
      <c r="Q336">
        <v>4</v>
      </c>
      <c r="R336">
        <v>8</v>
      </c>
      <c r="S336">
        <v>48</v>
      </c>
    </row>
    <row r="337" spans="1:19" x14ac:dyDescent="0.3">
      <c r="A337">
        <v>26623</v>
      </c>
      <c r="B337">
        <v>0</v>
      </c>
      <c r="C337">
        <v>1978</v>
      </c>
      <c r="D337">
        <f t="shared" si="4"/>
        <v>44</v>
      </c>
      <c r="E337" s="3">
        <v>44859.845798611103</v>
      </c>
      <c r="F337" t="s">
        <v>40</v>
      </c>
      <c r="G337">
        <v>3</v>
      </c>
      <c r="H337">
        <v>3</v>
      </c>
      <c r="I337">
        <v>2</v>
      </c>
      <c r="J337">
        <v>3</v>
      </c>
      <c r="K337">
        <v>3</v>
      </c>
      <c r="L337">
        <v>3</v>
      </c>
      <c r="M337">
        <v>7</v>
      </c>
      <c r="N337">
        <v>6</v>
      </c>
      <c r="O337">
        <v>27</v>
      </c>
      <c r="P337">
        <v>4</v>
      </c>
      <c r="Q337">
        <v>12</v>
      </c>
      <c r="R337">
        <v>14</v>
      </c>
      <c r="S337">
        <v>53</v>
      </c>
    </row>
    <row r="338" spans="1:19" x14ac:dyDescent="0.3">
      <c r="A338">
        <v>27740</v>
      </c>
      <c r="B338">
        <v>0</v>
      </c>
      <c r="C338">
        <v>1978</v>
      </c>
      <c r="D338">
        <f t="shared" si="4"/>
        <v>44</v>
      </c>
      <c r="E338" s="3">
        <v>44861.449305555601</v>
      </c>
      <c r="F338" t="s">
        <v>42</v>
      </c>
      <c r="G338">
        <v>4</v>
      </c>
      <c r="H338">
        <v>4</v>
      </c>
      <c r="I338">
        <v>2</v>
      </c>
      <c r="J338">
        <v>4</v>
      </c>
      <c r="K338">
        <v>4</v>
      </c>
      <c r="L338">
        <v>4</v>
      </c>
      <c r="M338">
        <v>4</v>
      </c>
      <c r="N338">
        <v>4</v>
      </c>
      <c r="O338">
        <v>24</v>
      </c>
      <c r="P338">
        <v>3</v>
      </c>
      <c r="Q338">
        <v>3</v>
      </c>
      <c r="R338">
        <v>5</v>
      </c>
      <c r="S338">
        <v>33</v>
      </c>
    </row>
    <row r="339" spans="1:19" x14ac:dyDescent="0.3">
      <c r="A339">
        <v>28221</v>
      </c>
      <c r="B339">
        <v>1</v>
      </c>
      <c r="C339">
        <v>1978</v>
      </c>
      <c r="D339">
        <f t="shared" si="4"/>
        <v>44</v>
      </c>
      <c r="E339" s="3">
        <v>44862.758680555598</v>
      </c>
      <c r="F339" t="s">
        <v>40</v>
      </c>
      <c r="G339">
        <v>3</v>
      </c>
      <c r="H339">
        <v>4</v>
      </c>
      <c r="I339">
        <v>3</v>
      </c>
      <c r="J339">
        <v>2</v>
      </c>
      <c r="K339">
        <v>4</v>
      </c>
      <c r="L339">
        <v>3</v>
      </c>
      <c r="M339">
        <v>6</v>
      </c>
      <c r="N339">
        <v>3</v>
      </c>
      <c r="O339">
        <v>11</v>
      </c>
      <c r="P339">
        <v>6</v>
      </c>
      <c r="Q339">
        <v>9</v>
      </c>
      <c r="R339">
        <v>9</v>
      </c>
      <c r="S339">
        <v>66</v>
      </c>
    </row>
    <row r="340" spans="1:19" x14ac:dyDescent="0.3">
      <c r="A340">
        <v>28513</v>
      </c>
      <c r="B340">
        <v>0</v>
      </c>
      <c r="C340">
        <v>1978</v>
      </c>
      <c r="D340">
        <f t="shared" ref="D340:D403" si="5">2022-C340</f>
        <v>44</v>
      </c>
      <c r="E340" s="3">
        <v>44864.227986111102</v>
      </c>
      <c r="F340" t="s">
        <v>42</v>
      </c>
      <c r="G340">
        <v>4</v>
      </c>
      <c r="H340">
        <v>4</v>
      </c>
      <c r="I340">
        <v>2</v>
      </c>
      <c r="J340">
        <v>4</v>
      </c>
      <c r="K340">
        <v>3</v>
      </c>
      <c r="L340">
        <v>3</v>
      </c>
      <c r="M340">
        <v>4</v>
      </c>
      <c r="N340">
        <v>4</v>
      </c>
      <c r="O340">
        <v>23</v>
      </c>
      <c r="P340">
        <v>3</v>
      </c>
      <c r="Q340">
        <v>6</v>
      </c>
      <c r="R340">
        <v>7</v>
      </c>
      <c r="S340">
        <v>62</v>
      </c>
    </row>
    <row r="341" spans="1:19" x14ac:dyDescent="0.3">
      <c r="A341">
        <v>28600</v>
      </c>
      <c r="B341">
        <v>0</v>
      </c>
      <c r="C341">
        <v>1978</v>
      </c>
      <c r="D341">
        <f t="shared" si="5"/>
        <v>44</v>
      </c>
      <c r="E341" s="3">
        <v>44864.752928240698</v>
      </c>
      <c r="F341" t="s">
        <v>42</v>
      </c>
      <c r="G341">
        <v>4</v>
      </c>
      <c r="H341">
        <v>4</v>
      </c>
      <c r="I341">
        <v>3</v>
      </c>
      <c r="J341">
        <v>3</v>
      </c>
      <c r="K341">
        <v>4</v>
      </c>
      <c r="L341">
        <v>4</v>
      </c>
      <c r="M341">
        <v>9</v>
      </c>
      <c r="N341">
        <v>4</v>
      </c>
      <c r="O341">
        <v>20</v>
      </c>
      <c r="P341">
        <v>12</v>
      </c>
      <c r="Q341">
        <v>36</v>
      </c>
      <c r="R341">
        <v>14</v>
      </c>
      <c r="S341">
        <v>47</v>
      </c>
    </row>
    <row r="342" spans="1:19" x14ac:dyDescent="0.3">
      <c r="A342">
        <v>29813</v>
      </c>
      <c r="B342">
        <v>0</v>
      </c>
      <c r="C342">
        <v>1978</v>
      </c>
      <c r="D342">
        <f t="shared" si="5"/>
        <v>44</v>
      </c>
      <c r="E342" s="3">
        <v>44872.414456018501</v>
      </c>
      <c r="F342" t="s">
        <v>42</v>
      </c>
      <c r="G342">
        <v>3</v>
      </c>
      <c r="H342">
        <v>4</v>
      </c>
      <c r="I342">
        <v>2</v>
      </c>
      <c r="J342">
        <v>3</v>
      </c>
      <c r="K342">
        <v>4</v>
      </c>
      <c r="L342">
        <v>1</v>
      </c>
      <c r="M342">
        <v>10</v>
      </c>
      <c r="N342">
        <v>4</v>
      </c>
      <c r="O342">
        <v>13</v>
      </c>
      <c r="P342">
        <v>7</v>
      </c>
      <c r="Q342">
        <v>6</v>
      </c>
      <c r="R342">
        <v>9</v>
      </c>
      <c r="S342">
        <v>78</v>
      </c>
    </row>
    <row r="343" spans="1:19" x14ac:dyDescent="0.3">
      <c r="A343">
        <v>27502</v>
      </c>
      <c r="B343">
        <v>0</v>
      </c>
      <c r="C343">
        <v>1977</v>
      </c>
      <c r="D343">
        <f t="shared" si="5"/>
        <v>45</v>
      </c>
      <c r="E343" s="3">
        <v>44860.957337963002</v>
      </c>
      <c r="F343" t="s">
        <v>122</v>
      </c>
      <c r="G343">
        <v>3</v>
      </c>
      <c r="H343">
        <v>4</v>
      </c>
      <c r="I343">
        <v>1</v>
      </c>
      <c r="J343">
        <v>2</v>
      </c>
      <c r="K343">
        <v>2</v>
      </c>
      <c r="L343">
        <v>2</v>
      </c>
      <c r="M343">
        <v>7</v>
      </c>
      <c r="N343">
        <v>10</v>
      </c>
      <c r="O343">
        <v>16</v>
      </c>
      <c r="P343">
        <v>5</v>
      </c>
      <c r="Q343">
        <v>6</v>
      </c>
      <c r="R343">
        <v>110</v>
      </c>
      <c r="S343">
        <v>80</v>
      </c>
    </row>
    <row r="344" spans="1:19" x14ac:dyDescent="0.3">
      <c r="A344">
        <v>28496</v>
      </c>
      <c r="B344">
        <v>0</v>
      </c>
      <c r="C344">
        <v>1977</v>
      </c>
      <c r="D344">
        <f t="shared" si="5"/>
        <v>45</v>
      </c>
      <c r="E344" s="3">
        <v>44863.910092592603</v>
      </c>
      <c r="F344" t="s">
        <v>40</v>
      </c>
      <c r="G344">
        <v>4</v>
      </c>
      <c r="H344">
        <v>4</v>
      </c>
      <c r="I344">
        <v>4</v>
      </c>
      <c r="J344">
        <v>4</v>
      </c>
      <c r="K344">
        <v>4</v>
      </c>
      <c r="L344">
        <v>4</v>
      </c>
      <c r="M344">
        <v>15</v>
      </c>
      <c r="N344">
        <v>5</v>
      </c>
      <c r="O344">
        <v>23</v>
      </c>
      <c r="P344">
        <v>9</v>
      </c>
      <c r="Q344">
        <v>15</v>
      </c>
      <c r="R344">
        <v>38</v>
      </c>
      <c r="S344">
        <v>46</v>
      </c>
    </row>
    <row r="345" spans="1:19" x14ac:dyDescent="0.3">
      <c r="A345">
        <v>28767</v>
      </c>
      <c r="B345">
        <v>0</v>
      </c>
      <c r="C345">
        <v>1977</v>
      </c>
      <c r="D345">
        <f t="shared" si="5"/>
        <v>45</v>
      </c>
      <c r="E345" s="3">
        <v>44865.606793981497</v>
      </c>
      <c r="F345" t="s">
        <v>40</v>
      </c>
      <c r="G345">
        <v>4</v>
      </c>
      <c r="H345">
        <v>4</v>
      </c>
      <c r="I345">
        <v>3</v>
      </c>
      <c r="J345">
        <v>3</v>
      </c>
      <c r="K345">
        <v>4</v>
      </c>
      <c r="L345">
        <v>4</v>
      </c>
      <c r="M345">
        <v>5</v>
      </c>
      <c r="N345">
        <v>3</v>
      </c>
      <c r="O345">
        <v>8</v>
      </c>
      <c r="P345">
        <v>4</v>
      </c>
      <c r="Q345">
        <v>7</v>
      </c>
      <c r="R345">
        <v>15</v>
      </c>
      <c r="S345">
        <v>47</v>
      </c>
    </row>
    <row r="346" spans="1:19" x14ac:dyDescent="0.3">
      <c r="A346">
        <v>29093</v>
      </c>
      <c r="B346">
        <v>0</v>
      </c>
      <c r="C346">
        <v>1977</v>
      </c>
      <c r="D346">
        <f t="shared" si="5"/>
        <v>45</v>
      </c>
      <c r="E346" s="3">
        <v>44866.923703703702</v>
      </c>
      <c r="F346" t="s">
        <v>49</v>
      </c>
      <c r="G346">
        <v>4</v>
      </c>
      <c r="H346">
        <v>4</v>
      </c>
      <c r="I346">
        <v>2</v>
      </c>
      <c r="J346">
        <v>3</v>
      </c>
      <c r="K346">
        <v>4</v>
      </c>
      <c r="L346">
        <v>3</v>
      </c>
      <c r="M346">
        <v>8</v>
      </c>
      <c r="N346">
        <v>5</v>
      </c>
      <c r="O346">
        <v>15</v>
      </c>
      <c r="P346">
        <v>7</v>
      </c>
      <c r="Q346">
        <v>9</v>
      </c>
      <c r="R346">
        <v>14</v>
      </c>
      <c r="S346">
        <v>49</v>
      </c>
    </row>
    <row r="347" spans="1:19" x14ac:dyDescent="0.3">
      <c r="A347">
        <v>29684</v>
      </c>
      <c r="B347">
        <v>0</v>
      </c>
      <c r="C347">
        <v>1977</v>
      </c>
      <c r="D347">
        <f t="shared" si="5"/>
        <v>45</v>
      </c>
      <c r="E347" s="3">
        <v>44871.606805555602</v>
      </c>
      <c r="F347" t="s">
        <v>40</v>
      </c>
      <c r="G347">
        <v>4</v>
      </c>
      <c r="H347">
        <v>4</v>
      </c>
      <c r="I347">
        <v>3</v>
      </c>
      <c r="J347">
        <v>4</v>
      </c>
      <c r="K347">
        <v>4</v>
      </c>
      <c r="L347">
        <v>4</v>
      </c>
      <c r="M347">
        <v>5</v>
      </c>
      <c r="N347">
        <v>3</v>
      </c>
      <c r="O347">
        <v>13</v>
      </c>
      <c r="P347">
        <v>3</v>
      </c>
      <c r="Q347">
        <v>6</v>
      </c>
      <c r="R347">
        <v>6</v>
      </c>
      <c r="S347">
        <v>39</v>
      </c>
    </row>
    <row r="348" spans="1:19" x14ac:dyDescent="0.3">
      <c r="A348">
        <v>27211</v>
      </c>
      <c r="B348">
        <v>0</v>
      </c>
      <c r="C348">
        <v>1976</v>
      </c>
      <c r="D348">
        <f t="shared" si="5"/>
        <v>46</v>
      </c>
      <c r="E348" s="3">
        <v>44860.727442129602</v>
      </c>
      <c r="F348" t="s">
        <v>123</v>
      </c>
      <c r="G348">
        <v>4</v>
      </c>
      <c r="H348">
        <v>4</v>
      </c>
      <c r="I348">
        <v>1</v>
      </c>
      <c r="J348">
        <v>4</v>
      </c>
      <c r="K348">
        <v>4</v>
      </c>
      <c r="L348">
        <v>4</v>
      </c>
      <c r="M348">
        <v>16</v>
      </c>
      <c r="N348">
        <v>3</v>
      </c>
      <c r="O348">
        <v>13</v>
      </c>
      <c r="P348">
        <v>2</v>
      </c>
      <c r="Q348">
        <v>13</v>
      </c>
      <c r="R348">
        <v>6</v>
      </c>
      <c r="S348">
        <v>28</v>
      </c>
    </row>
    <row r="349" spans="1:19" x14ac:dyDescent="0.3">
      <c r="A349">
        <v>27611</v>
      </c>
      <c r="B349">
        <v>0</v>
      </c>
      <c r="C349">
        <v>1976</v>
      </c>
      <c r="D349">
        <f t="shared" si="5"/>
        <v>46</v>
      </c>
      <c r="E349" s="3">
        <v>44861.3101157407</v>
      </c>
      <c r="F349" t="s">
        <v>52</v>
      </c>
      <c r="G349">
        <v>4</v>
      </c>
      <c r="H349">
        <v>4</v>
      </c>
      <c r="I349">
        <v>2</v>
      </c>
      <c r="J349">
        <v>4</v>
      </c>
      <c r="K349">
        <v>4</v>
      </c>
      <c r="L349">
        <v>4</v>
      </c>
      <c r="M349">
        <v>2</v>
      </c>
      <c r="N349">
        <v>2</v>
      </c>
      <c r="O349">
        <v>6</v>
      </c>
      <c r="P349">
        <v>1</v>
      </c>
      <c r="Q349">
        <v>5</v>
      </c>
      <c r="R349">
        <v>4</v>
      </c>
      <c r="S349">
        <v>33</v>
      </c>
    </row>
    <row r="350" spans="1:19" x14ac:dyDescent="0.3">
      <c r="A350">
        <v>29290</v>
      </c>
      <c r="B350">
        <v>1</v>
      </c>
      <c r="C350">
        <v>1976</v>
      </c>
      <c r="D350">
        <f t="shared" si="5"/>
        <v>46</v>
      </c>
      <c r="E350" s="3">
        <v>44868.410601851901</v>
      </c>
      <c r="F350" t="s">
        <v>49</v>
      </c>
      <c r="G350">
        <v>3</v>
      </c>
      <c r="H350">
        <v>3</v>
      </c>
      <c r="I350">
        <v>3</v>
      </c>
      <c r="J350">
        <v>3</v>
      </c>
      <c r="K350">
        <v>3</v>
      </c>
      <c r="L350">
        <v>3</v>
      </c>
      <c r="M350">
        <v>5</v>
      </c>
      <c r="N350">
        <v>2</v>
      </c>
      <c r="O350">
        <v>6</v>
      </c>
      <c r="P350">
        <v>3</v>
      </c>
      <c r="Q350">
        <v>4</v>
      </c>
      <c r="R350">
        <v>5</v>
      </c>
      <c r="S350">
        <v>49</v>
      </c>
    </row>
    <row r="351" spans="1:19" x14ac:dyDescent="0.3">
      <c r="A351">
        <v>29392</v>
      </c>
      <c r="B351">
        <v>0</v>
      </c>
      <c r="C351">
        <v>1976</v>
      </c>
      <c r="D351">
        <f t="shared" si="5"/>
        <v>46</v>
      </c>
      <c r="E351" s="3">
        <v>44869.212650463</v>
      </c>
      <c r="F351" t="s">
        <v>52</v>
      </c>
      <c r="G351">
        <v>3</v>
      </c>
      <c r="H351">
        <v>4</v>
      </c>
      <c r="I351">
        <v>2</v>
      </c>
      <c r="J351">
        <v>3</v>
      </c>
      <c r="K351">
        <v>4</v>
      </c>
      <c r="L351">
        <v>4</v>
      </c>
      <c r="M351">
        <v>25</v>
      </c>
      <c r="N351">
        <v>7</v>
      </c>
      <c r="O351">
        <v>10</v>
      </c>
      <c r="P351">
        <v>4</v>
      </c>
      <c r="Q351">
        <v>36</v>
      </c>
      <c r="R351">
        <v>11</v>
      </c>
      <c r="S351">
        <v>55</v>
      </c>
    </row>
    <row r="352" spans="1:19" x14ac:dyDescent="0.3">
      <c r="A352">
        <v>28502</v>
      </c>
      <c r="B352">
        <v>1</v>
      </c>
      <c r="C352">
        <v>1975</v>
      </c>
      <c r="D352">
        <f t="shared" si="5"/>
        <v>47</v>
      </c>
      <c r="E352" s="3">
        <v>44863.960752314801</v>
      </c>
      <c r="F352" t="s">
        <v>40</v>
      </c>
      <c r="G352">
        <v>4</v>
      </c>
      <c r="H352">
        <v>4</v>
      </c>
      <c r="I352">
        <v>3</v>
      </c>
      <c r="J352">
        <v>2</v>
      </c>
      <c r="K352">
        <v>4</v>
      </c>
      <c r="L352">
        <v>3</v>
      </c>
      <c r="M352">
        <v>4</v>
      </c>
      <c r="N352">
        <v>3</v>
      </c>
      <c r="O352">
        <v>5</v>
      </c>
      <c r="P352">
        <v>4</v>
      </c>
      <c r="Q352">
        <v>3</v>
      </c>
      <c r="R352">
        <v>6</v>
      </c>
      <c r="S352">
        <v>67</v>
      </c>
    </row>
    <row r="353" spans="1:19" x14ac:dyDescent="0.3">
      <c r="A353">
        <v>28770</v>
      </c>
      <c r="B353">
        <v>0</v>
      </c>
      <c r="C353">
        <v>1975</v>
      </c>
      <c r="D353">
        <f t="shared" si="5"/>
        <v>47</v>
      </c>
      <c r="E353" s="3">
        <v>44865.618900463</v>
      </c>
      <c r="F353" t="s">
        <v>44</v>
      </c>
      <c r="G353">
        <v>3</v>
      </c>
      <c r="H353">
        <v>3</v>
      </c>
      <c r="I353">
        <v>2</v>
      </c>
      <c r="J353">
        <v>3</v>
      </c>
      <c r="K353">
        <v>3</v>
      </c>
      <c r="L353">
        <v>3</v>
      </c>
      <c r="M353">
        <v>5</v>
      </c>
      <c r="N353">
        <v>2</v>
      </c>
      <c r="O353">
        <v>17</v>
      </c>
      <c r="P353">
        <v>7</v>
      </c>
      <c r="Q353">
        <v>6</v>
      </c>
      <c r="R353">
        <v>6</v>
      </c>
      <c r="S353">
        <v>53</v>
      </c>
    </row>
    <row r="354" spans="1:19" x14ac:dyDescent="0.3">
      <c r="A354">
        <v>29930</v>
      </c>
      <c r="B354">
        <v>0</v>
      </c>
      <c r="C354">
        <v>1975</v>
      </c>
      <c r="D354">
        <f t="shared" si="5"/>
        <v>47</v>
      </c>
      <c r="E354" s="3">
        <v>44872.889884259297</v>
      </c>
      <c r="F354" t="s">
        <v>42</v>
      </c>
      <c r="G354">
        <v>4</v>
      </c>
      <c r="H354">
        <v>3</v>
      </c>
      <c r="I354">
        <v>2</v>
      </c>
      <c r="J354">
        <v>3</v>
      </c>
      <c r="K354">
        <v>4</v>
      </c>
      <c r="L354">
        <v>4</v>
      </c>
      <c r="M354">
        <v>4</v>
      </c>
      <c r="N354">
        <v>2</v>
      </c>
      <c r="O354">
        <v>3</v>
      </c>
      <c r="P354">
        <v>3</v>
      </c>
      <c r="Q354">
        <v>3</v>
      </c>
      <c r="R354">
        <v>4</v>
      </c>
      <c r="S354">
        <v>64</v>
      </c>
    </row>
    <row r="355" spans="1:19" x14ac:dyDescent="0.3">
      <c r="A355">
        <v>28514</v>
      </c>
      <c r="B355">
        <v>0</v>
      </c>
      <c r="C355">
        <v>1974</v>
      </c>
      <c r="D355">
        <f t="shared" si="5"/>
        <v>48</v>
      </c>
      <c r="E355" s="3">
        <v>44864.228553240697</v>
      </c>
      <c r="F355" t="s">
        <v>40</v>
      </c>
      <c r="G355">
        <v>3</v>
      </c>
      <c r="H355">
        <v>3</v>
      </c>
      <c r="I355">
        <v>3</v>
      </c>
      <c r="J355">
        <v>1</v>
      </c>
      <c r="K355">
        <v>3</v>
      </c>
      <c r="L355">
        <v>2</v>
      </c>
      <c r="M355">
        <v>4</v>
      </c>
      <c r="N355">
        <v>7</v>
      </c>
      <c r="O355">
        <v>10</v>
      </c>
      <c r="P355">
        <v>4</v>
      </c>
      <c r="Q355">
        <v>6</v>
      </c>
      <c r="R355">
        <v>11</v>
      </c>
      <c r="S355">
        <v>35</v>
      </c>
    </row>
    <row r="356" spans="1:19" x14ac:dyDescent="0.3">
      <c r="A356">
        <v>28532</v>
      </c>
      <c r="B356">
        <v>0</v>
      </c>
      <c r="C356">
        <v>1974</v>
      </c>
      <c r="D356">
        <f t="shared" si="5"/>
        <v>48</v>
      </c>
      <c r="E356" s="3">
        <v>44864.457511574103</v>
      </c>
      <c r="F356" t="s">
        <v>69</v>
      </c>
      <c r="G356">
        <v>4</v>
      </c>
      <c r="H356">
        <v>3</v>
      </c>
      <c r="I356">
        <v>3</v>
      </c>
      <c r="J356">
        <v>2</v>
      </c>
      <c r="K356">
        <v>3</v>
      </c>
      <c r="L356">
        <v>3</v>
      </c>
      <c r="M356">
        <v>7</v>
      </c>
      <c r="N356">
        <v>2</v>
      </c>
      <c r="O356">
        <v>10</v>
      </c>
      <c r="P356">
        <v>10</v>
      </c>
      <c r="Q356">
        <v>6</v>
      </c>
      <c r="R356">
        <v>7</v>
      </c>
      <c r="S356">
        <v>59</v>
      </c>
    </row>
    <row r="357" spans="1:19" x14ac:dyDescent="0.3">
      <c r="A357">
        <v>28640</v>
      </c>
      <c r="B357">
        <v>0</v>
      </c>
      <c r="C357">
        <v>1974</v>
      </c>
      <c r="D357">
        <f t="shared" si="5"/>
        <v>48</v>
      </c>
      <c r="E357" s="3">
        <v>44864.8539467593</v>
      </c>
      <c r="F357" t="s">
        <v>124</v>
      </c>
      <c r="G357">
        <v>4</v>
      </c>
      <c r="H357">
        <v>4</v>
      </c>
      <c r="I357">
        <v>2</v>
      </c>
      <c r="J357">
        <v>4</v>
      </c>
      <c r="K357">
        <v>4</v>
      </c>
      <c r="L357">
        <v>4</v>
      </c>
      <c r="M357">
        <v>7</v>
      </c>
      <c r="N357">
        <v>6</v>
      </c>
      <c r="O357">
        <v>35</v>
      </c>
      <c r="P357">
        <v>5</v>
      </c>
      <c r="Q357">
        <v>21</v>
      </c>
      <c r="R357">
        <v>11</v>
      </c>
      <c r="S357">
        <v>33</v>
      </c>
    </row>
    <row r="358" spans="1:19" x14ac:dyDescent="0.3">
      <c r="A358">
        <v>29950</v>
      </c>
      <c r="B358">
        <v>0</v>
      </c>
      <c r="C358">
        <v>1974</v>
      </c>
      <c r="D358">
        <f t="shared" si="5"/>
        <v>48</v>
      </c>
      <c r="E358" s="3">
        <v>44873.394166666701</v>
      </c>
      <c r="F358" t="s">
        <v>40</v>
      </c>
      <c r="G358">
        <v>4</v>
      </c>
      <c r="H358">
        <v>4</v>
      </c>
      <c r="I358">
        <v>4</v>
      </c>
      <c r="J358">
        <v>2</v>
      </c>
      <c r="K358">
        <v>4</v>
      </c>
      <c r="L358">
        <v>3</v>
      </c>
      <c r="M358">
        <v>6</v>
      </c>
      <c r="N358">
        <v>3</v>
      </c>
      <c r="O358">
        <v>17</v>
      </c>
      <c r="P358">
        <v>18</v>
      </c>
      <c r="Q358">
        <v>23</v>
      </c>
      <c r="R358">
        <v>23</v>
      </c>
      <c r="S358">
        <v>70</v>
      </c>
    </row>
    <row r="359" spans="1:19" x14ac:dyDescent="0.3">
      <c r="A359">
        <v>29302</v>
      </c>
      <c r="B359">
        <v>0</v>
      </c>
      <c r="C359">
        <v>1974</v>
      </c>
      <c r="D359">
        <f t="shared" si="5"/>
        <v>48</v>
      </c>
      <c r="E359" s="3">
        <v>44875.397800925901</v>
      </c>
      <c r="F359" t="s">
        <v>40</v>
      </c>
      <c r="G359">
        <v>4</v>
      </c>
      <c r="H359">
        <v>4</v>
      </c>
      <c r="I359">
        <v>2</v>
      </c>
      <c r="J359">
        <v>4</v>
      </c>
      <c r="K359">
        <v>4</v>
      </c>
      <c r="L359">
        <v>4</v>
      </c>
      <c r="M359">
        <v>5</v>
      </c>
      <c r="N359">
        <v>3</v>
      </c>
      <c r="O359">
        <v>17</v>
      </c>
      <c r="P359">
        <v>2</v>
      </c>
      <c r="Q359">
        <v>6</v>
      </c>
      <c r="R359">
        <v>7</v>
      </c>
      <c r="S359">
        <v>33</v>
      </c>
    </row>
    <row r="360" spans="1:19" x14ac:dyDescent="0.3">
      <c r="A360">
        <v>27390</v>
      </c>
      <c r="B360">
        <v>0</v>
      </c>
      <c r="C360">
        <v>1973</v>
      </c>
      <c r="D360">
        <f t="shared" si="5"/>
        <v>49</v>
      </c>
      <c r="E360" s="3">
        <v>44860.838692129597</v>
      </c>
      <c r="F360" t="s">
        <v>40</v>
      </c>
      <c r="G360">
        <v>4</v>
      </c>
      <c r="H360">
        <v>4</v>
      </c>
      <c r="I360">
        <v>3</v>
      </c>
      <c r="J360">
        <v>4</v>
      </c>
      <c r="K360">
        <v>4</v>
      </c>
      <c r="L360">
        <v>4</v>
      </c>
      <c r="M360">
        <v>8</v>
      </c>
      <c r="N360">
        <v>5</v>
      </c>
      <c r="O360">
        <v>14</v>
      </c>
      <c r="P360">
        <v>5</v>
      </c>
      <c r="Q360">
        <v>7</v>
      </c>
      <c r="R360">
        <v>8</v>
      </c>
      <c r="S360">
        <v>39</v>
      </c>
    </row>
    <row r="361" spans="1:19" x14ac:dyDescent="0.3">
      <c r="A361">
        <v>28127</v>
      </c>
      <c r="B361">
        <v>1</v>
      </c>
      <c r="C361">
        <v>1973</v>
      </c>
      <c r="D361">
        <f t="shared" si="5"/>
        <v>49</v>
      </c>
      <c r="E361" s="3">
        <v>44862.504918981504</v>
      </c>
      <c r="F361" t="s">
        <v>40</v>
      </c>
      <c r="G361">
        <v>3</v>
      </c>
      <c r="H361">
        <v>4</v>
      </c>
      <c r="I361">
        <v>1</v>
      </c>
      <c r="J361">
        <v>2</v>
      </c>
      <c r="K361">
        <v>3</v>
      </c>
      <c r="L361">
        <v>2</v>
      </c>
      <c r="M361">
        <v>6</v>
      </c>
      <c r="N361">
        <v>5</v>
      </c>
      <c r="O361">
        <v>9</v>
      </c>
      <c r="P361">
        <v>7</v>
      </c>
      <c r="Q361">
        <v>6</v>
      </c>
      <c r="R361">
        <v>9</v>
      </c>
      <c r="S361">
        <v>67</v>
      </c>
    </row>
    <row r="362" spans="1:19" x14ac:dyDescent="0.3">
      <c r="A362">
        <v>28500</v>
      </c>
      <c r="B362">
        <v>0</v>
      </c>
      <c r="C362">
        <v>1973</v>
      </c>
      <c r="D362">
        <f t="shared" si="5"/>
        <v>49</v>
      </c>
      <c r="E362" s="3">
        <v>44863.936770833301</v>
      </c>
      <c r="F362" t="s">
        <v>52</v>
      </c>
      <c r="G362">
        <v>4</v>
      </c>
      <c r="H362">
        <v>4</v>
      </c>
      <c r="I362">
        <v>4</v>
      </c>
      <c r="J362">
        <v>3</v>
      </c>
      <c r="K362">
        <v>4</v>
      </c>
      <c r="L362">
        <v>3</v>
      </c>
      <c r="M362">
        <v>4</v>
      </c>
      <c r="N362">
        <v>3</v>
      </c>
      <c r="O362">
        <v>9</v>
      </c>
      <c r="P362">
        <v>4</v>
      </c>
      <c r="Q362">
        <v>7</v>
      </c>
      <c r="R362">
        <v>5</v>
      </c>
      <c r="S362">
        <v>56</v>
      </c>
    </row>
    <row r="363" spans="1:19" x14ac:dyDescent="0.3">
      <c r="A363">
        <v>28619</v>
      </c>
      <c r="B363">
        <v>0</v>
      </c>
      <c r="C363">
        <v>1973</v>
      </c>
      <c r="D363">
        <f t="shared" si="5"/>
        <v>49</v>
      </c>
      <c r="E363" s="3">
        <v>44864.795520833301</v>
      </c>
      <c r="F363" t="s">
        <v>125</v>
      </c>
      <c r="G363">
        <v>4</v>
      </c>
      <c r="H363">
        <v>4</v>
      </c>
      <c r="I363">
        <v>3</v>
      </c>
      <c r="J363">
        <v>4</v>
      </c>
      <c r="K363">
        <v>4</v>
      </c>
      <c r="L363">
        <v>4</v>
      </c>
      <c r="M363">
        <v>6</v>
      </c>
      <c r="N363">
        <v>4</v>
      </c>
      <c r="O363">
        <v>18</v>
      </c>
      <c r="P363">
        <v>7</v>
      </c>
      <c r="Q363">
        <v>11</v>
      </c>
      <c r="R363">
        <v>9</v>
      </c>
      <c r="S363">
        <v>39</v>
      </c>
    </row>
    <row r="364" spans="1:19" x14ac:dyDescent="0.3">
      <c r="A364">
        <v>28728</v>
      </c>
      <c r="B364">
        <v>0</v>
      </c>
      <c r="C364">
        <v>1973</v>
      </c>
      <c r="D364">
        <f t="shared" si="5"/>
        <v>49</v>
      </c>
      <c r="E364" s="3">
        <v>44865.529548611099</v>
      </c>
      <c r="F364" t="s">
        <v>49</v>
      </c>
      <c r="G364">
        <v>4</v>
      </c>
      <c r="H364">
        <v>4</v>
      </c>
      <c r="I364">
        <v>3</v>
      </c>
      <c r="J364">
        <v>3</v>
      </c>
      <c r="K364">
        <v>4</v>
      </c>
      <c r="L364">
        <v>3</v>
      </c>
      <c r="M364">
        <v>29</v>
      </c>
      <c r="N364">
        <v>6</v>
      </c>
      <c r="O364">
        <v>75</v>
      </c>
      <c r="P364">
        <v>8</v>
      </c>
      <c r="Q364">
        <v>23</v>
      </c>
      <c r="R364">
        <v>33</v>
      </c>
      <c r="S364">
        <v>52</v>
      </c>
    </row>
    <row r="365" spans="1:19" x14ac:dyDescent="0.3">
      <c r="A365">
        <v>29379</v>
      </c>
      <c r="B365">
        <v>0</v>
      </c>
      <c r="C365">
        <v>1973</v>
      </c>
      <c r="D365">
        <f t="shared" si="5"/>
        <v>49</v>
      </c>
      <c r="E365" s="3">
        <v>44868.864687499998</v>
      </c>
      <c r="F365" t="s">
        <v>72</v>
      </c>
      <c r="G365">
        <v>3</v>
      </c>
      <c r="H365">
        <v>3</v>
      </c>
      <c r="I365">
        <v>2</v>
      </c>
      <c r="J365">
        <v>3</v>
      </c>
      <c r="K365">
        <v>4</v>
      </c>
      <c r="L365">
        <v>4</v>
      </c>
      <c r="M365">
        <v>5</v>
      </c>
      <c r="N365">
        <v>4</v>
      </c>
      <c r="O365">
        <v>5</v>
      </c>
      <c r="P365">
        <v>4</v>
      </c>
      <c r="Q365">
        <v>5</v>
      </c>
      <c r="R365">
        <v>7</v>
      </c>
      <c r="S365">
        <v>67</v>
      </c>
    </row>
    <row r="366" spans="1:19" x14ac:dyDescent="0.3">
      <c r="A366">
        <v>27265</v>
      </c>
      <c r="B366">
        <v>0</v>
      </c>
      <c r="C366">
        <v>1972</v>
      </c>
      <c r="D366">
        <f t="shared" si="5"/>
        <v>50</v>
      </c>
      <c r="E366" s="3">
        <v>44860.751817129603</v>
      </c>
      <c r="F366" t="s">
        <v>40</v>
      </c>
      <c r="G366">
        <v>2</v>
      </c>
      <c r="H366">
        <v>2</v>
      </c>
      <c r="I366">
        <v>3</v>
      </c>
      <c r="J366">
        <v>1</v>
      </c>
      <c r="K366">
        <v>1</v>
      </c>
      <c r="L366">
        <v>1</v>
      </c>
      <c r="M366">
        <v>4</v>
      </c>
      <c r="N366">
        <v>3</v>
      </c>
      <c r="O366">
        <v>8</v>
      </c>
      <c r="P366">
        <v>2</v>
      </c>
      <c r="Q366">
        <v>4</v>
      </c>
      <c r="R366">
        <v>4</v>
      </c>
      <c r="S366">
        <v>5</v>
      </c>
    </row>
    <row r="367" spans="1:19" x14ac:dyDescent="0.3">
      <c r="A367">
        <v>28666</v>
      </c>
      <c r="B367">
        <v>0</v>
      </c>
      <c r="C367">
        <v>1972</v>
      </c>
      <c r="D367">
        <f t="shared" si="5"/>
        <v>50</v>
      </c>
      <c r="E367" s="3">
        <v>44865.357581018499</v>
      </c>
      <c r="F367" t="s">
        <v>40</v>
      </c>
      <c r="G367">
        <v>4</v>
      </c>
      <c r="H367">
        <v>4</v>
      </c>
      <c r="I367">
        <v>2</v>
      </c>
      <c r="J367">
        <v>4</v>
      </c>
      <c r="K367">
        <v>4</v>
      </c>
      <c r="L367">
        <v>4</v>
      </c>
      <c r="M367">
        <v>9</v>
      </c>
      <c r="N367">
        <v>6</v>
      </c>
      <c r="O367">
        <v>140</v>
      </c>
      <c r="P367">
        <v>13</v>
      </c>
      <c r="Q367">
        <v>12</v>
      </c>
      <c r="R367">
        <v>29</v>
      </c>
      <c r="S367">
        <v>33</v>
      </c>
    </row>
    <row r="368" spans="1:19" x14ac:dyDescent="0.3">
      <c r="A368">
        <v>29269</v>
      </c>
      <c r="B368">
        <v>1</v>
      </c>
      <c r="C368">
        <v>1972</v>
      </c>
      <c r="D368">
        <f t="shared" si="5"/>
        <v>50</v>
      </c>
      <c r="E368" s="3">
        <v>44867.943344907399</v>
      </c>
      <c r="F368" t="s">
        <v>44</v>
      </c>
      <c r="G368">
        <v>3</v>
      </c>
      <c r="H368">
        <v>4</v>
      </c>
      <c r="I368">
        <v>2</v>
      </c>
      <c r="J368">
        <v>3</v>
      </c>
      <c r="K368">
        <v>4</v>
      </c>
      <c r="L368">
        <v>3</v>
      </c>
      <c r="M368">
        <v>9</v>
      </c>
      <c r="N368">
        <v>3</v>
      </c>
      <c r="O368">
        <v>13</v>
      </c>
      <c r="P368">
        <v>6</v>
      </c>
      <c r="Q368">
        <v>6</v>
      </c>
      <c r="R368">
        <v>19</v>
      </c>
      <c r="S368">
        <v>55</v>
      </c>
    </row>
    <row r="369" spans="1:19" x14ac:dyDescent="0.3">
      <c r="A369">
        <v>29935</v>
      </c>
      <c r="B369">
        <v>0</v>
      </c>
      <c r="C369">
        <v>1972</v>
      </c>
      <c r="D369">
        <f t="shared" si="5"/>
        <v>50</v>
      </c>
      <c r="E369" s="3">
        <v>44872.929918981499</v>
      </c>
      <c r="F369" t="s">
        <v>52</v>
      </c>
      <c r="G369">
        <v>3</v>
      </c>
      <c r="H369">
        <v>3</v>
      </c>
      <c r="I369">
        <v>3</v>
      </c>
      <c r="J369">
        <v>2</v>
      </c>
      <c r="K369">
        <v>3</v>
      </c>
      <c r="L369">
        <v>2</v>
      </c>
      <c r="M369">
        <v>15</v>
      </c>
      <c r="N369">
        <v>10</v>
      </c>
      <c r="O369">
        <v>12</v>
      </c>
      <c r="P369">
        <v>7</v>
      </c>
      <c r="Q369">
        <v>16</v>
      </c>
      <c r="R369">
        <v>8</v>
      </c>
      <c r="S369">
        <v>35</v>
      </c>
    </row>
    <row r="370" spans="1:19" x14ac:dyDescent="0.3">
      <c r="A370">
        <v>26555</v>
      </c>
      <c r="B370">
        <v>0</v>
      </c>
      <c r="C370">
        <v>1971</v>
      </c>
      <c r="D370">
        <f t="shared" si="5"/>
        <v>51</v>
      </c>
      <c r="E370" s="3">
        <v>44859.503599536998</v>
      </c>
      <c r="F370" t="s">
        <v>126</v>
      </c>
      <c r="G370">
        <v>4</v>
      </c>
      <c r="H370">
        <v>4</v>
      </c>
      <c r="I370">
        <v>3</v>
      </c>
      <c r="J370">
        <v>4</v>
      </c>
      <c r="K370">
        <v>4</v>
      </c>
      <c r="L370">
        <v>4</v>
      </c>
      <c r="M370">
        <v>3</v>
      </c>
      <c r="N370">
        <v>3</v>
      </c>
      <c r="O370">
        <v>12</v>
      </c>
      <c r="P370">
        <v>2</v>
      </c>
      <c r="Q370">
        <v>3</v>
      </c>
      <c r="R370">
        <v>7</v>
      </c>
      <c r="S370">
        <v>39</v>
      </c>
    </row>
    <row r="371" spans="1:19" x14ac:dyDescent="0.3">
      <c r="A371">
        <v>28137</v>
      </c>
      <c r="B371">
        <v>0</v>
      </c>
      <c r="C371">
        <v>1971</v>
      </c>
      <c r="D371">
        <f t="shared" si="5"/>
        <v>51</v>
      </c>
      <c r="E371" s="3">
        <v>44862.539953703701</v>
      </c>
      <c r="F371" t="s">
        <v>40</v>
      </c>
      <c r="G371">
        <v>4</v>
      </c>
      <c r="H371">
        <v>4</v>
      </c>
      <c r="I371">
        <v>1</v>
      </c>
      <c r="J371">
        <v>4</v>
      </c>
      <c r="K371">
        <v>4</v>
      </c>
      <c r="L371">
        <v>4</v>
      </c>
      <c r="M371">
        <v>5</v>
      </c>
      <c r="N371">
        <v>6</v>
      </c>
      <c r="O371">
        <v>15</v>
      </c>
      <c r="P371">
        <v>3</v>
      </c>
      <c r="Q371">
        <v>6</v>
      </c>
      <c r="R371">
        <v>6</v>
      </c>
      <c r="S371">
        <v>28</v>
      </c>
    </row>
    <row r="372" spans="1:19" x14ac:dyDescent="0.3">
      <c r="A372">
        <v>28242</v>
      </c>
      <c r="B372">
        <v>0</v>
      </c>
      <c r="C372">
        <v>1971</v>
      </c>
      <c r="D372">
        <f t="shared" si="5"/>
        <v>51</v>
      </c>
      <c r="E372" s="3">
        <v>44862.777048611097</v>
      </c>
      <c r="F372" t="s">
        <v>127</v>
      </c>
      <c r="G372">
        <v>3</v>
      </c>
      <c r="H372">
        <v>3</v>
      </c>
      <c r="I372">
        <v>3</v>
      </c>
      <c r="J372">
        <v>3</v>
      </c>
      <c r="K372">
        <v>3</v>
      </c>
      <c r="L372">
        <v>3</v>
      </c>
      <c r="M372">
        <v>3</v>
      </c>
      <c r="N372">
        <v>2</v>
      </c>
      <c r="O372">
        <v>8</v>
      </c>
      <c r="P372">
        <v>2</v>
      </c>
      <c r="Q372">
        <v>5</v>
      </c>
      <c r="R372">
        <v>6</v>
      </c>
      <c r="S372">
        <v>49</v>
      </c>
    </row>
    <row r="373" spans="1:19" x14ac:dyDescent="0.3">
      <c r="A373">
        <v>30093</v>
      </c>
      <c r="B373">
        <v>0</v>
      </c>
      <c r="C373">
        <v>1971</v>
      </c>
      <c r="D373">
        <f t="shared" si="5"/>
        <v>51</v>
      </c>
      <c r="E373" s="3">
        <v>44877.344050925902</v>
      </c>
      <c r="F373" t="s">
        <v>49</v>
      </c>
      <c r="G373">
        <v>4</v>
      </c>
      <c r="H373">
        <v>4</v>
      </c>
      <c r="I373">
        <v>3</v>
      </c>
      <c r="J373">
        <v>3</v>
      </c>
      <c r="K373">
        <v>4</v>
      </c>
      <c r="L373">
        <v>3</v>
      </c>
      <c r="M373">
        <v>5</v>
      </c>
      <c r="N373">
        <v>5</v>
      </c>
      <c r="O373">
        <v>27</v>
      </c>
      <c r="P373">
        <v>10</v>
      </c>
      <c r="Q373">
        <v>9</v>
      </c>
      <c r="R373">
        <v>26</v>
      </c>
      <c r="S373">
        <v>52</v>
      </c>
    </row>
    <row r="374" spans="1:19" x14ac:dyDescent="0.3">
      <c r="A374">
        <v>26578</v>
      </c>
      <c r="B374">
        <v>0</v>
      </c>
      <c r="C374">
        <v>1970</v>
      </c>
      <c r="D374">
        <f t="shared" si="5"/>
        <v>52</v>
      </c>
      <c r="E374" s="3">
        <v>44859.531273148197</v>
      </c>
      <c r="F374" t="s">
        <v>42</v>
      </c>
      <c r="G374">
        <v>4</v>
      </c>
      <c r="H374">
        <v>4</v>
      </c>
      <c r="I374">
        <v>2</v>
      </c>
      <c r="J374">
        <v>3</v>
      </c>
      <c r="K374">
        <v>3</v>
      </c>
      <c r="L374">
        <v>4</v>
      </c>
      <c r="M374">
        <v>11</v>
      </c>
      <c r="N374">
        <v>3</v>
      </c>
      <c r="O374">
        <v>12</v>
      </c>
      <c r="P374">
        <v>3</v>
      </c>
      <c r="Q374">
        <v>7</v>
      </c>
      <c r="R374">
        <v>10</v>
      </c>
      <c r="S374">
        <v>59</v>
      </c>
    </row>
    <row r="375" spans="1:19" x14ac:dyDescent="0.3">
      <c r="A375">
        <v>28093</v>
      </c>
      <c r="B375">
        <v>0</v>
      </c>
      <c r="C375">
        <v>1970</v>
      </c>
      <c r="D375">
        <f t="shared" si="5"/>
        <v>52</v>
      </c>
      <c r="E375" s="3">
        <v>44862.355162036998</v>
      </c>
      <c r="F375" t="s">
        <v>52</v>
      </c>
      <c r="G375">
        <v>4</v>
      </c>
      <c r="H375">
        <v>4</v>
      </c>
      <c r="I375">
        <v>4</v>
      </c>
      <c r="J375">
        <v>3</v>
      </c>
      <c r="K375">
        <v>4</v>
      </c>
      <c r="L375">
        <v>3</v>
      </c>
      <c r="M375">
        <v>4</v>
      </c>
      <c r="N375">
        <v>3</v>
      </c>
      <c r="O375">
        <v>5</v>
      </c>
      <c r="P375">
        <v>2</v>
      </c>
      <c r="Q375">
        <v>5</v>
      </c>
      <c r="R375">
        <v>6</v>
      </c>
      <c r="S375">
        <v>56</v>
      </c>
    </row>
    <row r="376" spans="1:19" x14ac:dyDescent="0.3">
      <c r="A376">
        <v>28585</v>
      </c>
      <c r="B376">
        <v>0</v>
      </c>
      <c r="C376">
        <v>1970</v>
      </c>
      <c r="D376">
        <f t="shared" si="5"/>
        <v>52</v>
      </c>
      <c r="E376" s="3">
        <v>44864.697812500002</v>
      </c>
      <c r="F376" t="s">
        <v>52</v>
      </c>
      <c r="G376">
        <v>4</v>
      </c>
      <c r="H376">
        <v>4</v>
      </c>
      <c r="I376">
        <v>2</v>
      </c>
      <c r="J376">
        <v>4</v>
      </c>
      <c r="K376">
        <v>4</v>
      </c>
      <c r="L376">
        <v>4</v>
      </c>
      <c r="M376">
        <v>5</v>
      </c>
      <c r="N376">
        <v>3</v>
      </c>
      <c r="O376">
        <v>11</v>
      </c>
      <c r="P376">
        <v>3</v>
      </c>
      <c r="Q376">
        <v>6</v>
      </c>
      <c r="R376">
        <v>9</v>
      </c>
      <c r="S376">
        <v>33</v>
      </c>
    </row>
    <row r="377" spans="1:19" x14ac:dyDescent="0.3">
      <c r="A377">
        <v>29272</v>
      </c>
      <c r="B377">
        <v>0</v>
      </c>
      <c r="C377">
        <v>1970</v>
      </c>
      <c r="D377">
        <f t="shared" si="5"/>
        <v>52</v>
      </c>
      <c r="E377" s="3">
        <v>44867.973379629599</v>
      </c>
      <c r="F377" t="s">
        <v>52</v>
      </c>
      <c r="G377">
        <v>3</v>
      </c>
      <c r="H377">
        <v>3</v>
      </c>
      <c r="I377">
        <v>2</v>
      </c>
      <c r="J377">
        <v>4</v>
      </c>
      <c r="K377">
        <v>4</v>
      </c>
      <c r="L377">
        <v>4</v>
      </c>
      <c r="M377">
        <v>6</v>
      </c>
      <c r="N377">
        <v>8</v>
      </c>
      <c r="O377">
        <v>36</v>
      </c>
      <c r="P377">
        <v>21</v>
      </c>
      <c r="Q377">
        <v>5</v>
      </c>
      <c r="R377">
        <v>8</v>
      </c>
      <c r="S377">
        <v>74</v>
      </c>
    </row>
    <row r="378" spans="1:19" x14ac:dyDescent="0.3">
      <c r="A378">
        <v>26641</v>
      </c>
      <c r="B378">
        <v>0</v>
      </c>
      <c r="C378">
        <v>1969</v>
      </c>
      <c r="D378">
        <f t="shared" si="5"/>
        <v>53</v>
      </c>
      <c r="E378" s="3">
        <v>44859.859895833302</v>
      </c>
      <c r="F378" t="s">
        <v>52</v>
      </c>
      <c r="G378">
        <v>3</v>
      </c>
      <c r="H378">
        <v>3</v>
      </c>
      <c r="I378">
        <v>3</v>
      </c>
      <c r="J378">
        <v>1</v>
      </c>
      <c r="K378">
        <v>3</v>
      </c>
      <c r="L378">
        <v>1</v>
      </c>
      <c r="M378">
        <v>3</v>
      </c>
      <c r="N378">
        <v>2</v>
      </c>
      <c r="O378">
        <v>6</v>
      </c>
      <c r="P378">
        <v>3</v>
      </c>
      <c r="Q378">
        <v>7</v>
      </c>
      <c r="R378">
        <v>4</v>
      </c>
      <c r="S378">
        <v>31</v>
      </c>
    </row>
    <row r="379" spans="1:19" x14ac:dyDescent="0.3">
      <c r="A379">
        <v>28671</v>
      </c>
      <c r="B379">
        <v>0</v>
      </c>
      <c r="C379">
        <v>1969</v>
      </c>
      <c r="D379">
        <f t="shared" si="5"/>
        <v>53</v>
      </c>
      <c r="E379" s="3">
        <v>44865.373576388898</v>
      </c>
      <c r="F379" t="s">
        <v>128</v>
      </c>
      <c r="G379">
        <v>4</v>
      </c>
      <c r="H379">
        <v>4</v>
      </c>
      <c r="I379">
        <v>3</v>
      </c>
      <c r="J379">
        <v>4</v>
      </c>
      <c r="K379">
        <v>4</v>
      </c>
      <c r="L379">
        <v>4</v>
      </c>
      <c r="M379">
        <v>4</v>
      </c>
      <c r="N379">
        <v>6</v>
      </c>
      <c r="O379">
        <v>16</v>
      </c>
      <c r="P379">
        <v>4</v>
      </c>
      <c r="Q379">
        <v>7</v>
      </c>
      <c r="R379">
        <v>7</v>
      </c>
      <c r="S379">
        <v>39</v>
      </c>
    </row>
    <row r="380" spans="1:19" x14ac:dyDescent="0.3">
      <c r="A380">
        <v>29492</v>
      </c>
      <c r="B380">
        <v>0</v>
      </c>
      <c r="C380">
        <v>1969</v>
      </c>
      <c r="D380">
        <f t="shared" si="5"/>
        <v>53</v>
      </c>
      <c r="E380" s="3">
        <v>44869.933240740698</v>
      </c>
      <c r="F380" t="s">
        <v>67</v>
      </c>
      <c r="G380">
        <v>3</v>
      </c>
      <c r="H380">
        <v>4</v>
      </c>
      <c r="I380">
        <v>3</v>
      </c>
      <c r="J380">
        <v>2</v>
      </c>
      <c r="K380">
        <v>3</v>
      </c>
      <c r="L380">
        <v>2</v>
      </c>
      <c r="M380">
        <v>5</v>
      </c>
      <c r="N380">
        <v>4</v>
      </c>
      <c r="O380">
        <v>11</v>
      </c>
      <c r="P380">
        <v>11</v>
      </c>
      <c r="Q380">
        <v>6</v>
      </c>
      <c r="R380">
        <v>6</v>
      </c>
      <c r="S380">
        <v>58</v>
      </c>
    </row>
    <row r="381" spans="1:19" x14ac:dyDescent="0.3">
      <c r="A381">
        <v>30153</v>
      </c>
      <c r="B381">
        <v>0</v>
      </c>
      <c r="C381">
        <v>1969</v>
      </c>
      <c r="D381">
        <f t="shared" si="5"/>
        <v>53</v>
      </c>
      <c r="E381" s="3">
        <v>44878.917835648201</v>
      </c>
      <c r="F381" t="s">
        <v>52</v>
      </c>
      <c r="G381">
        <v>4</v>
      </c>
      <c r="H381">
        <v>4</v>
      </c>
      <c r="I381">
        <v>4</v>
      </c>
      <c r="J381">
        <v>4</v>
      </c>
      <c r="K381">
        <v>4</v>
      </c>
      <c r="L381">
        <v>4</v>
      </c>
      <c r="M381">
        <v>4</v>
      </c>
      <c r="N381">
        <v>2</v>
      </c>
      <c r="O381">
        <v>3</v>
      </c>
      <c r="P381">
        <v>2</v>
      </c>
      <c r="Q381">
        <v>6</v>
      </c>
      <c r="R381">
        <v>7</v>
      </c>
      <c r="S381">
        <v>46</v>
      </c>
    </row>
    <row r="382" spans="1:19" x14ac:dyDescent="0.3">
      <c r="A382">
        <v>26573</v>
      </c>
      <c r="B382">
        <v>0</v>
      </c>
      <c r="C382">
        <v>1967</v>
      </c>
      <c r="D382">
        <f t="shared" si="5"/>
        <v>55</v>
      </c>
      <c r="E382" s="3">
        <v>44859.536296296297</v>
      </c>
      <c r="F382" t="s">
        <v>49</v>
      </c>
      <c r="G382">
        <v>4</v>
      </c>
      <c r="H382">
        <v>4</v>
      </c>
      <c r="I382">
        <v>3</v>
      </c>
      <c r="J382">
        <v>3</v>
      </c>
      <c r="K382">
        <v>4</v>
      </c>
      <c r="L382">
        <v>3</v>
      </c>
      <c r="M382">
        <v>7</v>
      </c>
      <c r="N382">
        <v>5</v>
      </c>
      <c r="O382">
        <v>17</v>
      </c>
      <c r="P382">
        <v>6</v>
      </c>
      <c r="Q382">
        <v>12</v>
      </c>
      <c r="R382">
        <v>12</v>
      </c>
      <c r="S382">
        <v>52</v>
      </c>
    </row>
    <row r="383" spans="1:19" x14ac:dyDescent="0.3">
      <c r="A383">
        <v>27524</v>
      </c>
      <c r="B383">
        <v>0</v>
      </c>
      <c r="C383">
        <v>1967</v>
      </c>
      <c r="D383">
        <f t="shared" si="5"/>
        <v>55</v>
      </c>
      <c r="E383" s="3">
        <v>44860.982511574097</v>
      </c>
      <c r="F383" t="s">
        <v>42</v>
      </c>
      <c r="G383">
        <v>4</v>
      </c>
      <c r="H383">
        <v>4</v>
      </c>
      <c r="I383">
        <v>3</v>
      </c>
      <c r="J383">
        <v>4</v>
      </c>
      <c r="K383">
        <v>4</v>
      </c>
      <c r="L383">
        <v>4</v>
      </c>
      <c r="M383">
        <v>14</v>
      </c>
      <c r="N383">
        <v>6</v>
      </c>
      <c r="O383">
        <v>34</v>
      </c>
      <c r="P383">
        <v>6</v>
      </c>
      <c r="Q383">
        <v>10</v>
      </c>
      <c r="R383">
        <v>10</v>
      </c>
      <c r="S383">
        <v>39</v>
      </c>
    </row>
    <row r="384" spans="1:19" x14ac:dyDescent="0.3">
      <c r="A384">
        <v>28136</v>
      </c>
      <c r="B384">
        <v>1</v>
      </c>
      <c r="C384">
        <v>1967</v>
      </c>
      <c r="D384">
        <f t="shared" si="5"/>
        <v>55</v>
      </c>
      <c r="E384" s="3">
        <v>44862.525162037004</v>
      </c>
      <c r="F384" t="s">
        <v>52</v>
      </c>
      <c r="G384">
        <v>3</v>
      </c>
      <c r="H384">
        <v>4</v>
      </c>
      <c r="I384">
        <v>1</v>
      </c>
      <c r="J384">
        <v>3</v>
      </c>
      <c r="K384">
        <v>4</v>
      </c>
      <c r="L384">
        <v>3</v>
      </c>
      <c r="M384">
        <v>5</v>
      </c>
      <c r="N384">
        <v>3</v>
      </c>
      <c r="O384">
        <v>17</v>
      </c>
      <c r="P384">
        <v>5</v>
      </c>
      <c r="Q384">
        <v>5</v>
      </c>
      <c r="R384">
        <v>15</v>
      </c>
      <c r="S384">
        <v>55</v>
      </c>
    </row>
    <row r="385" spans="1:19" x14ac:dyDescent="0.3">
      <c r="A385">
        <v>29078</v>
      </c>
      <c r="B385">
        <v>0</v>
      </c>
      <c r="C385">
        <v>1967</v>
      </c>
      <c r="D385">
        <f t="shared" si="5"/>
        <v>55</v>
      </c>
      <c r="E385" s="3">
        <v>44866.884016203701</v>
      </c>
      <c r="F385" t="s">
        <v>49</v>
      </c>
      <c r="G385">
        <v>3</v>
      </c>
      <c r="H385">
        <v>3</v>
      </c>
      <c r="I385">
        <v>2</v>
      </c>
      <c r="J385">
        <v>2</v>
      </c>
      <c r="K385">
        <v>2</v>
      </c>
      <c r="L385">
        <v>1</v>
      </c>
      <c r="M385">
        <v>10</v>
      </c>
      <c r="N385">
        <v>5</v>
      </c>
      <c r="O385">
        <v>9</v>
      </c>
      <c r="P385">
        <v>4</v>
      </c>
      <c r="Q385">
        <v>8</v>
      </c>
      <c r="R385">
        <v>8</v>
      </c>
      <c r="S385">
        <v>29</v>
      </c>
    </row>
    <row r="386" spans="1:19" x14ac:dyDescent="0.3">
      <c r="A386">
        <v>26746</v>
      </c>
      <c r="B386">
        <v>0</v>
      </c>
      <c r="C386">
        <v>1966</v>
      </c>
      <c r="D386">
        <f t="shared" si="5"/>
        <v>56</v>
      </c>
      <c r="E386" s="3">
        <v>44860.347407407397</v>
      </c>
      <c r="F386" t="s">
        <v>42</v>
      </c>
      <c r="G386">
        <v>4</v>
      </c>
      <c r="H386">
        <v>4</v>
      </c>
      <c r="I386">
        <v>3</v>
      </c>
      <c r="J386">
        <v>4</v>
      </c>
      <c r="K386">
        <v>4</v>
      </c>
      <c r="L386">
        <v>4</v>
      </c>
      <c r="M386">
        <v>4</v>
      </c>
      <c r="N386">
        <v>3</v>
      </c>
      <c r="O386">
        <v>8</v>
      </c>
      <c r="P386">
        <v>3</v>
      </c>
      <c r="Q386">
        <v>3</v>
      </c>
      <c r="R386">
        <v>7</v>
      </c>
      <c r="S386">
        <v>39</v>
      </c>
    </row>
    <row r="387" spans="1:19" x14ac:dyDescent="0.3">
      <c r="A387">
        <v>27301</v>
      </c>
      <c r="B387">
        <v>0</v>
      </c>
      <c r="C387">
        <v>1966</v>
      </c>
      <c r="D387">
        <f t="shared" si="5"/>
        <v>56</v>
      </c>
      <c r="E387" s="3">
        <v>44860.7663888889</v>
      </c>
      <c r="F387" t="s">
        <v>49</v>
      </c>
      <c r="G387">
        <v>4</v>
      </c>
      <c r="H387">
        <v>3</v>
      </c>
      <c r="I387">
        <v>3</v>
      </c>
      <c r="J387">
        <v>3</v>
      </c>
      <c r="K387">
        <v>3</v>
      </c>
      <c r="L387">
        <v>3</v>
      </c>
      <c r="M387">
        <v>5</v>
      </c>
      <c r="N387">
        <v>3</v>
      </c>
      <c r="O387">
        <v>10</v>
      </c>
      <c r="P387">
        <v>5</v>
      </c>
      <c r="Q387">
        <v>5</v>
      </c>
      <c r="R387">
        <v>12</v>
      </c>
      <c r="S387">
        <v>59</v>
      </c>
    </row>
    <row r="388" spans="1:19" x14ac:dyDescent="0.3">
      <c r="A388">
        <v>28873</v>
      </c>
      <c r="B388">
        <v>1</v>
      </c>
      <c r="C388">
        <v>1966</v>
      </c>
      <c r="D388">
        <f t="shared" si="5"/>
        <v>56</v>
      </c>
      <c r="E388" s="3">
        <v>44866.011909722198</v>
      </c>
      <c r="F388" t="s">
        <v>49</v>
      </c>
      <c r="G388">
        <v>4</v>
      </c>
      <c r="H388">
        <v>4</v>
      </c>
      <c r="I388">
        <v>2</v>
      </c>
      <c r="J388">
        <v>3</v>
      </c>
      <c r="K388">
        <v>4</v>
      </c>
      <c r="L388">
        <v>3</v>
      </c>
      <c r="M388">
        <v>6</v>
      </c>
      <c r="N388">
        <v>4</v>
      </c>
      <c r="O388">
        <v>13</v>
      </c>
      <c r="P388">
        <v>4</v>
      </c>
      <c r="Q388">
        <v>7</v>
      </c>
      <c r="R388">
        <v>12</v>
      </c>
      <c r="S388">
        <v>49</v>
      </c>
    </row>
    <row r="389" spans="1:19" x14ac:dyDescent="0.3">
      <c r="A389">
        <v>28175</v>
      </c>
      <c r="B389">
        <v>0</v>
      </c>
      <c r="C389">
        <v>1965</v>
      </c>
      <c r="D389">
        <f t="shared" si="5"/>
        <v>57</v>
      </c>
      <c r="E389" s="3">
        <v>44862.654513888898</v>
      </c>
      <c r="F389" t="s">
        <v>40</v>
      </c>
      <c r="G389">
        <v>3</v>
      </c>
      <c r="H389">
        <v>3</v>
      </c>
      <c r="I389">
        <v>3</v>
      </c>
      <c r="J389">
        <v>2</v>
      </c>
      <c r="K389">
        <v>3</v>
      </c>
      <c r="L389">
        <v>1</v>
      </c>
      <c r="M389">
        <v>5</v>
      </c>
      <c r="N389">
        <v>5</v>
      </c>
      <c r="O389">
        <v>20</v>
      </c>
      <c r="P389">
        <v>7</v>
      </c>
      <c r="Q389">
        <v>13</v>
      </c>
      <c r="R389">
        <v>9</v>
      </c>
      <c r="S389">
        <v>31</v>
      </c>
    </row>
    <row r="390" spans="1:19" x14ac:dyDescent="0.3">
      <c r="A390">
        <v>28649</v>
      </c>
      <c r="B390">
        <v>1</v>
      </c>
      <c r="C390">
        <v>1965</v>
      </c>
      <c r="D390">
        <f t="shared" si="5"/>
        <v>57</v>
      </c>
      <c r="E390" s="3">
        <v>44865.003634259301</v>
      </c>
      <c r="F390" t="s">
        <v>42</v>
      </c>
      <c r="G390">
        <v>3</v>
      </c>
      <c r="H390">
        <v>3</v>
      </c>
      <c r="I390">
        <v>2</v>
      </c>
      <c r="J390">
        <v>3</v>
      </c>
      <c r="K390">
        <v>3</v>
      </c>
      <c r="L390">
        <v>2</v>
      </c>
      <c r="M390">
        <v>6</v>
      </c>
      <c r="N390">
        <v>4</v>
      </c>
      <c r="O390">
        <v>11</v>
      </c>
      <c r="P390">
        <v>7</v>
      </c>
      <c r="Q390">
        <v>6</v>
      </c>
      <c r="R390">
        <v>17</v>
      </c>
      <c r="S390">
        <v>49</v>
      </c>
    </row>
    <row r="391" spans="1:19" x14ac:dyDescent="0.3">
      <c r="A391">
        <v>29396</v>
      </c>
      <c r="B391">
        <v>0</v>
      </c>
      <c r="C391">
        <v>1965</v>
      </c>
      <c r="D391">
        <f t="shared" si="5"/>
        <v>57</v>
      </c>
      <c r="E391" s="3">
        <v>44869.307766203703</v>
      </c>
      <c r="F391" t="s">
        <v>52</v>
      </c>
      <c r="G391">
        <v>4</v>
      </c>
      <c r="H391">
        <v>4</v>
      </c>
      <c r="I391">
        <v>3</v>
      </c>
      <c r="J391">
        <v>3</v>
      </c>
      <c r="K391">
        <v>3</v>
      </c>
      <c r="L391">
        <v>3</v>
      </c>
      <c r="M391">
        <v>4</v>
      </c>
      <c r="N391">
        <v>3</v>
      </c>
      <c r="O391">
        <v>7</v>
      </c>
      <c r="P391">
        <v>3</v>
      </c>
      <c r="Q391">
        <v>4</v>
      </c>
      <c r="R391">
        <v>7</v>
      </c>
      <c r="S391">
        <v>60</v>
      </c>
    </row>
    <row r="392" spans="1:19" x14ac:dyDescent="0.3">
      <c r="A392">
        <v>28632</v>
      </c>
      <c r="B392">
        <v>1</v>
      </c>
      <c r="C392">
        <v>1963</v>
      </c>
      <c r="D392">
        <f t="shared" si="5"/>
        <v>59</v>
      </c>
      <c r="E392" s="3">
        <v>44864.841099537</v>
      </c>
      <c r="F392" t="s">
        <v>40</v>
      </c>
      <c r="G392">
        <v>3</v>
      </c>
      <c r="H392">
        <v>3</v>
      </c>
      <c r="I392">
        <v>3</v>
      </c>
      <c r="J392">
        <v>4</v>
      </c>
      <c r="K392">
        <v>4</v>
      </c>
      <c r="L392">
        <v>4</v>
      </c>
      <c r="M392">
        <v>5</v>
      </c>
      <c r="N392">
        <v>4</v>
      </c>
      <c r="O392">
        <v>8</v>
      </c>
      <c r="P392">
        <v>4</v>
      </c>
      <c r="Q392">
        <v>10</v>
      </c>
      <c r="R392">
        <v>7</v>
      </c>
      <c r="S392">
        <v>76</v>
      </c>
    </row>
    <row r="393" spans="1:19" x14ac:dyDescent="0.3">
      <c r="A393">
        <v>29248</v>
      </c>
      <c r="B393">
        <v>0</v>
      </c>
      <c r="C393">
        <v>1963</v>
      </c>
      <c r="D393">
        <f t="shared" si="5"/>
        <v>59</v>
      </c>
      <c r="E393" s="3">
        <v>44867.852175925902</v>
      </c>
      <c r="F393" t="s">
        <v>128</v>
      </c>
      <c r="G393">
        <v>3</v>
      </c>
      <c r="H393">
        <v>3</v>
      </c>
      <c r="I393">
        <v>3</v>
      </c>
      <c r="J393">
        <v>2</v>
      </c>
      <c r="K393">
        <v>3</v>
      </c>
      <c r="L393">
        <v>2</v>
      </c>
      <c r="M393">
        <v>7</v>
      </c>
      <c r="N393">
        <v>5</v>
      </c>
      <c r="O393">
        <v>11</v>
      </c>
      <c r="P393">
        <v>5</v>
      </c>
      <c r="Q393">
        <v>7</v>
      </c>
      <c r="R393">
        <v>9</v>
      </c>
      <c r="S393">
        <v>35</v>
      </c>
    </row>
    <row r="394" spans="1:19" x14ac:dyDescent="0.3">
      <c r="A394">
        <v>29952</v>
      </c>
      <c r="B394">
        <v>0</v>
      </c>
      <c r="C394">
        <v>1963</v>
      </c>
      <c r="D394">
        <f t="shared" si="5"/>
        <v>59</v>
      </c>
      <c r="E394" s="3">
        <v>44873.487141203703</v>
      </c>
      <c r="F394" t="s">
        <v>49</v>
      </c>
      <c r="G394">
        <v>4</v>
      </c>
      <c r="H394">
        <v>4</v>
      </c>
      <c r="I394">
        <v>4</v>
      </c>
      <c r="J394">
        <v>3</v>
      </c>
      <c r="K394">
        <v>3</v>
      </c>
      <c r="L394">
        <v>3</v>
      </c>
      <c r="M394">
        <v>5</v>
      </c>
      <c r="N394">
        <v>2</v>
      </c>
      <c r="O394">
        <v>18</v>
      </c>
      <c r="P394">
        <v>3</v>
      </c>
      <c r="Q394">
        <v>6</v>
      </c>
      <c r="R394">
        <v>12</v>
      </c>
      <c r="S394">
        <v>62</v>
      </c>
    </row>
    <row r="395" spans="1:19" x14ac:dyDescent="0.3">
      <c r="A395">
        <v>29152</v>
      </c>
      <c r="B395">
        <v>1</v>
      </c>
      <c r="C395">
        <v>1959</v>
      </c>
      <c r="D395">
        <f t="shared" si="5"/>
        <v>63</v>
      </c>
      <c r="E395" s="3">
        <v>44867.448032407403</v>
      </c>
      <c r="F395" t="s">
        <v>49</v>
      </c>
      <c r="G395">
        <v>3</v>
      </c>
      <c r="H395">
        <v>3</v>
      </c>
      <c r="I395">
        <v>2</v>
      </c>
      <c r="J395">
        <v>3</v>
      </c>
      <c r="K395">
        <v>4</v>
      </c>
      <c r="L395">
        <v>3</v>
      </c>
      <c r="M395">
        <v>4</v>
      </c>
      <c r="N395">
        <v>4</v>
      </c>
      <c r="O395">
        <v>10</v>
      </c>
      <c r="P395">
        <v>6</v>
      </c>
      <c r="Q395">
        <v>9</v>
      </c>
      <c r="R395">
        <v>8</v>
      </c>
      <c r="S395">
        <v>60</v>
      </c>
    </row>
    <row r="396" spans="1:19" x14ac:dyDescent="0.3">
      <c r="A396">
        <v>27078</v>
      </c>
      <c r="B396">
        <v>0</v>
      </c>
      <c r="C396">
        <v>1958</v>
      </c>
      <c r="D396">
        <f t="shared" si="5"/>
        <v>64</v>
      </c>
      <c r="E396" s="3">
        <v>44860.645439814798</v>
      </c>
      <c r="F396" t="s">
        <v>52</v>
      </c>
      <c r="G396">
        <v>4</v>
      </c>
      <c r="H396">
        <v>4</v>
      </c>
      <c r="I396">
        <v>3</v>
      </c>
      <c r="J396">
        <v>3</v>
      </c>
      <c r="K396">
        <v>3</v>
      </c>
      <c r="L396">
        <v>2</v>
      </c>
      <c r="M396">
        <v>7</v>
      </c>
      <c r="N396">
        <v>6</v>
      </c>
      <c r="O396">
        <v>15</v>
      </c>
      <c r="P396">
        <v>6</v>
      </c>
      <c r="Q396">
        <v>11</v>
      </c>
      <c r="R396">
        <v>8</v>
      </c>
      <c r="S396">
        <v>65</v>
      </c>
    </row>
    <row r="397" spans="1:19" x14ac:dyDescent="0.3">
      <c r="A397">
        <v>27174</v>
      </c>
      <c r="B397">
        <v>0</v>
      </c>
      <c r="C397">
        <v>1958</v>
      </c>
      <c r="D397">
        <f t="shared" si="5"/>
        <v>64</v>
      </c>
      <c r="E397" s="3">
        <v>44860.689548611103</v>
      </c>
      <c r="F397" t="s">
        <v>44</v>
      </c>
      <c r="G397">
        <v>4</v>
      </c>
      <c r="H397">
        <v>3</v>
      </c>
      <c r="I397">
        <v>3</v>
      </c>
      <c r="J397">
        <v>3</v>
      </c>
      <c r="K397">
        <v>4</v>
      </c>
      <c r="L397">
        <v>3</v>
      </c>
      <c r="M397">
        <v>6</v>
      </c>
      <c r="N397">
        <v>4</v>
      </c>
      <c r="O397">
        <v>13</v>
      </c>
      <c r="P397">
        <v>4</v>
      </c>
      <c r="Q397">
        <v>9</v>
      </c>
      <c r="R397">
        <v>15</v>
      </c>
      <c r="S397">
        <v>61</v>
      </c>
    </row>
    <row r="398" spans="1:19" x14ac:dyDescent="0.3">
      <c r="A398">
        <v>29308</v>
      </c>
      <c r="B398">
        <v>0</v>
      </c>
      <c r="C398">
        <v>1958</v>
      </c>
      <c r="D398">
        <f t="shared" si="5"/>
        <v>64</v>
      </c>
      <c r="E398" s="3">
        <v>44868.537152777797</v>
      </c>
      <c r="F398" t="s">
        <v>52</v>
      </c>
      <c r="G398">
        <v>3</v>
      </c>
      <c r="H398">
        <v>4</v>
      </c>
      <c r="I398">
        <v>2</v>
      </c>
      <c r="J398">
        <v>4</v>
      </c>
      <c r="K398">
        <v>4</v>
      </c>
      <c r="L398">
        <v>4</v>
      </c>
      <c r="M398">
        <v>18</v>
      </c>
      <c r="N398">
        <v>4</v>
      </c>
      <c r="O398">
        <v>9</v>
      </c>
      <c r="P398">
        <v>4</v>
      </c>
      <c r="Q398">
        <v>11</v>
      </c>
      <c r="R398">
        <v>5</v>
      </c>
      <c r="S398">
        <v>51</v>
      </c>
    </row>
    <row r="399" spans="1:19" x14ac:dyDescent="0.3">
      <c r="A399">
        <v>29038</v>
      </c>
      <c r="B399">
        <v>0</v>
      </c>
      <c r="C399">
        <v>1957</v>
      </c>
      <c r="D399">
        <f t="shared" si="5"/>
        <v>65</v>
      </c>
      <c r="E399" s="3">
        <v>44866.732997685198</v>
      </c>
      <c r="F399" t="s">
        <v>40</v>
      </c>
      <c r="G399">
        <v>3</v>
      </c>
      <c r="H399">
        <v>4</v>
      </c>
      <c r="I399">
        <v>3</v>
      </c>
      <c r="J399">
        <v>4</v>
      </c>
      <c r="K399">
        <v>4</v>
      </c>
      <c r="L399">
        <v>3</v>
      </c>
      <c r="M399">
        <v>6</v>
      </c>
      <c r="N399">
        <v>4</v>
      </c>
      <c r="O399">
        <v>15</v>
      </c>
      <c r="P399">
        <v>7</v>
      </c>
      <c r="Q399">
        <v>8</v>
      </c>
      <c r="R399">
        <v>12</v>
      </c>
      <c r="S399">
        <v>58</v>
      </c>
    </row>
    <row r="400" spans="1:19" x14ac:dyDescent="0.3">
      <c r="A400">
        <v>29232</v>
      </c>
      <c r="B400">
        <v>1</v>
      </c>
      <c r="C400">
        <v>1957</v>
      </c>
      <c r="D400">
        <f t="shared" si="5"/>
        <v>65</v>
      </c>
      <c r="E400" s="3">
        <v>44867.803321759297</v>
      </c>
      <c r="F400" t="s">
        <v>40</v>
      </c>
      <c r="G400">
        <v>4</v>
      </c>
      <c r="H400">
        <v>4</v>
      </c>
      <c r="I400">
        <v>1</v>
      </c>
      <c r="J400">
        <v>4</v>
      </c>
      <c r="K400">
        <v>3</v>
      </c>
      <c r="L400">
        <v>4</v>
      </c>
      <c r="M400">
        <v>6</v>
      </c>
      <c r="N400">
        <v>5</v>
      </c>
      <c r="O400">
        <v>18</v>
      </c>
      <c r="P400">
        <v>6</v>
      </c>
      <c r="Q400">
        <v>8</v>
      </c>
      <c r="R400">
        <v>15</v>
      </c>
      <c r="S400">
        <v>55</v>
      </c>
    </row>
    <row r="401" spans="1:22" x14ac:dyDescent="0.3">
      <c r="A401">
        <v>28013</v>
      </c>
      <c r="B401">
        <v>0</v>
      </c>
      <c r="C401">
        <v>1956</v>
      </c>
      <c r="D401">
        <f t="shared" si="5"/>
        <v>66</v>
      </c>
      <c r="E401" s="3">
        <v>44861.899467592601</v>
      </c>
      <c r="F401" t="s">
        <v>52</v>
      </c>
      <c r="G401">
        <v>4</v>
      </c>
      <c r="H401">
        <v>4</v>
      </c>
      <c r="I401">
        <v>1</v>
      </c>
      <c r="J401">
        <v>3</v>
      </c>
      <c r="K401">
        <v>4</v>
      </c>
      <c r="L401">
        <v>3</v>
      </c>
      <c r="M401">
        <v>26</v>
      </c>
      <c r="N401">
        <v>3</v>
      </c>
      <c r="O401">
        <v>12</v>
      </c>
      <c r="P401">
        <v>4</v>
      </c>
      <c r="Q401">
        <v>7</v>
      </c>
      <c r="R401">
        <v>12</v>
      </c>
      <c r="S401">
        <v>47</v>
      </c>
    </row>
    <row r="402" spans="1:22" x14ac:dyDescent="0.3">
      <c r="A402">
        <v>30097</v>
      </c>
      <c r="B402">
        <v>1</v>
      </c>
      <c r="C402">
        <v>1955</v>
      </c>
      <c r="D402">
        <f t="shared" si="5"/>
        <v>67</v>
      </c>
      <c r="E402" s="3">
        <v>44877.581076388902</v>
      </c>
      <c r="F402" t="s">
        <v>69</v>
      </c>
      <c r="G402">
        <v>4</v>
      </c>
      <c r="H402">
        <v>4</v>
      </c>
      <c r="I402">
        <v>2</v>
      </c>
      <c r="J402">
        <v>3</v>
      </c>
      <c r="K402">
        <v>4</v>
      </c>
      <c r="L402">
        <v>4</v>
      </c>
      <c r="M402">
        <v>7</v>
      </c>
      <c r="N402">
        <v>8</v>
      </c>
      <c r="O402">
        <v>25</v>
      </c>
      <c r="P402">
        <v>6</v>
      </c>
      <c r="Q402">
        <v>9</v>
      </c>
      <c r="R402">
        <v>14</v>
      </c>
      <c r="S402">
        <v>43</v>
      </c>
    </row>
    <row r="403" spans="1:22" x14ac:dyDescent="0.3">
      <c r="A403">
        <v>28589</v>
      </c>
      <c r="B403">
        <v>1</v>
      </c>
      <c r="C403">
        <v>1953</v>
      </c>
      <c r="D403">
        <f t="shared" si="5"/>
        <v>69</v>
      </c>
      <c r="E403" s="3">
        <v>44864.710497685199</v>
      </c>
      <c r="F403" t="s">
        <v>40</v>
      </c>
      <c r="G403">
        <v>2</v>
      </c>
      <c r="H403">
        <v>3</v>
      </c>
      <c r="I403">
        <v>1</v>
      </c>
      <c r="J403">
        <v>3</v>
      </c>
      <c r="K403">
        <v>4</v>
      </c>
      <c r="L403">
        <v>3</v>
      </c>
      <c r="M403">
        <v>47</v>
      </c>
      <c r="N403">
        <v>7</v>
      </c>
      <c r="O403">
        <v>23</v>
      </c>
      <c r="P403">
        <v>9</v>
      </c>
      <c r="Q403">
        <v>30</v>
      </c>
      <c r="R403">
        <v>25</v>
      </c>
      <c r="S403">
        <v>73</v>
      </c>
    </row>
    <row r="404" spans="1:22" x14ac:dyDescent="0.3">
      <c r="A404">
        <v>28590</v>
      </c>
      <c r="B404">
        <v>0</v>
      </c>
      <c r="C404">
        <v>1952</v>
      </c>
      <c r="D404">
        <f t="shared" ref="D404:D410" si="6">2022-C404</f>
        <v>70</v>
      </c>
      <c r="E404" s="3">
        <v>44864.7133680556</v>
      </c>
      <c r="F404" t="s">
        <v>129</v>
      </c>
      <c r="G404">
        <v>3</v>
      </c>
      <c r="H404">
        <v>4</v>
      </c>
      <c r="I404">
        <v>2</v>
      </c>
      <c r="J404">
        <v>4</v>
      </c>
      <c r="K404">
        <v>3</v>
      </c>
      <c r="L404">
        <v>4</v>
      </c>
      <c r="M404">
        <v>26</v>
      </c>
      <c r="N404">
        <v>8</v>
      </c>
      <c r="O404">
        <v>24</v>
      </c>
      <c r="P404">
        <v>5</v>
      </c>
      <c r="Q404">
        <v>13</v>
      </c>
      <c r="R404">
        <v>5</v>
      </c>
      <c r="S404">
        <v>68</v>
      </c>
    </row>
    <row r="405" spans="1:22" x14ac:dyDescent="0.3">
      <c r="A405">
        <v>28592</v>
      </c>
      <c r="B405">
        <v>0</v>
      </c>
      <c r="C405">
        <v>1952</v>
      </c>
      <c r="D405">
        <f t="shared" si="6"/>
        <v>70</v>
      </c>
      <c r="E405" s="3">
        <v>44864.730243055601</v>
      </c>
      <c r="F405" t="s">
        <v>49</v>
      </c>
      <c r="G405">
        <v>4</v>
      </c>
      <c r="H405">
        <v>4</v>
      </c>
      <c r="I405">
        <v>1</v>
      </c>
      <c r="J405">
        <v>3</v>
      </c>
      <c r="K405">
        <v>4</v>
      </c>
      <c r="L405">
        <v>3</v>
      </c>
      <c r="M405">
        <v>5</v>
      </c>
      <c r="N405">
        <v>4</v>
      </c>
      <c r="O405">
        <v>24</v>
      </c>
      <c r="P405">
        <v>5</v>
      </c>
      <c r="Q405">
        <v>6</v>
      </c>
      <c r="R405">
        <v>12</v>
      </c>
      <c r="S405">
        <v>47</v>
      </c>
    </row>
    <row r="406" spans="1:22" x14ac:dyDescent="0.3">
      <c r="A406">
        <v>29214</v>
      </c>
      <c r="B406">
        <v>0</v>
      </c>
      <c r="C406">
        <v>1952</v>
      </c>
      <c r="D406">
        <f t="shared" si="6"/>
        <v>70</v>
      </c>
      <c r="E406" s="3">
        <v>44867.726805555598</v>
      </c>
      <c r="F406" t="s">
        <v>44</v>
      </c>
      <c r="G406">
        <v>3</v>
      </c>
      <c r="H406">
        <v>3</v>
      </c>
      <c r="I406">
        <v>3</v>
      </c>
      <c r="J406">
        <v>3</v>
      </c>
      <c r="K406">
        <v>3</v>
      </c>
      <c r="L406">
        <v>3</v>
      </c>
      <c r="M406">
        <v>6</v>
      </c>
      <c r="N406">
        <v>3</v>
      </c>
      <c r="O406">
        <v>8</v>
      </c>
      <c r="P406">
        <v>3</v>
      </c>
      <c r="Q406">
        <v>6</v>
      </c>
      <c r="R406">
        <v>23</v>
      </c>
      <c r="S406">
        <v>49</v>
      </c>
    </row>
    <row r="407" spans="1:22" x14ac:dyDescent="0.3">
      <c r="A407">
        <v>29135</v>
      </c>
      <c r="B407">
        <v>1</v>
      </c>
      <c r="C407">
        <v>1950</v>
      </c>
      <c r="D407">
        <f t="shared" si="6"/>
        <v>72</v>
      </c>
      <c r="E407" s="3">
        <v>44867.3805208333</v>
      </c>
      <c r="F407" t="s">
        <v>49</v>
      </c>
      <c r="G407">
        <v>4</v>
      </c>
      <c r="H407">
        <v>4</v>
      </c>
      <c r="I407">
        <v>4</v>
      </c>
      <c r="J407">
        <v>3</v>
      </c>
      <c r="K407">
        <v>4</v>
      </c>
      <c r="L407">
        <v>3</v>
      </c>
      <c r="M407">
        <v>14</v>
      </c>
      <c r="N407">
        <v>7</v>
      </c>
      <c r="O407">
        <v>20</v>
      </c>
      <c r="P407">
        <v>6</v>
      </c>
      <c r="Q407">
        <v>10</v>
      </c>
      <c r="R407">
        <v>12</v>
      </c>
      <c r="S407">
        <v>56</v>
      </c>
    </row>
    <row r="408" spans="1:22" x14ac:dyDescent="0.3">
      <c r="A408">
        <v>28606</v>
      </c>
      <c r="B408">
        <v>0</v>
      </c>
      <c r="C408">
        <v>1949</v>
      </c>
      <c r="D408">
        <f t="shared" si="6"/>
        <v>73</v>
      </c>
      <c r="E408" s="3">
        <v>44864.796805555598</v>
      </c>
      <c r="F408" t="s">
        <v>52</v>
      </c>
      <c r="G408">
        <v>4</v>
      </c>
      <c r="H408">
        <v>3</v>
      </c>
      <c r="I408">
        <v>2</v>
      </c>
      <c r="J408">
        <v>4</v>
      </c>
      <c r="K408">
        <v>4</v>
      </c>
      <c r="L408">
        <v>3</v>
      </c>
      <c r="M408">
        <v>8</v>
      </c>
      <c r="N408">
        <v>5</v>
      </c>
      <c r="O408">
        <v>15</v>
      </c>
      <c r="P408">
        <v>7</v>
      </c>
      <c r="Q408">
        <v>8</v>
      </c>
      <c r="R408">
        <v>8</v>
      </c>
      <c r="S408">
        <v>65</v>
      </c>
    </row>
    <row r="409" spans="1:22" x14ac:dyDescent="0.3">
      <c r="A409">
        <v>28802</v>
      </c>
      <c r="B409">
        <v>0</v>
      </c>
      <c r="C409">
        <v>1948</v>
      </c>
      <c r="D409">
        <f t="shared" si="6"/>
        <v>74</v>
      </c>
      <c r="E409" s="3">
        <v>44865.7578587963</v>
      </c>
      <c r="F409" t="s">
        <v>44</v>
      </c>
      <c r="G409">
        <v>3</v>
      </c>
      <c r="H409">
        <v>3</v>
      </c>
      <c r="I409">
        <v>2</v>
      </c>
      <c r="J409">
        <v>3</v>
      </c>
      <c r="K409">
        <v>4</v>
      </c>
      <c r="L409">
        <v>4</v>
      </c>
      <c r="M409">
        <v>13</v>
      </c>
      <c r="N409">
        <v>12</v>
      </c>
      <c r="O409">
        <v>35</v>
      </c>
      <c r="P409">
        <v>149</v>
      </c>
      <c r="Q409">
        <v>58</v>
      </c>
      <c r="R409">
        <v>18</v>
      </c>
      <c r="S409">
        <v>67</v>
      </c>
    </row>
    <row r="410" spans="1:22" x14ac:dyDescent="0.3">
      <c r="A410">
        <v>26816</v>
      </c>
      <c r="B410">
        <v>0</v>
      </c>
      <c r="C410">
        <v>1945</v>
      </c>
      <c r="D410">
        <f t="shared" si="6"/>
        <v>77</v>
      </c>
      <c r="E410" s="3">
        <v>44860.485625000001</v>
      </c>
      <c r="F410" t="s">
        <v>130</v>
      </c>
      <c r="G410">
        <v>4</v>
      </c>
      <c r="H410">
        <v>4</v>
      </c>
      <c r="I410">
        <v>3</v>
      </c>
      <c r="J410">
        <v>4</v>
      </c>
      <c r="K410">
        <v>4</v>
      </c>
      <c r="L410">
        <v>3</v>
      </c>
      <c r="M410">
        <v>15</v>
      </c>
      <c r="N410">
        <v>5</v>
      </c>
      <c r="O410">
        <v>10</v>
      </c>
      <c r="P410">
        <v>5</v>
      </c>
      <c r="Q410">
        <v>20</v>
      </c>
      <c r="R410">
        <v>6</v>
      </c>
      <c r="S410">
        <v>47</v>
      </c>
    </row>
    <row r="411" spans="1:22" x14ac:dyDescent="0.3">
      <c r="E411" s="3"/>
    </row>
    <row r="413" spans="1:22" x14ac:dyDescent="0.3">
      <c r="A413" t="s">
        <v>20</v>
      </c>
      <c r="B413" t="s">
        <v>21</v>
      </c>
      <c r="C413" t="s">
        <v>22</v>
      </c>
      <c r="D413" t="s">
        <v>131</v>
      </c>
      <c r="E413" t="s">
        <v>132</v>
      </c>
      <c r="F413" t="s">
        <v>133</v>
      </c>
      <c r="G413" t="s">
        <v>134</v>
      </c>
      <c r="H413" t="s">
        <v>135</v>
      </c>
      <c r="I413" t="s">
        <v>136</v>
      </c>
      <c r="J413" t="s">
        <v>137</v>
      </c>
      <c r="K413" t="s">
        <v>138</v>
      </c>
      <c r="L413" t="s">
        <v>139</v>
      </c>
      <c r="M413" t="s">
        <v>140</v>
      </c>
      <c r="N413" t="s">
        <v>141</v>
      </c>
      <c r="O413" t="s">
        <v>142</v>
      </c>
      <c r="P413" t="s">
        <v>143</v>
      </c>
      <c r="Q413" t="s">
        <v>144</v>
      </c>
      <c r="R413" t="s">
        <v>145</v>
      </c>
      <c r="S413" t="s">
        <v>146</v>
      </c>
      <c r="T413" t="s">
        <v>147</v>
      </c>
      <c r="U413" t="s">
        <v>39</v>
      </c>
      <c r="V413">
        <v>28</v>
      </c>
    </row>
    <row r="414" spans="1:22" x14ac:dyDescent="0.3">
      <c r="A414">
        <v>26538</v>
      </c>
      <c r="B414">
        <v>0</v>
      </c>
      <c r="C414">
        <v>2000</v>
      </c>
      <c r="D414">
        <f t="shared" ref="D414:D441" si="7">2022-C414</f>
        <v>22</v>
      </c>
      <c r="E414" s="3">
        <v>44859.491354166697</v>
      </c>
      <c r="F414" s="3">
        <v>44866.535208333298</v>
      </c>
      <c r="G414" t="s">
        <v>44</v>
      </c>
      <c r="H414" t="s">
        <v>42</v>
      </c>
      <c r="I414">
        <v>4</v>
      </c>
      <c r="J414">
        <v>4</v>
      </c>
      <c r="K414">
        <v>4</v>
      </c>
      <c r="L414">
        <v>3</v>
      </c>
      <c r="M414">
        <v>3</v>
      </c>
      <c r="N414">
        <v>4</v>
      </c>
      <c r="O414">
        <v>4</v>
      </c>
      <c r="P414">
        <v>3</v>
      </c>
      <c r="Q414">
        <v>4</v>
      </c>
      <c r="R414">
        <v>2</v>
      </c>
      <c r="S414">
        <v>3</v>
      </c>
      <c r="T414">
        <v>3</v>
      </c>
      <c r="U414" t="s">
        <v>217</v>
      </c>
      <c r="V414">
        <v>26</v>
      </c>
    </row>
    <row r="415" spans="1:22" x14ac:dyDescent="0.3">
      <c r="A415">
        <v>26540</v>
      </c>
      <c r="B415">
        <v>0</v>
      </c>
      <c r="C415">
        <v>2000</v>
      </c>
      <c r="D415">
        <f t="shared" si="7"/>
        <v>22</v>
      </c>
      <c r="E415" s="3">
        <v>44859.503032407403</v>
      </c>
      <c r="F415" s="3">
        <v>44868.688518518502</v>
      </c>
      <c r="G415" t="s">
        <v>44</v>
      </c>
      <c r="H415" t="s">
        <v>44</v>
      </c>
      <c r="I415">
        <v>3</v>
      </c>
      <c r="J415">
        <v>4</v>
      </c>
      <c r="K415">
        <v>1</v>
      </c>
      <c r="L415">
        <v>3</v>
      </c>
      <c r="M415">
        <v>4</v>
      </c>
      <c r="N415">
        <v>3</v>
      </c>
      <c r="O415">
        <v>4</v>
      </c>
      <c r="P415">
        <v>4</v>
      </c>
      <c r="Q415">
        <v>2</v>
      </c>
      <c r="R415">
        <v>4</v>
      </c>
      <c r="S415">
        <v>4</v>
      </c>
      <c r="T415">
        <v>4</v>
      </c>
      <c r="U415" t="s">
        <v>218</v>
      </c>
      <c r="V415">
        <v>2</v>
      </c>
    </row>
    <row r="416" spans="1:22" x14ac:dyDescent="0.3">
      <c r="A416">
        <v>26775</v>
      </c>
      <c r="B416">
        <v>0</v>
      </c>
      <c r="C416">
        <v>1988</v>
      </c>
      <c r="D416">
        <f t="shared" si="7"/>
        <v>34</v>
      </c>
      <c r="E416" s="3">
        <v>44860.394270833298</v>
      </c>
      <c r="F416" s="3">
        <v>44869.644502314797</v>
      </c>
      <c r="G416" t="s">
        <v>42</v>
      </c>
      <c r="H416" t="s">
        <v>44</v>
      </c>
      <c r="I416">
        <v>3</v>
      </c>
      <c r="J416">
        <v>3</v>
      </c>
      <c r="K416">
        <v>3</v>
      </c>
      <c r="L416">
        <v>2</v>
      </c>
      <c r="M416">
        <v>3</v>
      </c>
      <c r="N416">
        <v>2</v>
      </c>
      <c r="O416">
        <v>3</v>
      </c>
      <c r="P416">
        <v>3</v>
      </c>
      <c r="Q416">
        <v>3</v>
      </c>
      <c r="R416">
        <v>2</v>
      </c>
      <c r="S416">
        <v>3</v>
      </c>
      <c r="T416">
        <v>2</v>
      </c>
    </row>
    <row r="417" spans="1:20" x14ac:dyDescent="0.3">
      <c r="A417">
        <v>26753</v>
      </c>
      <c r="B417">
        <v>0</v>
      </c>
      <c r="C417">
        <v>2000</v>
      </c>
      <c r="D417">
        <f t="shared" si="7"/>
        <v>22</v>
      </c>
      <c r="E417" s="3">
        <v>44860.394386574102</v>
      </c>
      <c r="F417" s="3">
        <v>44867.411851851903</v>
      </c>
      <c r="G417" t="s">
        <v>42</v>
      </c>
      <c r="H417" t="s">
        <v>42</v>
      </c>
      <c r="I417">
        <v>3</v>
      </c>
      <c r="J417">
        <v>4</v>
      </c>
      <c r="K417">
        <v>3</v>
      </c>
      <c r="L417">
        <v>3</v>
      </c>
      <c r="M417">
        <v>4</v>
      </c>
      <c r="N417">
        <v>3</v>
      </c>
      <c r="O417">
        <v>3</v>
      </c>
      <c r="P417">
        <v>4</v>
      </c>
      <c r="Q417">
        <v>4</v>
      </c>
      <c r="R417">
        <v>3</v>
      </c>
      <c r="S417">
        <v>4</v>
      </c>
      <c r="T417">
        <v>4</v>
      </c>
    </row>
    <row r="418" spans="1:20" x14ac:dyDescent="0.3">
      <c r="A418">
        <v>26646</v>
      </c>
      <c r="B418">
        <v>0</v>
      </c>
      <c r="C418">
        <v>1999</v>
      </c>
      <c r="D418">
        <f t="shared" si="7"/>
        <v>23</v>
      </c>
      <c r="E418" s="3">
        <v>44860.4216087963</v>
      </c>
      <c r="F418" s="3">
        <v>44867.5761921296</v>
      </c>
      <c r="G418" t="s">
        <v>44</v>
      </c>
      <c r="H418" t="s">
        <v>44</v>
      </c>
      <c r="I418">
        <v>4</v>
      </c>
      <c r="J418">
        <v>4</v>
      </c>
      <c r="K418">
        <v>2</v>
      </c>
      <c r="L418">
        <v>4</v>
      </c>
      <c r="M418">
        <v>4</v>
      </c>
      <c r="N418">
        <v>4</v>
      </c>
      <c r="O418">
        <v>4</v>
      </c>
      <c r="P418">
        <v>4</v>
      </c>
      <c r="Q418">
        <v>1</v>
      </c>
      <c r="R418">
        <v>4</v>
      </c>
      <c r="S418">
        <v>4</v>
      </c>
      <c r="T418">
        <v>4</v>
      </c>
    </row>
    <row r="419" spans="1:20" x14ac:dyDescent="0.3">
      <c r="A419">
        <v>26800</v>
      </c>
      <c r="B419">
        <v>0</v>
      </c>
      <c r="C419">
        <v>1999</v>
      </c>
      <c r="D419">
        <f t="shared" si="7"/>
        <v>23</v>
      </c>
      <c r="E419" s="3">
        <v>44860.433657407397</v>
      </c>
      <c r="F419" s="3">
        <v>44869.439085648097</v>
      </c>
      <c r="G419" t="s">
        <v>44</v>
      </c>
      <c r="H419" t="s">
        <v>42</v>
      </c>
      <c r="I419">
        <v>3</v>
      </c>
      <c r="J419">
        <v>3</v>
      </c>
      <c r="K419">
        <v>3</v>
      </c>
      <c r="L419">
        <v>3</v>
      </c>
      <c r="M419">
        <v>4</v>
      </c>
      <c r="N419">
        <v>2</v>
      </c>
      <c r="O419">
        <v>3</v>
      </c>
      <c r="P419">
        <v>4</v>
      </c>
      <c r="Q419">
        <v>3</v>
      </c>
      <c r="R419">
        <v>3</v>
      </c>
      <c r="S419">
        <v>4</v>
      </c>
      <c r="T419">
        <v>2</v>
      </c>
    </row>
    <row r="420" spans="1:20" x14ac:dyDescent="0.3">
      <c r="A420">
        <v>26770</v>
      </c>
      <c r="B420">
        <v>0</v>
      </c>
      <c r="C420">
        <v>1999</v>
      </c>
      <c r="D420">
        <f t="shared" si="7"/>
        <v>23</v>
      </c>
      <c r="E420" s="3">
        <v>44860.434050925898</v>
      </c>
      <c r="F420" s="3">
        <v>44867.521874999999</v>
      </c>
      <c r="G420" t="s">
        <v>44</v>
      </c>
      <c r="H420" t="s">
        <v>44</v>
      </c>
      <c r="I420">
        <v>2</v>
      </c>
      <c r="J420">
        <v>4</v>
      </c>
      <c r="K420">
        <v>3</v>
      </c>
      <c r="L420">
        <v>2</v>
      </c>
      <c r="M420">
        <v>3</v>
      </c>
      <c r="N420">
        <v>1</v>
      </c>
      <c r="O420">
        <v>2</v>
      </c>
      <c r="P420">
        <v>3</v>
      </c>
      <c r="Q420">
        <v>4</v>
      </c>
      <c r="R420">
        <v>1</v>
      </c>
      <c r="S420">
        <v>3</v>
      </c>
      <c r="T420">
        <v>2</v>
      </c>
    </row>
    <row r="421" spans="1:20" x14ac:dyDescent="0.3">
      <c r="A421">
        <v>26884</v>
      </c>
      <c r="B421">
        <v>0</v>
      </c>
      <c r="C421">
        <v>2000</v>
      </c>
      <c r="D421">
        <f t="shared" si="7"/>
        <v>22</v>
      </c>
      <c r="E421" s="3">
        <v>44860.487962963001</v>
      </c>
      <c r="F421" s="3">
        <v>44873.524872685201</v>
      </c>
      <c r="G421" t="s">
        <v>44</v>
      </c>
      <c r="H421" t="s">
        <v>44</v>
      </c>
      <c r="I421">
        <v>3</v>
      </c>
      <c r="J421">
        <v>3</v>
      </c>
      <c r="K421">
        <v>2</v>
      </c>
      <c r="L421">
        <v>3</v>
      </c>
      <c r="M421">
        <v>3</v>
      </c>
      <c r="N421">
        <v>3</v>
      </c>
      <c r="O421">
        <v>3</v>
      </c>
      <c r="P421">
        <v>3</v>
      </c>
      <c r="Q421">
        <v>2</v>
      </c>
      <c r="R421">
        <v>3</v>
      </c>
      <c r="S421">
        <v>3</v>
      </c>
      <c r="T421">
        <v>3</v>
      </c>
    </row>
    <row r="422" spans="1:20" x14ac:dyDescent="0.3">
      <c r="A422">
        <v>27086</v>
      </c>
      <c r="B422">
        <v>0</v>
      </c>
      <c r="C422">
        <v>2000</v>
      </c>
      <c r="D422">
        <f t="shared" si="7"/>
        <v>22</v>
      </c>
      <c r="E422" s="3">
        <v>44860.6324537037</v>
      </c>
      <c r="F422" s="3">
        <v>44873.741168981498</v>
      </c>
      <c r="G422" t="s">
        <v>52</v>
      </c>
      <c r="H422" t="s">
        <v>44</v>
      </c>
      <c r="I422">
        <v>4</v>
      </c>
      <c r="J422">
        <v>4</v>
      </c>
      <c r="K422">
        <v>2</v>
      </c>
      <c r="L422">
        <v>4</v>
      </c>
      <c r="M422">
        <v>4</v>
      </c>
      <c r="N422">
        <v>4</v>
      </c>
      <c r="O422">
        <v>4</v>
      </c>
      <c r="P422">
        <v>4</v>
      </c>
      <c r="Q422">
        <v>2</v>
      </c>
      <c r="R422">
        <v>4</v>
      </c>
      <c r="S422">
        <v>4</v>
      </c>
      <c r="T422">
        <v>4</v>
      </c>
    </row>
    <row r="423" spans="1:20" x14ac:dyDescent="0.3">
      <c r="A423">
        <v>27402</v>
      </c>
      <c r="B423">
        <v>0</v>
      </c>
      <c r="C423">
        <v>1999</v>
      </c>
      <c r="D423">
        <f t="shared" si="7"/>
        <v>23</v>
      </c>
      <c r="E423" s="3">
        <v>44860.845717592601</v>
      </c>
      <c r="F423" s="3">
        <v>44868.388634259303</v>
      </c>
      <c r="G423" t="s">
        <v>83</v>
      </c>
      <c r="H423" t="s">
        <v>40</v>
      </c>
      <c r="I423">
        <v>4</v>
      </c>
      <c r="J423">
        <v>4</v>
      </c>
      <c r="K423">
        <v>3</v>
      </c>
      <c r="L423">
        <v>4</v>
      </c>
      <c r="M423">
        <v>4</v>
      </c>
      <c r="N423">
        <v>4</v>
      </c>
      <c r="O423">
        <v>4</v>
      </c>
      <c r="P423">
        <v>4</v>
      </c>
      <c r="Q423">
        <v>3</v>
      </c>
      <c r="R423">
        <v>4</v>
      </c>
      <c r="S423">
        <v>4</v>
      </c>
      <c r="T423">
        <v>4</v>
      </c>
    </row>
    <row r="424" spans="1:20" x14ac:dyDescent="0.3">
      <c r="A424">
        <v>26526</v>
      </c>
      <c r="B424">
        <v>0</v>
      </c>
      <c r="C424">
        <v>2000</v>
      </c>
      <c r="D424">
        <f t="shared" si="7"/>
        <v>22</v>
      </c>
      <c r="E424" s="3">
        <v>44860.935648148203</v>
      </c>
      <c r="F424" s="3">
        <v>44872.645648148202</v>
      </c>
      <c r="G424" t="s">
        <v>42</v>
      </c>
      <c r="H424" t="s">
        <v>42</v>
      </c>
      <c r="I424">
        <v>1</v>
      </c>
      <c r="J424">
        <v>4</v>
      </c>
      <c r="K424">
        <v>3</v>
      </c>
      <c r="L424">
        <v>3</v>
      </c>
      <c r="M424">
        <v>3</v>
      </c>
      <c r="N424">
        <v>4</v>
      </c>
      <c r="O424">
        <v>3</v>
      </c>
      <c r="P424">
        <v>4</v>
      </c>
      <c r="Q424">
        <v>3</v>
      </c>
      <c r="R424">
        <v>3</v>
      </c>
      <c r="S424">
        <v>4</v>
      </c>
      <c r="T424">
        <v>3</v>
      </c>
    </row>
    <row r="425" spans="1:20" x14ac:dyDescent="0.3">
      <c r="A425">
        <v>26566</v>
      </c>
      <c r="B425">
        <v>0</v>
      </c>
      <c r="C425">
        <v>1999</v>
      </c>
      <c r="D425">
        <f t="shared" si="7"/>
        <v>23</v>
      </c>
      <c r="E425" s="3">
        <v>44861.389513888898</v>
      </c>
      <c r="F425" s="3">
        <v>44871.622349537</v>
      </c>
      <c r="G425" t="s">
        <v>85</v>
      </c>
      <c r="H425" t="s">
        <v>148</v>
      </c>
      <c r="I425">
        <v>3</v>
      </c>
      <c r="J425">
        <v>4</v>
      </c>
      <c r="K425">
        <v>3</v>
      </c>
      <c r="L425">
        <v>4</v>
      </c>
      <c r="M425">
        <v>4</v>
      </c>
      <c r="N425">
        <v>4</v>
      </c>
      <c r="O425">
        <v>4</v>
      </c>
      <c r="P425">
        <v>4</v>
      </c>
      <c r="Q425">
        <v>3</v>
      </c>
      <c r="R425">
        <v>4</v>
      </c>
      <c r="S425">
        <v>4</v>
      </c>
      <c r="T425">
        <v>4</v>
      </c>
    </row>
    <row r="426" spans="1:20" x14ac:dyDescent="0.3">
      <c r="A426">
        <v>27694</v>
      </c>
      <c r="B426">
        <v>0</v>
      </c>
      <c r="C426">
        <v>1999</v>
      </c>
      <c r="D426">
        <f t="shared" si="7"/>
        <v>23</v>
      </c>
      <c r="E426" s="3">
        <v>44861.428946759297</v>
      </c>
      <c r="F426" s="3">
        <v>44868.687928240703</v>
      </c>
      <c r="G426" t="s">
        <v>44</v>
      </c>
      <c r="H426" t="s">
        <v>44</v>
      </c>
      <c r="I426">
        <v>4</v>
      </c>
      <c r="J426">
        <v>4</v>
      </c>
      <c r="K426">
        <v>2</v>
      </c>
      <c r="L426">
        <v>4</v>
      </c>
      <c r="M426">
        <v>4</v>
      </c>
      <c r="N426">
        <v>4</v>
      </c>
      <c r="O426">
        <v>4</v>
      </c>
      <c r="P426">
        <v>4</v>
      </c>
      <c r="Q426">
        <v>1</v>
      </c>
      <c r="R426">
        <v>4</v>
      </c>
      <c r="S426">
        <v>4</v>
      </c>
      <c r="T426">
        <v>4</v>
      </c>
    </row>
    <row r="427" spans="1:20" x14ac:dyDescent="0.3">
      <c r="A427">
        <v>27690</v>
      </c>
      <c r="B427">
        <v>0</v>
      </c>
      <c r="C427">
        <v>1998</v>
      </c>
      <c r="D427">
        <f t="shared" si="7"/>
        <v>24</v>
      </c>
      <c r="E427" s="3">
        <v>44861.431134259299</v>
      </c>
      <c r="F427" s="3">
        <v>44868.701689814799</v>
      </c>
      <c r="G427" t="s">
        <v>96</v>
      </c>
      <c r="H427" t="s">
        <v>149</v>
      </c>
      <c r="I427">
        <v>3</v>
      </c>
      <c r="J427">
        <v>4</v>
      </c>
      <c r="K427">
        <v>2</v>
      </c>
      <c r="L427">
        <v>3</v>
      </c>
      <c r="M427">
        <v>4</v>
      </c>
      <c r="N427">
        <v>3</v>
      </c>
      <c r="O427">
        <v>3</v>
      </c>
      <c r="P427">
        <v>4</v>
      </c>
      <c r="Q427">
        <v>2</v>
      </c>
      <c r="R427">
        <v>3</v>
      </c>
      <c r="S427">
        <v>4</v>
      </c>
      <c r="T427">
        <v>3</v>
      </c>
    </row>
    <row r="428" spans="1:20" x14ac:dyDescent="0.3">
      <c r="A428">
        <v>26807</v>
      </c>
      <c r="B428">
        <v>0</v>
      </c>
      <c r="C428">
        <v>2000</v>
      </c>
      <c r="D428">
        <f t="shared" si="7"/>
        <v>22</v>
      </c>
      <c r="E428" s="3">
        <v>44861.529513888898</v>
      </c>
      <c r="F428" s="3">
        <v>44870.407337962999</v>
      </c>
      <c r="G428" t="s">
        <v>42</v>
      </c>
      <c r="H428" t="s">
        <v>42</v>
      </c>
      <c r="I428">
        <v>4</v>
      </c>
      <c r="J428">
        <v>4</v>
      </c>
      <c r="K428">
        <v>3</v>
      </c>
      <c r="L428">
        <v>4</v>
      </c>
      <c r="M428">
        <v>4</v>
      </c>
      <c r="N428">
        <v>4</v>
      </c>
      <c r="O428">
        <v>4</v>
      </c>
      <c r="P428">
        <v>4</v>
      </c>
      <c r="Q428">
        <v>2</v>
      </c>
      <c r="R428">
        <v>4</v>
      </c>
      <c r="S428">
        <v>4</v>
      </c>
      <c r="T428">
        <v>4</v>
      </c>
    </row>
    <row r="429" spans="1:20" x14ac:dyDescent="0.3">
      <c r="A429">
        <v>27904</v>
      </c>
      <c r="B429">
        <v>1</v>
      </c>
      <c r="C429">
        <v>1998</v>
      </c>
      <c r="D429">
        <f t="shared" si="7"/>
        <v>24</v>
      </c>
      <c r="E429" s="3">
        <v>44861.715081018498</v>
      </c>
      <c r="F429" s="3">
        <v>44874.6937384259</v>
      </c>
      <c r="G429" t="s">
        <v>42</v>
      </c>
      <c r="H429" t="s">
        <v>69</v>
      </c>
      <c r="I429">
        <v>4</v>
      </c>
      <c r="J429">
        <v>4</v>
      </c>
      <c r="K429">
        <v>4</v>
      </c>
      <c r="L429">
        <v>3</v>
      </c>
      <c r="M429">
        <v>3</v>
      </c>
      <c r="N429">
        <v>3</v>
      </c>
      <c r="O429">
        <v>4</v>
      </c>
      <c r="P429">
        <v>4</v>
      </c>
      <c r="Q429">
        <v>4</v>
      </c>
      <c r="R429">
        <v>2</v>
      </c>
      <c r="S429">
        <v>4</v>
      </c>
      <c r="T429">
        <v>3</v>
      </c>
    </row>
    <row r="430" spans="1:20" x14ac:dyDescent="0.3">
      <c r="A430">
        <v>28011</v>
      </c>
      <c r="B430">
        <v>0</v>
      </c>
      <c r="C430">
        <v>2004</v>
      </c>
      <c r="D430">
        <f t="shared" si="7"/>
        <v>18</v>
      </c>
      <c r="E430" s="3">
        <v>44861.878692129598</v>
      </c>
      <c r="F430" s="3">
        <v>44870.630208333299</v>
      </c>
      <c r="G430" t="s">
        <v>42</v>
      </c>
      <c r="H430" t="s">
        <v>42</v>
      </c>
      <c r="I430">
        <v>4</v>
      </c>
      <c r="J430">
        <v>4</v>
      </c>
      <c r="K430">
        <v>1</v>
      </c>
      <c r="L430">
        <v>4</v>
      </c>
      <c r="M430">
        <v>4</v>
      </c>
      <c r="N430">
        <v>4</v>
      </c>
      <c r="O430">
        <v>3</v>
      </c>
      <c r="P430">
        <v>4</v>
      </c>
      <c r="Q430">
        <v>1</v>
      </c>
      <c r="R430">
        <v>4</v>
      </c>
      <c r="S430">
        <v>4</v>
      </c>
      <c r="T430">
        <v>4</v>
      </c>
    </row>
    <row r="431" spans="1:20" x14ac:dyDescent="0.3">
      <c r="A431">
        <v>27525</v>
      </c>
      <c r="B431">
        <v>0</v>
      </c>
      <c r="C431">
        <v>2002</v>
      </c>
      <c r="D431">
        <f t="shared" si="7"/>
        <v>20</v>
      </c>
      <c r="E431" s="3">
        <v>44863.831469907404</v>
      </c>
      <c r="F431" s="3">
        <v>44874.695023148102</v>
      </c>
      <c r="G431" t="s">
        <v>52</v>
      </c>
      <c r="H431" t="s">
        <v>42</v>
      </c>
      <c r="I431">
        <v>4</v>
      </c>
      <c r="J431">
        <v>4</v>
      </c>
      <c r="K431">
        <v>1</v>
      </c>
      <c r="L431">
        <v>4</v>
      </c>
      <c r="M431">
        <v>4</v>
      </c>
      <c r="N431">
        <v>4</v>
      </c>
      <c r="O431">
        <v>4</v>
      </c>
      <c r="P431">
        <v>4</v>
      </c>
      <c r="Q431">
        <v>1</v>
      </c>
      <c r="R431">
        <v>4</v>
      </c>
      <c r="S431">
        <v>4</v>
      </c>
      <c r="T431">
        <v>4</v>
      </c>
    </row>
    <row r="432" spans="1:20" x14ac:dyDescent="0.3">
      <c r="A432">
        <v>28492</v>
      </c>
      <c r="B432">
        <v>0</v>
      </c>
      <c r="C432">
        <v>1980</v>
      </c>
      <c r="D432">
        <f t="shared" si="7"/>
        <v>42</v>
      </c>
      <c r="E432" s="3">
        <v>44863.889247685198</v>
      </c>
      <c r="F432" s="3">
        <v>44872.871817129599</v>
      </c>
      <c r="G432" t="s">
        <v>44</v>
      </c>
      <c r="H432" t="s">
        <v>44</v>
      </c>
      <c r="I432">
        <v>4</v>
      </c>
      <c r="J432">
        <v>4</v>
      </c>
      <c r="K432">
        <v>3</v>
      </c>
      <c r="L432">
        <v>4</v>
      </c>
      <c r="M432">
        <v>4</v>
      </c>
      <c r="N432">
        <v>4</v>
      </c>
      <c r="O432">
        <v>3</v>
      </c>
      <c r="P432">
        <v>4</v>
      </c>
      <c r="Q432">
        <v>2</v>
      </c>
      <c r="R432">
        <v>3</v>
      </c>
      <c r="S432">
        <v>4</v>
      </c>
      <c r="T432">
        <v>3</v>
      </c>
    </row>
    <row r="433" spans="1:20" x14ac:dyDescent="0.3">
      <c r="A433">
        <v>28496</v>
      </c>
      <c r="B433">
        <v>0</v>
      </c>
      <c r="C433">
        <v>1977</v>
      </c>
      <c r="D433">
        <f t="shared" si="7"/>
        <v>45</v>
      </c>
      <c r="E433" s="3">
        <v>44863.910092592603</v>
      </c>
      <c r="F433" s="3">
        <v>44872.885972222197</v>
      </c>
      <c r="G433" t="s">
        <v>40</v>
      </c>
      <c r="H433" t="s">
        <v>40</v>
      </c>
      <c r="I433">
        <v>4</v>
      </c>
      <c r="J433">
        <v>4</v>
      </c>
      <c r="K433">
        <v>4</v>
      </c>
      <c r="L433">
        <v>4</v>
      </c>
      <c r="M433">
        <v>4</v>
      </c>
      <c r="N433">
        <v>4</v>
      </c>
      <c r="O433">
        <v>4</v>
      </c>
      <c r="P433">
        <v>4</v>
      </c>
      <c r="Q433">
        <v>2</v>
      </c>
      <c r="R433">
        <v>4</v>
      </c>
      <c r="S433">
        <v>4</v>
      </c>
      <c r="T433">
        <v>4</v>
      </c>
    </row>
    <row r="434" spans="1:20" x14ac:dyDescent="0.3">
      <c r="A434">
        <v>28514</v>
      </c>
      <c r="B434">
        <v>0</v>
      </c>
      <c r="C434">
        <v>1974</v>
      </c>
      <c r="D434">
        <f t="shared" si="7"/>
        <v>48</v>
      </c>
      <c r="E434" s="3">
        <v>44864.228553240697</v>
      </c>
      <c r="F434" s="3">
        <v>44872.704988425903</v>
      </c>
      <c r="G434" t="s">
        <v>40</v>
      </c>
      <c r="H434" t="s">
        <v>52</v>
      </c>
      <c r="I434">
        <v>3</v>
      </c>
      <c r="J434">
        <v>3</v>
      </c>
      <c r="K434">
        <v>3</v>
      </c>
      <c r="L434">
        <v>1</v>
      </c>
      <c r="M434">
        <v>3</v>
      </c>
      <c r="N434">
        <v>2</v>
      </c>
      <c r="O434">
        <v>4</v>
      </c>
      <c r="P434">
        <v>4</v>
      </c>
      <c r="Q434">
        <v>3</v>
      </c>
      <c r="R434">
        <v>1</v>
      </c>
      <c r="S434">
        <v>3</v>
      </c>
      <c r="T434">
        <v>2</v>
      </c>
    </row>
    <row r="435" spans="1:20" x14ac:dyDescent="0.3">
      <c r="A435">
        <v>28532</v>
      </c>
      <c r="B435">
        <v>0</v>
      </c>
      <c r="C435">
        <v>1974</v>
      </c>
      <c r="D435">
        <f t="shared" si="7"/>
        <v>48</v>
      </c>
      <c r="E435" s="3">
        <v>44864.457511574103</v>
      </c>
      <c r="F435" s="3">
        <v>44871.739097222198</v>
      </c>
      <c r="G435" t="s">
        <v>69</v>
      </c>
      <c r="H435" t="s">
        <v>69</v>
      </c>
      <c r="I435">
        <v>4</v>
      </c>
      <c r="J435">
        <v>3</v>
      </c>
      <c r="K435">
        <v>3</v>
      </c>
      <c r="L435">
        <v>2</v>
      </c>
      <c r="M435">
        <v>3</v>
      </c>
      <c r="N435">
        <v>3</v>
      </c>
      <c r="O435">
        <v>4</v>
      </c>
      <c r="P435">
        <v>4</v>
      </c>
      <c r="Q435">
        <v>2</v>
      </c>
      <c r="R435">
        <v>2</v>
      </c>
      <c r="S435">
        <v>3</v>
      </c>
      <c r="T435">
        <v>3</v>
      </c>
    </row>
    <row r="436" spans="1:20" x14ac:dyDescent="0.3">
      <c r="A436">
        <v>28592</v>
      </c>
      <c r="B436">
        <v>0</v>
      </c>
      <c r="C436">
        <v>1952</v>
      </c>
      <c r="D436">
        <f t="shared" si="7"/>
        <v>70</v>
      </c>
      <c r="E436" s="3">
        <v>44864.730243055601</v>
      </c>
      <c r="F436" s="3">
        <v>44871.9359722222</v>
      </c>
      <c r="G436" t="s">
        <v>49</v>
      </c>
      <c r="H436" t="s">
        <v>49</v>
      </c>
      <c r="I436">
        <v>4</v>
      </c>
      <c r="J436">
        <v>4</v>
      </c>
      <c r="K436">
        <v>1</v>
      </c>
      <c r="L436">
        <v>3</v>
      </c>
      <c r="M436">
        <v>4</v>
      </c>
      <c r="N436">
        <v>3</v>
      </c>
      <c r="O436">
        <v>4</v>
      </c>
      <c r="P436">
        <v>4</v>
      </c>
      <c r="Q436">
        <v>2</v>
      </c>
      <c r="R436">
        <v>4</v>
      </c>
      <c r="S436">
        <v>4</v>
      </c>
      <c r="T436">
        <v>4</v>
      </c>
    </row>
    <row r="437" spans="1:20" x14ac:dyDescent="0.3">
      <c r="A437">
        <v>28619</v>
      </c>
      <c r="B437">
        <v>0</v>
      </c>
      <c r="C437">
        <v>1973</v>
      </c>
      <c r="D437">
        <f t="shared" si="7"/>
        <v>49</v>
      </c>
      <c r="E437" s="3">
        <v>44864.795520833301</v>
      </c>
      <c r="F437" s="3">
        <v>44871.900925925896</v>
      </c>
      <c r="G437" t="s">
        <v>125</v>
      </c>
      <c r="H437" t="s">
        <v>150</v>
      </c>
      <c r="I437">
        <v>4</v>
      </c>
      <c r="J437">
        <v>4</v>
      </c>
      <c r="K437">
        <v>3</v>
      </c>
      <c r="L437">
        <v>4</v>
      </c>
      <c r="M437">
        <v>4</v>
      </c>
      <c r="N437">
        <v>4</v>
      </c>
      <c r="O437">
        <v>4</v>
      </c>
      <c r="P437">
        <v>4</v>
      </c>
      <c r="Q437">
        <v>4</v>
      </c>
      <c r="R437">
        <v>3</v>
      </c>
      <c r="S437">
        <v>4</v>
      </c>
      <c r="T437">
        <v>4</v>
      </c>
    </row>
    <row r="438" spans="1:20" x14ac:dyDescent="0.3">
      <c r="A438">
        <v>28727</v>
      </c>
      <c r="B438">
        <v>0</v>
      </c>
      <c r="C438">
        <v>2005</v>
      </c>
      <c r="D438">
        <f t="shared" si="7"/>
        <v>17</v>
      </c>
      <c r="E438" s="3">
        <v>44865.529039351903</v>
      </c>
      <c r="F438" s="3">
        <v>44873.738182870402</v>
      </c>
      <c r="G438" t="s">
        <v>49</v>
      </c>
      <c r="H438" t="s">
        <v>49</v>
      </c>
      <c r="I438">
        <v>4</v>
      </c>
      <c r="J438">
        <v>3</v>
      </c>
      <c r="K438">
        <v>4</v>
      </c>
      <c r="L438">
        <v>2</v>
      </c>
      <c r="M438">
        <v>3</v>
      </c>
      <c r="N438">
        <v>2</v>
      </c>
      <c r="O438">
        <v>4</v>
      </c>
      <c r="P438">
        <v>3</v>
      </c>
      <c r="Q438">
        <v>4</v>
      </c>
      <c r="R438">
        <v>2</v>
      </c>
      <c r="S438">
        <v>4</v>
      </c>
      <c r="T438">
        <v>1</v>
      </c>
    </row>
    <row r="439" spans="1:20" x14ac:dyDescent="0.3">
      <c r="A439">
        <v>28873</v>
      </c>
      <c r="B439">
        <v>1</v>
      </c>
      <c r="C439">
        <v>1966</v>
      </c>
      <c r="D439">
        <f t="shared" si="7"/>
        <v>56</v>
      </c>
      <c r="E439" s="3">
        <v>44866.011909722198</v>
      </c>
      <c r="F439" s="3">
        <v>44873.560300925899</v>
      </c>
      <c r="G439" t="s">
        <v>49</v>
      </c>
      <c r="H439" t="s">
        <v>49</v>
      </c>
      <c r="I439">
        <v>4</v>
      </c>
      <c r="J439">
        <v>4</v>
      </c>
      <c r="K439">
        <v>2</v>
      </c>
      <c r="L439">
        <v>3</v>
      </c>
      <c r="M439">
        <v>4</v>
      </c>
      <c r="N439">
        <v>3</v>
      </c>
      <c r="O439">
        <v>3</v>
      </c>
      <c r="P439">
        <v>4</v>
      </c>
      <c r="Q439">
        <v>2</v>
      </c>
      <c r="R439">
        <v>3</v>
      </c>
      <c r="S439">
        <v>3</v>
      </c>
      <c r="T439">
        <v>3</v>
      </c>
    </row>
    <row r="440" spans="1:20" x14ac:dyDescent="0.3">
      <c r="A440">
        <v>26814</v>
      </c>
      <c r="B440">
        <v>0</v>
      </c>
      <c r="C440">
        <v>2000</v>
      </c>
      <c r="D440">
        <f t="shared" si="7"/>
        <v>22</v>
      </c>
      <c r="E440" s="3">
        <v>44866.427812499998</v>
      </c>
      <c r="F440" s="3">
        <v>44873.449907407397</v>
      </c>
      <c r="G440" t="s">
        <v>44</v>
      </c>
      <c r="H440" t="s">
        <v>44</v>
      </c>
      <c r="I440">
        <v>3</v>
      </c>
      <c r="J440">
        <v>4</v>
      </c>
      <c r="K440">
        <v>3</v>
      </c>
      <c r="L440">
        <v>2</v>
      </c>
      <c r="M440">
        <v>4</v>
      </c>
      <c r="N440">
        <v>4</v>
      </c>
      <c r="O440">
        <v>4</v>
      </c>
      <c r="P440">
        <v>4</v>
      </c>
      <c r="Q440">
        <v>3</v>
      </c>
      <c r="R440">
        <v>2</v>
      </c>
      <c r="S440">
        <v>4</v>
      </c>
      <c r="T440">
        <v>2</v>
      </c>
    </row>
    <row r="441" spans="1:20" x14ac:dyDescent="0.3">
      <c r="A441">
        <v>26861</v>
      </c>
      <c r="B441">
        <v>0</v>
      </c>
      <c r="C441">
        <v>1999</v>
      </c>
      <c r="D441">
        <f t="shared" si="7"/>
        <v>23</v>
      </c>
      <c r="E441" s="3">
        <v>44866.5004050926</v>
      </c>
      <c r="F441" s="3">
        <v>44875.574733796297</v>
      </c>
      <c r="G441" t="s">
        <v>91</v>
      </c>
      <c r="H441" t="s">
        <v>44</v>
      </c>
      <c r="I441">
        <v>2</v>
      </c>
      <c r="J441">
        <v>2</v>
      </c>
      <c r="K441">
        <v>4</v>
      </c>
      <c r="L441">
        <v>2</v>
      </c>
      <c r="M441">
        <v>2</v>
      </c>
      <c r="N441">
        <v>1</v>
      </c>
      <c r="O441">
        <v>3</v>
      </c>
      <c r="P441">
        <v>3</v>
      </c>
      <c r="Q441">
        <v>4</v>
      </c>
      <c r="R441">
        <v>2</v>
      </c>
      <c r="S441">
        <v>3</v>
      </c>
      <c r="T441">
        <v>1</v>
      </c>
    </row>
    <row r="442" spans="1:20" x14ac:dyDescent="0.3">
      <c r="E442" s="3"/>
      <c r="F442" s="3"/>
    </row>
    <row r="444" spans="1:20" x14ac:dyDescent="0.3">
      <c r="A444" t="s">
        <v>151</v>
      </c>
      <c r="B444" t="s">
        <v>20</v>
      </c>
      <c r="C444" t="s">
        <v>152</v>
      </c>
    </row>
    <row r="445" spans="1:20" x14ac:dyDescent="0.3">
      <c r="A445">
        <v>1</v>
      </c>
      <c r="B445">
        <v>27502</v>
      </c>
      <c r="C445" t="s">
        <v>153</v>
      </c>
    </row>
    <row r="446" spans="1:20" x14ac:dyDescent="0.3">
      <c r="A446">
        <v>1</v>
      </c>
      <c r="B446">
        <v>29438</v>
      </c>
      <c r="C446" t="s">
        <v>154</v>
      </c>
    </row>
    <row r="447" spans="1:20" x14ac:dyDescent="0.3">
      <c r="A447">
        <v>3</v>
      </c>
      <c r="B447">
        <v>29438</v>
      </c>
      <c r="C447" t="s">
        <v>155</v>
      </c>
    </row>
    <row r="448" spans="1:20" x14ac:dyDescent="0.3">
      <c r="A448">
        <v>4</v>
      </c>
      <c r="B448">
        <v>26620</v>
      </c>
      <c r="C448" t="s">
        <v>156</v>
      </c>
    </row>
    <row r="449" spans="1:3" x14ac:dyDescent="0.3">
      <c r="A449">
        <v>4</v>
      </c>
      <c r="B449">
        <v>28666</v>
      </c>
      <c r="C449" t="s">
        <v>157</v>
      </c>
    </row>
    <row r="450" spans="1:3" x14ac:dyDescent="0.3">
      <c r="A450">
        <v>4</v>
      </c>
      <c r="B450">
        <v>29806</v>
      </c>
      <c r="C450" t="s">
        <v>158</v>
      </c>
    </row>
    <row r="451" spans="1:3" x14ac:dyDescent="0.3">
      <c r="A451">
        <v>6</v>
      </c>
      <c r="B451">
        <v>29803</v>
      </c>
      <c r="C451" t="s">
        <v>159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393"/>
  <sheetViews>
    <sheetView zoomScale="90" zoomScaleNormal="90" workbookViewId="0">
      <selection activeCell="V25" sqref="V25"/>
    </sheetView>
  </sheetViews>
  <sheetFormatPr defaultColWidth="8.44140625" defaultRowHeight="14.4" x14ac:dyDescent="0.3"/>
  <cols>
    <col min="1" max="1" width="10.33203125" customWidth="1"/>
    <col min="21" max="21" width="12.88671875" customWidth="1"/>
    <col min="22" max="22" width="13.5546875" customWidth="1"/>
    <col min="23" max="23" width="10" customWidth="1"/>
    <col min="24" max="24" width="20.109375" customWidth="1"/>
    <col min="25" max="25" width="11.109375" customWidth="1"/>
    <col min="29" max="29" width="12" customWidth="1"/>
    <col min="31" max="31" width="23.6640625" customWidth="1"/>
  </cols>
  <sheetData>
    <row r="2" spans="1:31" x14ac:dyDescent="0.3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167</v>
      </c>
      <c r="T2" s="7" t="s">
        <v>167</v>
      </c>
      <c r="U2" s="8" t="s">
        <v>168</v>
      </c>
      <c r="V2" s="9" t="s">
        <v>169</v>
      </c>
      <c r="W2" s="10" t="s">
        <v>170</v>
      </c>
      <c r="X2" s="68" t="s">
        <v>171</v>
      </c>
      <c r="Y2" s="68"/>
      <c r="Z2" s="69" t="s">
        <v>172</v>
      </c>
      <c r="AA2" s="69"/>
      <c r="AC2" s="11" t="s">
        <v>173</v>
      </c>
      <c r="AD2" s="11"/>
      <c r="AE2" s="11"/>
    </row>
    <row r="3" spans="1:31" x14ac:dyDescent="0.3">
      <c r="A3">
        <v>30143</v>
      </c>
      <c r="B3">
        <v>0</v>
      </c>
      <c r="C3">
        <v>2009</v>
      </c>
      <c r="D3">
        <f t="shared" ref="D3:D66" si="0">2022-C3</f>
        <v>13</v>
      </c>
      <c r="E3" s="3">
        <v>44878.817743055602</v>
      </c>
      <c r="F3" t="s">
        <v>40</v>
      </c>
      <c r="G3">
        <v>3</v>
      </c>
      <c r="H3">
        <v>4</v>
      </c>
      <c r="I3">
        <v>2</v>
      </c>
      <c r="J3">
        <v>3</v>
      </c>
      <c r="K3">
        <v>3</v>
      </c>
      <c r="L3">
        <v>3</v>
      </c>
      <c r="M3">
        <v>7</v>
      </c>
      <c r="N3">
        <v>4</v>
      </c>
      <c r="O3">
        <v>4</v>
      </c>
      <c r="P3">
        <v>3</v>
      </c>
      <c r="Q3">
        <v>2</v>
      </c>
      <c r="R3">
        <v>3</v>
      </c>
      <c r="S3">
        <f t="shared" ref="S3:S66" si="1">SUM(G3:L3)</f>
        <v>18</v>
      </c>
      <c r="T3">
        <v>6</v>
      </c>
      <c r="U3" s="12">
        <f t="shared" ref="U3:U21" si="2">(T3-$AD$4)/$AD$5</f>
        <v>-4.5859726263600393</v>
      </c>
      <c r="V3" s="12">
        <f t="shared" ref="V3:V21" si="3">U3*$AE$15+$AD$15</f>
        <v>4.1402737363996067</v>
      </c>
      <c r="W3" s="12">
        <f t="shared" ref="W3:W21" si="4">U3*$AE$16+$AD$16</f>
        <v>31.210410604599417</v>
      </c>
      <c r="X3">
        <f t="shared" ref="X3:X21" si="5">(U3*$AE$17)+$AD$17</f>
        <v>-3.6719452527200787</v>
      </c>
      <c r="Y3">
        <v>1</v>
      </c>
      <c r="Z3" s="5">
        <f t="shared" ref="Z3:Z21" si="6">U3*$AE$18+$AD$18</f>
        <v>-4.1719452527200787</v>
      </c>
      <c r="AA3" s="13">
        <v>0</v>
      </c>
      <c r="AC3" s="14"/>
      <c r="AD3" s="14"/>
      <c r="AE3" s="14"/>
    </row>
    <row r="4" spans="1:31" x14ac:dyDescent="0.3">
      <c r="A4">
        <v>27994</v>
      </c>
      <c r="B4">
        <v>0</v>
      </c>
      <c r="C4">
        <v>2007</v>
      </c>
      <c r="D4">
        <f t="shared" si="0"/>
        <v>15</v>
      </c>
      <c r="E4" s="3">
        <v>44861.856562499997</v>
      </c>
      <c r="F4" t="s">
        <v>42</v>
      </c>
      <c r="G4">
        <v>3</v>
      </c>
      <c r="H4">
        <v>4</v>
      </c>
      <c r="I4">
        <v>2</v>
      </c>
      <c r="J4">
        <v>3</v>
      </c>
      <c r="K4">
        <v>4</v>
      </c>
      <c r="L4">
        <v>3</v>
      </c>
      <c r="M4">
        <v>6</v>
      </c>
      <c r="N4">
        <v>3</v>
      </c>
      <c r="O4">
        <v>11</v>
      </c>
      <c r="P4">
        <v>4</v>
      </c>
      <c r="Q4">
        <v>5</v>
      </c>
      <c r="R4">
        <v>7</v>
      </c>
      <c r="S4">
        <f t="shared" si="1"/>
        <v>19</v>
      </c>
      <c r="T4">
        <v>7</v>
      </c>
      <c r="U4" s="12">
        <f t="shared" si="2"/>
        <v>-4.2346569333924116</v>
      </c>
      <c r="V4" s="12">
        <f t="shared" si="3"/>
        <v>7.6534306660758844</v>
      </c>
      <c r="W4" s="12">
        <f t="shared" si="4"/>
        <v>36.48014599911383</v>
      </c>
      <c r="X4">
        <f t="shared" si="5"/>
        <v>-2.9693138667848231</v>
      </c>
      <c r="Y4">
        <v>1</v>
      </c>
      <c r="Z4" s="5">
        <f t="shared" si="6"/>
        <v>-3.4693138667848231</v>
      </c>
      <c r="AA4" s="13">
        <v>0</v>
      </c>
      <c r="AC4" s="15" t="s">
        <v>174</v>
      </c>
      <c r="AD4" s="15">
        <f>AVERAGE(S3:S393)</f>
        <v>19.053708439897697</v>
      </c>
      <c r="AE4" s="15"/>
    </row>
    <row r="5" spans="1:31" x14ac:dyDescent="0.3">
      <c r="A5">
        <v>28567</v>
      </c>
      <c r="B5">
        <v>0</v>
      </c>
      <c r="C5">
        <v>2007</v>
      </c>
      <c r="D5">
        <f t="shared" si="0"/>
        <v>15</v>
      </c>
      <c r="E5" s="3">
        <v>44864.634571759299</v>
      </c>
      <c r="F5" t="s">
        <v>44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2</v>
      </c>
      <c r="O5">
        <v>6</v>
      </c>
      <c r="P5">
        <v>3</v>
      </c>
      <c r="Q5">
        <v>4</v>
      </c>
      <c r="R5">
        <v>3</v>
      </c>
      <c r="S5">
        <f t="shared" si="1"/>
        <v>24</v>
      </c>
      <c r="T5">
        <v>8</v>
      </c>
      <c r="U5" s="12">
        <f t="shared" si="2"/>
        <v>-3.8833412404247829</v>
      </c>
      <c r="V5" s="12">
        <f t="shared" si="3"/>
        <v>11.166587595752169</v>
      </c>
      <c r="W5" s="12">
        <f t="shared" si="4"/>
        <v>41.749881393628257</v>
      </c>
      <c r="X5">
        <f t="shared" si="5"/>
        <v>-2.2666824808495658</v>
      </c>
      <c r="Y5">
        <v>1</v>
      </c>
      <c r="Z5" s="5">
        <f t="shared" si="6"/>
        <v>-2.7666824808495658</v>
      </c>
      <c r="AA5" s="13">
        <v>0</v>
      </c>
      <c r="AC5" s="15" t="s">
        <v>175</v>
      </c>
      <c r="AD5" s="15">
        <f>_xlfn.STDEV.S(S3:S393)</f>
        <v>2.8464427294801879</v>
      </c>
      <c r="AE5" s="15"/>
    </row>
    <row r="6" spans="1:31" x14ac:dyDescent="0.3">
      <c r="A6">
        <v>29529</v>
      </c>
      <c r="B6">
        <v>0</v>
      </c>
      <c r="C6">
        <v>2007</v>
      </c>
      <c r="D6">
        <f t="shared" si="0"/>
        <v>15</v>
      </c>
      <c r="E6" s="3">
        <v>44870.423159722202</v>
      </c>
      <c r="F6" t="s">
        <v>46</v>
      </c>
      <c r="G6">
        <v>3</v>
      </c>
      <c r="H6">
        <v>4</v>
      </c>
      <c r="I6">
        <v>1</v>
      </c>
      <c r="J6">
        <v>4</v>
      </c>
      <c r="K6">
        <v>4</v>
      </c>
      <c r="L6">
        <v>4</v>
      </c>
      <c r="M6">
        <v>9</v>
      </c>
      <c r="N6">
        <v>2</v>
      </c>
      <c r="O6">
        <v>16</v>
      </c>
      <c r="P6">
        <v>3</v>
      </c>
      <c r="Q6">
        <v>5</v>
      </c>
      <c r="R6">
        <v>13</v>
      </c>
      <c r="S6">
        <f t="shared" si="1"/>
        <v>20</v>
      </c>
      <c r="T6">
        <v>9</v>
      </c>
      <c r="U6" s="12">
        <f t="shared" si="2"/>
        <v>-3.5320255474571542</v>
      </c>
      <c r="V6" s="12">
        <f t="shared" si="3"/>
        <v>14.679744525428461</v>
      </c>
      <c r="W6" s="12">
        <f t="shared" si="4"/>
        <v>47.019616788142685</v>
      </c>
      <c r="X6">
        <f t="shared" si="5"/>
        <v>-1.5640510949143085</v>
      </c>
      <c r="Y6">
        <v>1</v>
      </c>
      <c r="Z6" s="5">
        <f t="shared" si="6"/>
        <v>-2.0640510949143085</v>
      </c>
      <c r="AA6" s="13">
        <v>0</v>
      </c>
      <c r="AC6" s="15"/>
      <c r="AD6" s="15"/>
      <c r="AE6" s="15"/>
    </row>
    <row r="7" spans="1:31" x14ac:dyDescent="0.3">
      <c r="A7">
        <v>27750</v>
      </c>
      <c r="B7">
        <v>1</v>
      </c>
      <c r="C7">
        <v>2006</v>
      </c>
      <c r="D7">
        <f t="shared" si="0"/>
        <v>16</v>
      </c>
      <c r="E7" s="3">
        <v>44861.459733796299</v>
      </c>
      <c r="F7" t="s">
        <v>47</v>
      </c>
      <c r="G7">
        <v>3</v>
      </c>
      <c r="H7">
        <v>3</v>
      </c>
      <c r="I7">
        <v>3</v>
      </c>
      <c r="J7">
        <v>3</v>
      </c>
      <c r="K7">
        <v>3</v>
      </c>
      <c r="L7">
        <v>2</v>
      </c>
      <c r="M7">
        <v>4</v>
      </c>
      <c r="N7">
        <v>2</v>
      </c>
      <c r="O7">
        <v>10</v>
      </c>
      <c r="P7">
        <v>3</v>
      </c>
      <c r="Q7">
        <v>4</v>
      </c>
      <c r="R7">
        <v>6</v>
      </c>
      <c r="S7">
        <f t="shared" si="1"/>
        <v>17</v>
      </c>
      <c r="T7">
        <v>10</v>
      </c>
      <c r="U7" s="12">
        <f t="shared" si="2"/>
        <v>-3.1807098544895256</v>
      </c>
      <c r="V7" s="12">
        <f t="shared" si="3"/>
        <v>18.192901455104746</v>
      </c>
      <c r="W7" s="12">
        <f t="shared" si="4"/>
        <v>52.289352182657119</v>
      </c>
      <c r="X7">
        <f t="shared" si="5"/>
        <v>-0.86141970897905118</v>
      </c>
      <c r="Y7">
        <v>1</v>
      </c>
      <c r="Z7" s="5">
        <f t="shared" si="6"/>
        <v>-1.3614197089790512</v>
      </c>
      <c r="AA7" s="13">
        <v>0</v>
      </c>
      <c r="AC7" s="15" t="s">
        <v>176</v>
      </c>
      <c r="AD7" s="15">
        <f>MIN(S3:S393)</f>
        <v>6</v>
      </c>
      <c r="AE7" s="15"/>
    </row>
    <row r="8" spans="1:31" x14ac:dyDescent="0.3">
      <c r="A8">
        <v>27756</v>
      </c>
      <c r="B8">
        <v>0</v>
      </c>
      <c r="C8">
        <v>2006</v>
      </c>
      <c r="D8">
        <f t="shared" si="0"/>
        <v>16</v>
      </c>
      <c r="E8" s="3">
        <v>44861.469490740703</v>
      </c>
      <c r="F8" t="s">
        <v>49</v>
      </c>
      <c r="G8">
        <v>3</v>
      </c>
      <c r="H8">
        <v>3</v>
      </c>
      <c r="I8">
        <v>3</v>
      </c>
      <c r="J8">
        <v>2</v>
      </c>
      <c r="K8">
        <v>3</v>
      </c>
      <c r="L8">
        <v>2</v>
      </c>
      <c r="M8">
        <v>9</v>
      </c>
      <c r="N8">
        <v>4</v>
      </c>
      <c r="O8">
        <v>10</v>
      </c>
      <c r="P8">
        <v>5</v>
      </c>
      <c r="Q8">
        <v>9</v>
      </c>
      <c r="R8">
        <v>13</v>
      </c>
      <c r="S8">
        <f t="shared" si="1"/>
        <v>16</v>
      </c>
      <c r="T8">
        <v>11</v>
      </c>
      <c r="U8" s="12">
        <f t="shared" si="2"/>
        <v>-2.8293941615218974</v>
      </c>
      <c r="V8" s="12">
        <f t="shared" si="3"/>
        <v>21.706058384781027</v>
      </c>
      <c r="W8" s="12">
        <f t="shared" si="4"/>
        <v>57.559087577171539</v>
      </c>
      <c r="X8">
        <f t="shared" si="5"/>
        <v>-0.15878832304379475</v>
      </c>
      <c r="Y8">
        <v>1</v>
      </c>
      <c r="Z8" s="5">
        <f t="shared" si="6"/>
        <v>-0.65878832304379475</v>
      </c>
      <c r="AA8" s="13">
        <v>0</v>
      </c>
      <c r="AC8" s="15" t="s">
        <v>177</v>
      </c>
      <c r="AD8" s="15">
        <f>MAX(S3:S393)</f>
        <v>24</v>
      </c>
      <c r="AE8" s="15"/>
    </row>
    <row r="9" spans="1:31" x14ac:dyDescent="0.3">
      <c r="A9">
        <v>27976</v>
      </c>
      <c r="B9">
        <v>0</v>
      </c>
      <c r="C9">
        <v>2006</v>
      </c>
      <c r="D9">
        <f t="shared" si="0"/>
        <v>16</v>
      </c>
      <c r="E9" s="3">
        <v>44861.841400463003</v>
      </c>
      <c r="F9" t="s">
        <v>44</v>
      </c>
      <c r="G9">
        <v>4</v>
      </c>
      <c r="H9">
        <v>3</v>
      </c>
      <c r="I9">
        <v>3</v>
      </c>
      <c r="J9">
        <v>2</v>
      </c>
      <c r="K9">
        <v>3</v>
      </c>
      <c r="L9">
        <v>2</v>
      </c>
      <c r="M9">
        <v>104</v>
      </c>
      <c r="N9">
        <v>3</v>
      </c>
      <c r="O9">
        <v>34</v>
      </c>
      <c r="P9">
        <v>4</v>
      </c>
      <c r="Q9">
        <v>4</v>
      </c>
      <c r="R9">
        <v>46</v>
      </c>
      <c r="S9">
        <f t="shared" si="1"/>
        <v>17</v>
      </c>
      <c r="T9">
        <v>12</v>
      </c>
      <c r="U9" s="12">
        <f t="shared" si="2"/>
        <v>-2.4780784685542687</v>
      </c>
      <c r="V9" s="12">
        <f t="shared" si="3"/>
        <v>25.219215314457312</v>
      </c>
      <c r="W9" s="12">
        <f t="shared" si="4"/>
        <v>62.828822971685966</v>
      </c>
      <c r="X9">
        <f t="shared" si="5"/>
        <v>0.54384306289146256</v>
      </c>
      <c r="Y9">
        <f t="shared" ref="Y9:Y21" si="7">ROUND(X9,0)</f>
        <v>1</v>
      </c>
      <c r="Z9" s="5">
        <f t="shared" si="6"/>
        <v>4.3843062891462559E-2</v>
      </c>
      <c r="AA9" s="13">
        <f t="shared" ref="AA9:AA21" si="8">ROUND(Z9,0)</f>
        <v>0</v>
      </c>
      <c r="AC9" s="15"/>
      <c r="AD9" s="15"/>
      <c r="AE9" s="15"/>
    </row>
    <row r="10" spans="1:31" x14ac:dyDescent="0.3">
      <c r="A10">
        <v>28030</v>
      </c>
      <c r="B10">
        <v>0</v>
      </c>
      <c r="C10">
        <v>2006</v>
      </c>
      <c r="D10">
        <f t="shared" si="0"/>
        <v>16</v>
      </c>
      <c r="E10" s="3">
        <v>44861.905648148102</v>
      </c>
      <c r="F10" t="s">
        <v>49</v>
      </c>
      <c r="G10">
        <v>4</v>
      </c>
      <c r="H10">
        <v>4</v>
      </c>
      <c r="I10">
        <v>2</v>
      </c>
      <c r="J10">
        <v>2</v>
      </c>
      <c r="K10">
        <v>4</v>
      </c>
      <c r="L10">
        <v>2</v>
      </c>
      <c r="M10">
        <v>4</v>
      </c>
      <c r="N10">
        <v>3</v>
      </c>
      <c r="O10">
        <v>11</v>
      </c>
      <c r="P10">
        <v>4</v>
      </c>
      <c r="Q10">
        <v>6</v>
      </c>
      <c r="R10">
        <v>6</v>
      </c>
      <c r="S10">
        <f t="shared" si="1"/>
        <v>18</v>
      </c>
      <c r="T10">
        <v>13</v>
      </c>
      <c r="U10" s="12">
        <f t="shared" si="2"/>
        <v>-2.1267627755866405</v>
      </c>
      <c r="V10" s="12">
        <f t="shared" si="3"/>
        <v>28.732372244133593</v>
      </c>
      <c r="W10" s="12">
        <f t="shared" si="4"/>
        <v>68.098558366200393</v>
      </c>
      <c r="X10">
        <f t="shared" si="5"/>
        <v>1.246474448826719</v>
      </c>
      <c r="Y10">
        <f t="shared" si="7"/>
        <v>1</v>
      </c>
      <c r="Z10" s="5">
        <f t="shared" si="6"/>
        <v>0.74647444882671898</v>
      </c>
      <c r="AA10" s="13">
        <f t="shared" si="8"/>
        <v>1</v>
      </c>
      <c r="AC10" s="15" t="s">
        <v>178</v>
      </c>
      <c r="AD10" s="15">
        <f>6*1</f>
        <v>6</v>
      </c>
      <c r="AE10" s="15"/>
    </row>
    <row r="11" spans="1:31" x14ac:dyDescent="0.3">
      <c r="A11">
        <v>28178</v>
      </c>
      <c r="B11">
        <v>0</v>
      </c>
      <c r="C11">
        <v>2006</v>
      </c>
      <c r="D11">
        <f t="shared" si="0"/>
        <v>16</v>
      </c>
      <c r="E11" s="3">
        <v>44862.652060185203</v>
      </c>
      <c r="F11" t="s">
        <v>52</v>
      </c>
      <c r="G11">
        <v>3</v>
      </c>
      <c r="H11">
        <v>3</v>
      </c>
      <c r="I11">
        <v>2</v>
      </c>
      <c r="J11">
        <v>4</v>
      </c>
      <c r="K11">
        <v>4</v>
      </c>
      <c r="L11">
        <v>3</v>
      </c>
      <c r="M11">
        <v>6</v>
      </c>
      <c r="N11">
        <v>3</v>
      </c>
      <c r="O11">
        <v>8</v>
      </c>
      <c r="P11">
        <v>3</v>
      </c>
      <c r="Q11">
        <v>6</v>
      </c>
      <c r="R11">
        <v>5</v>
      </c>
      <c r="S11">
        <f t="shared" si="1"/>
        <v>19</v>
      </c>
      <c r="T11">
        <v>14</v>
      </c>
      <c r="U11" s="12">
        <f t="shared" si="2"/>
        <v>-1.7754470826190121</v>
      </c>
      <c r="V11" s="12">
        <f t="shared" si="3"/>
        <v>32.245529173809878</v>
      </c>
      <c r="W11" s="12">
        <f t="shared" si="4"/>
        <v>73.36829376071482</v>
      </c>
      <c r="X11">
        <f t="shared" si="5"/>
        <v>1.9491058347619759</v>
      </c>
      <c r="Y11">
        <f t="shared" si="7"/>
        <v>2</v>
      </c>
      <c r="Z11" s="5">
        <f t="shared" si="6"/>
        <v>1.4491058347619759</v>
      </c>
      <c r="AA11" s="13">
        <f t="shared" si="8"/>
        <v>1</v>
      </c>
      <c r="AC11" s="15" t="s">
        <v>179</v>
      </c>
      <c r="AD11" s="15">
        <f>6*4</f>
        <v>24</v>
      </c>
      <c r="AE11" s="15"/>
    </row>
    <row r="12" spans="1:31" x14ac:dyDescent="0.3">
      <c r="A12">
        <v>28523</v>
      </c>
      <c r="B12">
        <v>0</v>
      </c>
      <c r="C12">
        <v>2006</v>
      </c>
      <c r="D12">
        <f t="shared" si="0"/>
        <v>16</v>
      </c>
      <c r="E12" s="3">
        <v>44864.414317129602</v>
      </c>
      <c r="F12" t="s">
        <v>49</v>
      </c>
      <c r="G12">
        <v>3</v>
      </c>
      <c r="H12">
        <v>3</v>
      </c>
      <c r="I12">
        <v>2</v>
      </c>
      <c r="J12">
        <v>3</v>
      </c>
      <c r="K12">
        <v>4</v>
      </c>
      <c r="L12">
        <v>4</v>
      </c>
      <c r="M12">
        <v>9</v>
      </c>
      <c r="N12">
        <v>5</v>
      </c>
      <c r="O12">
        <v>26</v>
      </c>
      <c r="P12">
        <v>5</v>
      </c>
      <c r="Q12">
        <v>8</v>
      </c>
      <c r="R12">
        <v>9</v>
      </c>
      <c r="S12">
        <f t="shared" si="1"/>
        <v>19</v>
      </c>
      <c r="T12">
        <v>15</v>
      </c>
      <c r="U12" s="12">
        <f t="shared" si="2"/>
        <v>-1.4241313896513836</v>
      </c>
      <c r="V12" s="12">
        <f t="shared" si="3"/>
        <v>35.758686103486163</v>
      </c>
      <c r="W12" s="12">
        <f t="shared" si="4"/>
        <v>78.638029155229248</v>
      </c>
      <c r="X12">
        <f t="shared" si="5"/>
        <v>2.6517372206972327</v>
      </c>
      <c r="Y12">
        <f t="shared" si="7"/>
        <v>3</v>
      </c>
      <c r="Z12" s="5">
        <f t="shared" si="6"/>
        <v>2.1517372206972327</v>
      </c>
      <c r="AA12" s="13">
        <f t="shared" si="8"/>
        <v>2</v>
      </c>
      <c r="AC12" s="14"/>
      <c r="AD12" s="14"/>
      <c r="AE12" s="14"/>
    </row>
    <row r="13" spans="1:31" x14ac:dyDescent="0.3">
      <c r="A13">
        <v>29342</v>
      </c>
      <c r="B13">
        <v>0</v>
      </c>
      <c r="C13">
        <v>2006</v>
      </c>
      <c r="D13">
        <f t="shared" si="0"/>
        <v>16</v>
      </c>
      <c r="E13" s="3">
        <v>44868.738263888903</v>
      </c>
      <c r="F13" t="s">
        <v>44</v>
      </c>
      <c r="G13">
        <v>2</v>
      </c>
      <c r="H13">
        <v>4</v>
      </c>
      <c r="I13">
        <v>2</v>
      </c>
      <c r="J13">
        <v>4</v>
      </c>
      <c r="K13">
        <v>3</v>
      </c>
      <c r="L13">
        <v>4</v>
      </c>
      <c r="M13">
        <v>17</v>
      </c>
      <c r="N13">
        <v>9</v>
      </c>
      <c r="O13">
        <v>27</v>
      </c>
      <c r="P13">
        <v>5</v>
      </c>
      <c r="Q13">
        <v>12</v>
      </c>
      <c r="R13">
        <v>23</v>
      </c>
      <c r="S13">
        <f t="shared" si="1"/>
        <v>19</v>
      </c>
      <c r="T13">
        <v>16</v>
      </c>
      <c r="U13" s="12">
        <f t="shared" si="2"/>
        <v>-1.072815696683755</v>
      </c>
      <c r="V13" s="12">
        <f t="shared" si="3"/>
        <v>39.271843033162455</v>
      </c>
      <c r="W13" s="12">
        <f t="shared" si="4"/>
        <v>83.907764549743675</v>
      </c>
      <c r="X13">
        <f t="shared" si="5"/>
        <v>3.35436860663249</v>
      </c>
      <c r="Y13">
        <f t="shared" si="7"/>
        <v>3</v>
      </c>
      <c r="Z13" s="5">
        <f t="shared" si="6"/>
        <v>2.85436860663249</v>
      </c>
      <c r="AA13" s="13">
        <f t="shared" si="8"/>
        <v>3</v>
      </c>
      <c r="AC13" s="16"/>
      <c r="AD13" s="17" t="s">
        <v>180</v>
      </c>
      <c r="AE13" s="18" t="s">
        <v>181</v>
      </c>
    </row>
    <row r="14" spans="1:31" x14ac:dyDescent="0.3">
      <c r="A14">
        <v>26592</v>
      </c>
      <c r="B14">
        <v>0</v>
      </c>
      <c r="C14">
        <v>2005</v>
      </c>
      <c r="D14">
        <f t="shared" si="0"/>
        <v>17</v>
      </c>
      <c r="E14" s="3">
        <v>44859.539398148198</v>
      </c>
      <c r="F14" t="s">
        <v>40</v>
      </c>
      <c r="G14">
        <v>4</v>
      </c>
      <c r="H14">
        <v>4</v>
      </c>
      <c r="I14">
        <v>2</v>
      </c>
      <c r="J14">
        <v>3</v>
      </c>
      <c r="K14">
        <v>4</v>
      </c>
      <c r="L14">
        <v>3</v>
      </c>
      <c r="M14">
        <v>5</v>
      </c>
      <c r="N14">
        <v>3</v>
      </c>
      <c r="O14">
        <v>12</v>
      </c>
      <c r="P14">
        <v>10</v>
      </c>
      <c r="Q14">
        <v>4</v>
      </c>
      <c r="R14">
        <v>4</v>
      </c>
      <c r="S14">
        <f t="shared" si="1"/>
        <v>20</v>
      </c>
      <c r="T14">
        <v>17</v>
      </c>
      <c r="U14" s="12">
        <f t="shared" si="2"/>
        <v>-0.72150000371612666</v>
      </c>
      <c r="V14" s="12">
        <f t="shared" si="3"/>
        <v>42.784999962838732</v>
      </c>
      <c r="W14" s="12">
        <f t="shared" si="4"/>
        <v>89.177499944258102</v>
      </c>
      <c r="X14">
        <f t="shared" si="5"/>
        <v>4.0569999925677465</v>
      </c>
      <c r="Y14">
        <f t="shared" si="7"/>
        <v>4</v>
      </c>
      <c r="Z14" s="5">
        <f t="shared" si="6"/>
        <v>3.5569999925677465</v>
      </c>
      <c r="AA14" s="13">
        <f t="shared" si="8"/>
        <v>4</v>
      </c>
      <c r="AC14" s="19" t="s">
        <v>168</v>
      </c>
      <c r="AD14" s="20">
        <v>0</v>
      </c>
      <c r="AE14" s="21">
        <v>1</v>
      </c>
    </row>
    <row r="15" spans="1:31" x14ac:dyDescent="0.3">
      <c r="A15">
        <v>27646</v>
      </c>
      <c r="B15">
        <v>0</v>
      </c>
      <c r="C15">
        <v>2005</v>
      </c>
      <c r="D15">
        <f t="shared" si="0"/>
        <v>17</v>
      </c>
      <c r="E15" s="3">
        <v>44861.386053240698</v>
      </c>
      <c r="F15" t="s">
        <v>52</v>
      </c>
      <c r="G15">
        <v>4</v>
      </c>
      <c r="H15">
        <v>4</v>
      </c>
      <c r="I15">
        <v>2</v>
      </c>
      <c r="J15">
        <v>3</v>
      </c>
      <c r="K15">
        <v>3</v>
      </c>
      <c r="L15">
        <v>4</v>
      </c>
      <c r="M15">
        <v>6</v>
      </c>
      <c r="N15">
        <v>2</v>
      </c>
      <c r="O15">
        <v>10</v>
      </c>
      <c r="P15">
        <v>11</v>
      </c>
      <c r="Q15">
        <v>22</v>
      </c>
      <c r="R15">
        <v>4</v>
      </c>
      <c r="S15">
        <f t="shared" si="1"/>
        <v>20</v>
      </c>
      <c r="T15">
        <v>18</v>
      </c>
      <c r="U15" s="12">
        <f t="shared" si="2"/>
        <v>-0.37018431074849817</v>
      </c>
      <c r="V15" s="12">
        <f t="shared" si="3"/>
        <v>46.298156892515017</v>
      </c>
      <c r="W15" s="12">
        <f t="shared" si="4"/>
        <v>94.447235338772529</v>
      </c>
      <c r="X15">
        <f t="shared" si="5"/>
        <v>4.7596313785030038</v>
      </c>
      <c r="Y15">
        <f t="shared" si="7"/>
        <v>5</v>
      </c>
      <c r="Z15" s="5">
        <f t="shared" si="6"/>
        <v>4.2596313785030038</v>
      </c>
      <c r="AA15" s="13">
        <f t="shared" si="8"/>
        <v>4</v>
      </c>
      <c r="AC15" s="22" t="s">
        <v>169</v>
      </c>
      <c r="AD15" s="23">
        <v>50</v>
      </c>
      <c r="AE15" s="24">
        <v>10</v>
      </c>
    </row>
    <row r="16" spans="1:31" x14ac:dyDescent="0.3">
      <c r="A16">
        <v>27790</v>
      </c>
      <c r="B16">
        <v>0</v>
      </c>
      <c r="C16">
        <v>2005</v>
      </c>
      <c r="D16">
        <f t="shared" si="0"/>
        <v>17</v>
      </c>
      <c r="E16" s="3">
        <v>44861.485196759299</v>
      </c>
      <c r="F16" t="s">
        <v>58</v>
      </c>
      <c r="G16">
        <v>3</v>
      </c>
      <c r="H16">
        <v>4</v>
      </c>
      <c r="I16">
        <v>3</v>
      </c>
      <c r="J16">
        <v>4</v>
      </c>
      <c r="K16">
        <v>4</v>
      </c>
      <c r="L16">
        <v>4</v>
      </c>
      <c r="M16">
        <v>5</v>
      </c>
      <c r="N16">
        <v>3</v>
      </c>
      <c r="O16">
        <v>9</v>
      </c>
      <c r="P16">
        <v>2</v>
      </c>
      <c r="Q16">
        <v>6</v>
      </c>
      <c r="R16">
        <v>5</v>
      </c>
      <c r="S16">
        <f t="shared" si="1"/>
        <v>22</v>
      </c>
      <c r="T16">
        <v>19</v>
      </c>
      <c r="U16" s="12">
        <f t="shared" si="2"/>
        <v>-1.8868617780869731E-2</v>
      </c>
      <c r="V16" s="12">
        <f t="shared" si="3"/>
        <v>49.811313822191302</v>
      </c>
      <c r="W16" s="12">
        <f t="shared" si="4"/>
        <v>99.716970733286956</v>
      </c>
      <c r="X16">
        <f t="shared" si="5"/>
        <v>5.4622627644382602</v>
      </c>
      <c r="Y16">
        <f t="shared" si="7"/>
        <v>5</v>
      </c>
      <c r="Z16" s="5">
        <f t="shared" si="6"/>
        <v>4.9622627644382602</v>
      </c>
      <c r="AA16" s="13">
        <f t="shared" si="8"/>
        <v>5</v>
      </c>
      <c r="AC16" s="22" t="s">
        <v>170</v>
      </c>
      <c r="AD16" s="23">
        <v>100</v>
      </c>
      <c r="AE16" s="24">
        <v>15</v>
      </c>
    </row>
    <row r="17" spans="1:31" x14ac:dyDescent="0.3">
      <c r="A17">
        <v>28065</v>
      </c>
      <c r="B17">
        <v>0</v>
      </c>
      <c r="C17">
        <v>2005</v>
      </c>
      <c r="D17">
        <f t="shared" si="0"/>
        <v>17</v>
      </c>
      <c r="E17" s="3">
        <v>44861.975150462997</v>
      </c>
      <c r="F17" t="s">
        <v>44</v>
      </c>
      <c r="G17">
        <v>4</v>
      </c>
      <c r="H17">
        <v>4</v>
      </c>
      <c r="I17">
        <v>3</v>
      </c>
      <c r="J17">
        <v>3</v>
      </c>
      <c r="K17">
        <v>4</v>
      </c>
      <c r="L17">
        <v>3</v>
      </c>
      <c r="M17">
        <v>5</v>
      </c>
      <c r="N17">
        <v>2</v>
      </c>
      <c r="O17">
        <v>6</v>
      </c>
      <c r="P17">
        <v>3</v>
      </c>
      <c r="Q17">
        <v>7</v>
      </c>
      <c r="R17">
        <v>9</v>
      </c>
      <c r="S17">
        <f t="shared" si="1"/>
        <v>21</v>
      </c>
      <c r="T17">
        <v>20</v>
      </c>
      <c r="U17" s="12">
        <f t="shared" si="2"/>
        <v>0.3324470751867587</v>
      </c>
      <c r="V17" s="12">
        <f t="shared" si="3"/>
        <v>53.324470751867587</v>
      </c>
      <c r="W17" s="12">
        <f t="shared" si="4"/>
        <v>104.98670612780138</v>
      </c>
      <c r="X17">
        <f t="shared" si="5"/>
        <v>6.1648941503735175</v>
      </c>
      <c r="Y17">
        <f t="shared" si="7"/>
        <v>6</v>
      </c>
      <c r="Z17" s="5">
        <f t="shared" si="6"/>
        <v>5.6648941503735175</v>
      </c>
      <c r="AA17" s="13">
        <f t="shared" si="8"/>
        <v>6</v>
      </c>
      <c r="AC17" s="22" t="s">
        <v>171</v>
      </c>
      <c r="AD17" s="23">
        <v>5.5</v>
      </c>
      <c r="AE17" s="24">
        <v>2</v>
      </c>
    </row>
    <row r="18" spans="1:31" x14ac:dyDescent="0.3">
      <c r="A18">
        <v>28483</v>
      </c>
      <c r="B18">
        <v>0</v>
      </c>
      <c r="C18">
        <v>2005</v>
      </c>
      <c r="D18">
        <f t="shared" si="0"/>
        <v>17</v>
      </c>
      <c r="E18" s="3">
        <v>44863.857337963003</v>
      </c>
      <c r="F18" t="s">
        <v>52</v>
      </c>
      <c r="G18">
        <v>3</v>
      </c>
      <c r="H18">
        <v>4</v>
      </c>
      <c r="I18">
        <v>3</v>
      </c>
      <c r="J18">
        <v>3</v>
      </c>
      <c r="K18">
        <v>3</v>
      </c>
      <c r="L18">
        <v>3</v>
      </c>
      <c r="M18">
        <v>2</v>
      </c>
      <c r="N18">
        <v>3</v>
      </c>
      <c r="O18">
        <v>5</v>
      </c>
      <c r="P18">
        <v>2</v>
      </c>
      <c r="Q18">
        <v>3</v>
      </c>
      <c r="R18">
        <v>17</v>
      </c>
      <c r="S18">
        <f t="shared" si="1"/>
        <v>19</v>
      </c>
      <c r="T18">
        <v>21</v>
      </c>
      <c r="U18" s="12">
        <f t="shared" si="2"/>
        <v>0.68376276815438719</v>
      </c>
      <c r="V18" s="12">
        <f t="shared" si="3"/>
        <v>56.837627681543871</v>
      </c>
      <c r="W18" s="12">
        <f t="shared" si="4"/>
        <v>110.25644152231581</v>
      </c>
      <c r="X18">
        <f t="shared" si="5"/>
        <v>6.8675255363087739</v>
      </c>
      <c r="Y18">
        <f t="shared" si="7"/>
        <v>7</v>
      </c>
      <c r="Z18" s="5">
        <f t="shared" si="6"/>
        <v>6.3675255363087739</v>
      </c>
      <c r="AA18" s="13">
        <f t="shared" si="8"/>
        <v>6</v>
      </c>
      <c r="AC18" s="25" t="s">
        <v>182</v>
      </c>
      <c r="AD18" s="26">
        <v>5</v>
      </c>
      <c r="AE18" s="27">
        <v>2</v>
      </c>
    </row>
    <row r="19" spans="1:31" x14ac:dyDescent="0.3">
      <c r="A19">
        <v>28727</v>
      </c>
      <c r="B19">
        <v>0</v>
      </c>
      <c r="C19">
        <v>2005</v>
      </c>
      <c r="D19">
        <f t="shared" si="0"/>
        <v>17</v>
      </c>
      <c r="E19" s="3">
        <v>44865.529039351903</v>
      </c>
      <c r="F19" t="s">
        <v>49</v>
      </c>
      <c r="G19">
        <v>4</v>
      </c>
      <c r="H19">
        <v>3</v>
      </c>
      <c r="I19">
        <v>4</v>
      </c>
      <c r="J19">
        <v>2</v>
      </c>
      <c r="K19">
        <v>3</v>
      </c>
      <c r="L19">
        <v>2</v>
      </c>
      <c r="M19">
        <v>4</v>
      </c>
      <c r="N19">
        <v>3</v>
      </c>
      <c r="O19">
        <v>5</v>
      </c>
      <c r="P19">
        <v>4</v>
      </c>
      <c r="Q19">
        <v>3</v>
      </c>
      <c r="R19">
        <v>5</v>
      </c>
      <c r="S19">
        <f t="shared" si="1"/>
        <v>18</v>
      </c>
      <c r="T19">
        <v>22</v>
      </c>
      <c r="U19" s="12">
        <f t="shared" si="2"/>
        <v>1.0350784611220156</v>
      </c>
      <c r="V19" s="12">
        <f t="shared" si="3"/>
        <v>60.350784611220156</v>
      </c>
      <c r="W19" s="12">
        <f t="shared" si="4"/>
        <v>115.52617691683024</v>
      </c>
      <c r="X19">
        <f t="shared" si="5"/>
        <v>7.5701569222440313</v>
      </c>
      <c r="Y19">
        <f t="shared" si="7"/>
        <v>8</v>
      </c>
      <c r="Z19" s="5">
        <f t="shared" si="6"/>
        <v>7.0701569222440313</v>
      </c>
      <c r="AA19" s="13">
        <f t="shared" si="8"/>
        <v>7</v>
      </c>
    </row>
    <row r="20" spans="1:31" x14ac:dyDescent="0.3">
      <c r="A20">
        <v>26883</v>
      </c>
      <c r="B20">
        <v>1</v>
      </c>
      <c r="C20">
        <v>2004</v>
      </c>
      <c r="D20">
        <f t="shared" si="0"/>
        <v>18</v>
      </c>
      <c r="E20" s="3">
        <v>44860.489733796298</v>
      </c>
      <c r="F20" t="s">
        <v>49</v>
      </c>
      <c r="G20">
        <v>3</v>
      </c>
      <c r="H20">
        <v>4</v>
      </c>
      <c r="I20">
        <v>4</v>
      </c>
      <c r="J20">
        <v>3</v>
      </c>
      <c r="K20">
        <v>4</v>
      </c>
      <c r="L20">
        <v>3</v>
      </c>
      <c r="M20">
        <v>6</v>
      </c>
      <c r="N20">
        <v>3</v>
      </c>
      <c r="O20">
        <v>9</v>
      </c>
      <c r="P20">
        <v>5</v>
      </c>
      <c r="Q20">
        <v>4</v>
      </c>
      <c r="R20">
        <v>5</v>
      </c>
      <c r="S20">
        <f t="shared" si="1"/>
        <v>21</v>
      </c>
      <c r="T20">
        <v>23</v>
      </c>
      <c r="U20" s="12">
        <f t="shared" si="2"/>
        <v>1.3863941540896441</v>
      </c>
      <c r="V20" s="12">
        <f t="shared" si="3"/>
        <v>63.863941540896441</v>
      </c>
      <c r="W20" s="12">
        <f t="shared" si="4"/>
        <v>120.79591231134467</v>
      </c>
      <c r="X20">
        <f t="shared" si="5"/>
        <v>8.2727883081792886</v>
      </c>
      <c r="Y20">
        <f t="shared" si="7"/>
        <v>8</v>
      </c>
      <c r="Z20" s="5">
        <f t="shared" si="6"/>
        <v>7.7727883081792886</v>
      </c>
      <c r="AA20" s="13">
        <f t="shared" si="8"/>
        <v>8</v>
      </c>
    </row>
    <row r="21" spans="1:31" x14ac:dyDescent="0.3">
      <c r="A21">
        <v>27414</v>
      </c>
      <c r="B21">
        <v>0</v>
      </c>
      <c r="C21">
        <v>2004</v>
      </c>
      <c r="D21">
        <f t="shared" si="0"/>
        <v>18</v>
      </c>
      <c r="E21" s="3">
        <v>44860.871400463002</v>
      </c>
      <c r="F21" t="s">
        <v>44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43</v>
      </c>
      <c r="N21">
        <v>10</v>
      </c>
      <c r="O21">
        <v>10</v>
      </c>
      <c r="P21">
        <v>2</v>
      </c>
      <c r="Q21">
        <v>4</v>
      </c>
      <c r="R21">
        <v>6</v>
      </c>
      <c r="S21">
        <f t="shared" si="1"/>
        <v>24</v>
      </c>
      <c r="T21">
        <v>24</v>
      </c>
      <c r="U21" s="12">
        <f t="shared" si="2"/>
        <v>1.7377098470572725</v>
      </c>
      <c r="V21" s="12">
        <f t="shared" si="3"/>
        <v>67.377098470572719</v>
      </c>
      <c r="W21" s="12">
        <f t="shared" si="4"/>
        <v>126.06564770585909</v>
      </c>
      <c r="X21">
        <f t="shared" si="5"/>
        <v>8.9754196941145459</v>
      </c>
      <c r="Y21">
        <f t="shared" si="7"/>
        <v>9</v>
      </c>
      <c r="Z21" s="5">
        <f t="shared" si="6"/>
        <v>8.4754196941145459</v>
      </c>
      <c r="AA21" s="13">
        <f t="shared" si="8"/>
        <v>8</v>
      </c>
    </row>
    <row r="22" spans="1:31" x14ac:dyDescent="0.3">
      <c r="A22">
        <v>28011</v>
      </c>
      <c r="B22">
        <v>0</v>
      </c>
      <c r="C22">
        <v>2004</v>
      </c>
      <c r="D22">
        <f t="shared" si="0"/>
        <v>18</v>
      </c>
      <c r="E22" s="3">
        <v>44861.878692129598</v>
      </c>
      <c r="F22" t="s">
        <v>42</v>
      </c>
      <c r="G22">
        <v>4</v>
      </c>
      <c r="H22">
        <v>4</v>
      </c>
      <c r="I22">
        <v>1</v>
      </c>
      <c r="J22">
        <v>4</v>
      </c>
      <c r="K22">
        <v>4</v>
      </c>
      <c r="L22">
        <v>4</v>
      </c>
      <c r="M22">
        <v>11</v>
      </c>
      <c r="N22">
        <v>3</v>
      </c>
      <c r="O22">
        <v>10</v>
      </c>
      <c r="P22">
        <v>4</v>
      </c>
      <c r="Q22">
        <v>6</v>
      </c>
      <c r="R22">
        <v>5</v>
      </c>
      <c r="S22">
        <f t="shared" si="1"/>
        <v>21</v>
      </c>
      <c r="U22" s="12"/>
      <c r="V22" s="12"/>
      <c r="W22" s="12"/>
      <c r="AA22" s="5"/>
    </row>
    <row r="23" spans="1:31" x14ac:dyDescent="0.3">
      <c r="A23">
        <v>28046</v>
      </c>
      <c r="B23">
        <v>0</v>
      </c>
      <c r="C23">
        <v>2004</v>
      </c>
      <c r="D23">
        <f t="shared" si="0"/>
        <v>18</v>
      </c>
      <c r="E23" s="3">
        <v>44861.933217592603</v>
      </c>
      <c r="F23" t="s">
        <v>42</v>
      </c>
      <c r="G23">
        <v>4</v>
      </c>
      <c r="H23">
        <v>2</v>
      </c>
      <c r="I23">
        <v>2</v>
      </c>
      <c r="J23">
        <v>3</v>
      </c>
      <c r="K23">
        <v>4</v>
      </c>
      <c r="L23">
        <v>4</v>
      </c>
      <c r="M23">
        <v>5</v>
      </c>
      <c r="N23">
        <v>5</v>
      </c>
      <c r="O23">
        <v>12</v>
      </c>
      <c r="P23">
        <v>4</v>
      </c>
      <c r="Q23">
        <v>6</v>
      </c>
      <c r="R23">
        <v>7</v>
      </c>
      <c r="S23">
        <f t="shared" si="1"/>
        <v>19</v>
      </c>
      <c r="U23" s="12"/>
      <c r="V23" s="12"/>
      <c r="W23" s="12"/>
      <c r="AA23" s="5"/>
    </row>
    <row r="24" spans="1:31" x14ac:dyDescent="0.3">
      <c r="A24">
        <v>28418</v>
      </c>
      <c r="B24">
        <v>0</v>
      </c>
      <c r="C24">
        <v>2004</v>
      </c>
      <c r="D24">
        <f t="shared" si="0"/>
        <v>18</v>
      </c>
      <c r="E24" s="3">
        <v>44863.501967592601</v>
      </c>
      <c r="F24" t="s">
        <v>42</v>
      </c>
      <c r="G24">
        <v>4</v>
      </c>
      <c r="H24">
        <v>3</v>
      </c>
      <c r="I24">
        <v>3</v>
      </c>
      <c r="J24">
        <v>3</v>
      </c>
      <c r="K24">
        <v>3</v>
      </c>
      <c r="L24">
        <v>3</v>
      </c>
      <c r="M24">
        <v>5</v>
      </c>
      <c r="N24">
        <v>1</v>
      </c>
      <c r="O24">
        <v>7</v>
      </c>
      <c r="P24">
        <v>2</v>
      </c>
      <c r="Q24">
        <v>2</v>
      </c>
      <c r="R24">
        <v>4</v>
      </c>
      <c r="S24">
        <f t="shared" si="1"/>
        <v>19</v>
      </c>
      <c r="U24" s="12"/>
      <c r="V24" s="12"/>
      <c r="W24" s="12"/>
      <c r="AA24" s="5"/>
    </row>
    <row r="25" spans="1:31" x14ac:dyDescent="0.3">
      <c r="A25">
        <v>28776</v>
      </c>
      <c r="B25">
        <v>0</v>
      </c>
      <c r="C25">
        <v>2004</v>
      </c>
      <c r="D25">
        <f t="shared" si="0"/>
        <v>18</v>
      </c>
      <c r="E25" s="3">
        <v>44865.629930555602</v>
      </c>
      <c r="F25" t="s">
        <v>44</v>
      </c>
      <c r="G25">
        <v>3</v>
      </c>
      <c r="H25">
        <v>4</v>
      </c>
      <c r="I25">
        <v>3</v>
      </c>
      <c r="J25">
        <v>4</v>
      </c>
      <c r="K25">
        <v>4</v>
      </c>
      <c r="L25">
        <v>4</v>
      </c>
      <c r="M25">
        <v>6</v>
      </c>
      <c r="N25">
        <v>3</v>
      </c>
      <c r="O25">
        <v>8</v>
      </c>
      <c r="P25">
        <v>4</v>
      </c>
      <c r="Q25">
        <v>5</v>
      </c>
      <c r="R25">
        <v>5</v>
      </c>
      <c r="S25">
        <f t="shared" si="1"/>
        <v>22</v>
      </c>
      <c r="U25" s="12"/>
      <c r="V25" s="12"/>
      <c r="W25" s="12"/>
      <c r="AA25" s="5"/>
    </row>
    <row r="26" spans="1:31" x14ac:dyDescent="0.3">
      <c r="A26">
        <v>29049</v>
      </c>
      <c r="B26">
        <v>0</v>
      </c>
      <c r="C26">
        <v>2004</v>
      </c>
      <c r="D26">
        <f t="shared" si="0"/>
        <v>18</v>
      </c>
      <c r="E26" s="3">
        <v>44866.768842592603</v>
      </c>
      <c r="F26" t="s">
        <v>59</v>
      </c>
      <c r="G26">
        <v>3</v>
      </c>
      <c r="H26">
        <v>3</v>
      </c>
      <c r="I26">
        <v>3</v>
      </c>
      <c r="J26">
        <v>3</v>
      </c>
      <c r="K26">
        <v>4</v>
      </c>
      <c r="L26">
        <v>3</v>
      </c>
      <c r="M26">
        <v>5</v>
      </c>
      <c r="N26">
        <v>4</v>
      </c>
      <c r="O26">
        <v>11</v>
      </c>
      <c r="P26">
        <v>4</v>
      </c>
      <c r="Q26">
        <v>4</v>
      </c>
      <c r="R26">
        <v>5</v>
      </c>
      <c r="S26">
        <f t="shared" si="1"/>
        <v>19</v>
      </c>
      <c r="U26" s="12"/>
      <c r="V26" s="12"/>
      <c r="W26" s="12"/>
      <c r="AA26" s="5"/>
    </row>
    <row r="27" spans="1:31" x14ac:dyDescent="0.3">
      <c r="A27">
        <v>26527</v>
      </c>
      <c r="B27">
        <v>0</v>
      </c>
      <c r="C27">
        <v>2003</v>
      </c>
      <c r="D27">
        <f t="shared" si="0"/>
        <v>19</v>
      </c>
      <c r="E27" s="3">
        <v>44859.475185185198</v>
      </c>
      <c r="F27" t="s">
        <v>40</v>
      </c>
      <c r="G27">
        <v>4</v>
      </c>
      <c r="H27">
        <v>4</v>
      </c>
      <c r="I27">
        <v>2</v>
      </c>
      <c r="J27">
        <v>3</v>
      </c>
      <c r="K27">
        <v>3</v>
      </c>
      <c r="L27">
        <v>3</v>
      </c>
      <c r="M27">
        <v>4</v>
      </c>
      <c r="N27">
        <v>8</v>
      </c>
      <c r="O27">
        <v>7</v>
      </c>
      <c r="P27">
        <v>5</v>
      </c>
      <c r="Q27">
        <v>4</v>
      </c>
      <c r="R27">
        <v>6</v>
      </c>
      <c r="S27">
        <f t="shared" si="1"/>
        <v>19</v>
      </c>
      <c r="U27" s="12"/>
      <c r="V27" s="12"/>
      <c r="W27" s="12"/>
      <c r="AA27" s="5"/>
    </row>
    <row r="28" spans="1:31" x14ac:dyDescent="0.3">
      <c r="A28">
        <v>27837</v>
      </c>
      <c r="B28">
        <v>1</v>
      </c>
      <c r="C28">
        <v>2003</v>
      </c>
      <c r="D28">
        <f t="shared" si="0"/>
        <v>19</v>
      </c>
      <c r="E28" s="3">
        <v>44861.540613425903</v>
      </c>
      <c r="F28" t="s">
        <v>40</v>
      </c>
      <c r="G28">
        <v>4</v>
      </c>
      <c r="H28">
        <v>4</v>
      </c>
      <c r="I28">
        <v>1</v>
      </c>
      <c r="J28">
        <v>4</v>
      </c>
      <c r="K28">
        <v>4</v>
      </c>
      <c r="L28">
        <v>3</v>
      </c>
      <c r="M28">
        <v>6</v>
      </c>
      <c r="N28">
        <v>3</v>
      </c>
      <c r="O28">
        <v>9</v>
      </c>
      <c r="P28">
        <v>4</v>
      </c>
      <c r="Q28">
        <v>7</v>
      </c>
      <c r="R28">
        <v>12</v>
      </c>
      <c r="S28">
        <f t="shared" si="1"/>
        <v>20</v>
      </c>
      <c r="U28" s="12"/>
      <c r="V28" s="12"/>
      <c r="W28" s="12"/>
      <c r="AA28" s="5"/>
    </row>
    <row r="29" spans="1:31" x14ac:dyDescent="0.3">
      <c r="A29">
        <v>28000</v>
      </c>
      <c r="B29">
        <v>0</v>
      </c>
      <c r="C29">
        <v>2003</v>
      </c>
      <c r="D29">
        <f t="shared" si="0"/>
        <v>19</v>
      </c>
      <c r="E29" s="3">
        <v>44861.865636574097</v>
      </c>
      <c r="F29" t="s">
        <v>40</v>
      </c>
      <c r="G29">
        <v>3</v>
      </c>
      <c r="H29">
        <v>3</v>
      </c>
      <c r="I29">
        <v>3</v>
      </c>
      <c r="J29">
        <v>2</v>
      </c>
      <c r="K29">
        <v>3</v>
      </c>
      <c r="L29">
        <v>2</v>
      </c>
      <c r="M29">
        <v>5</v>
      </c>
      <c r="N29">
        <v>4</v>
      </c>
      <c r="O29">
        <v>8</v>
      </c>
      <c r="P29">
        <v>3</v>
      </c>
      <c r="Q29">
        <v>6</v>
      </c>
      <c r="R29">
        <v>8</v>
      </c>
      <c r="S29">
        <f t="shared" si="1"/>
        <v>16</v>
      </c>
      <c r="U29" s="12"/>
      <c r="V29" s="12"/>
      <c r="W29" s="12"/>
      <c r="AA29" s="5"/>
    </row>
    <row r="30" spans="1:31" x14ac:dyDescent="0.3">
      <c r="A30">
        <v>28099</v>
      </c>
      <c r="B30">
        <v>0</v>
      </c>
      <c r="C30">
        <v>2003</v>
      </c>
      <c r="D30">
        <f t="shared" si="0"/>
        <v>19</v>
      </c>
      <c r="E30" s="3">
        <v>44862.376597222203</v>
      </c>
      <c r="F30" t="s">
        <v>42</v>
      </c>
      <c r="G30">
        <v>4</v>
      </c>
      <c r="H30">
        <v>4</v>
      </c>
      <c r="I30">
        <v>3</v>
      </c>
      <c r="J30">
        <v>3</v>
      </c>
      <c r="K30">
        <v>4</v>
      </c>
      <c r="L30">
        <v>4</v>
      </c>
      <c r="M30">
        <v>3</v>
      </c>
      <c r="N30">
        <v>2</v>
      </c>
      <c r="O30">
        <v>6</v>
      </c>
      <c r="P30">
        <v>2</v>
      </c>
      <c r="Q30">
        <v>6</v>
      </c>
      <c r="R30">
        <v>4</v>
      </c>
      <c r="S30">
        <f t="shared" si="1"/>
        <v>22</v>
      </c>
      <c r="U30" s="12"/>
      <c r="V30" s="12"/>
      <c r="W30" s="12"/>
      <c r="AA30" s="5"/>
    </row>
    <row r="31" spans="1:31" x14ac:dyDescent="0.3">
      <c r="A31">
        <v>28493</v>
      </c>
      <c r="B31">
        <v>1</v>
      </c>
      <c r="C31">
        <v>2003</v>
      </c>
      <c r="D31">
        <f t="shared" si="0"/>
        <v>19</v>
      </c>
      <c r="E31" s="3">
        <v>44863.893275463</v>
      </c>
      <c r="F31" t="s">
        <v>52</v>
      </c>
      <c r="G31">
        <v>3</v>
      </c>
      <c r="H31">
        <v>3</v>
      </c>
      <c r="I31">
        <v>2</v>
      </c>
      <c r="J31">
        <v>3</v>
      </c>
      <c r="K31">
        <v>3</v>
      </c>
      <c r="L31">
        <v>2</v>
      </c>
      <c r="M31">
        <v>9</v>
      </c>
      <c r="N31">
        <v>6</v>
      </c>
      <c r="O31">
        <v>15</v>
      </c>
      <c r="P31">
        <v>8</v>
      </c>
      <c r="Q31">
        <v>6</v>
      </c>
      <c r="R31">
        <v>26</v>
      </c>
      <c r="S31">
        <f t="shared" si="1"/>
        <v>16</v>
      </c>
      <c r="U31" s="12"/>
      <c r="V31" s="12"/>
      <c r="W31" s="12"/>
      <c r="AA31" s="5"/>
    </row>
    <row r="32" spans="1:31" x14ac:dyDescent="0.3">
      <c r="A32">
        <v>28509</v>
      </c>
      <c r="B32">
        <v>1</v>
      </c>
      <c r="C32">
        <v>2003</v>
      </c>
      <c r="D32">
        <f t="shared" si="0"/>
        <v>19</v>
      </c>
      <c r="E32" s="3">
        <v>44863.983900462998</v>
      </c>
      <c r="F32" t="s">
        <v>49</v>
      </c>
      <c r="G32">
        <v>1</v>
      </c>
      <c r="H32">
        <v>3</v>
      </c>
      <c r="I32">
        <v>3</v>
      </c>
      <c r="J32">
        <v>1</v>
      </c>
      <c r="K32">
        <v>1</v>
      </c>
      <c r="L32">
        <v>1</v>
      </c>
      <c r="M32">
        <v>6</v>
      </c>
      <c r="N32">
        <v>5</v>
      </c>
      <c r="O32">
        <v>10</v>
      </c>
      <c r="P32">
        <v>4</v>
      </c>
      <c r="Q32">
        <v>6</v>
      </c>
      <c r="R32">
        <v>6</v>
      </c>
      <c r="S32">
        <f t="shared" si="1"/>
        <v>10</v>
      </c>
      <c r="U32" s="12"/>
      <c r="V32" s="12"/>
      <c r="W32" s="12"/>
      <c r="AA32" s="5"/>
    </row>
    <row r="33" spans="1:27" x14ac:dyDescent="0.3">
      <c r="A33">
        <v>28860</v>
      </c>
      <c r="B33">
        <v>0</v>
      </c>
      <c r="C33">
        <v>2003</v>
      </c>
      <c r="D33">
        <f t="shared" si="0"/>
        <v>19</v>
      </c>
      <c r="E33" s="3">
        <v>44865.919537037</v>
      </c>
      <c r="F33" t="s">
        <v>42</v>
      </c>
      <c r="G33">
        <v>4</v>
      </c>
      <c r="H33">
        <v>4</v>
      </c>
      <c r="I33">
        <v>2</v>
      </c>
      <c r="J33">
        <v>3</v>
      </c>
      <c r="K33">
        <v>4</v>
      </c>
      <c r="L33">
        <v>2</v>
      </c>
      <c r="M33">
        <v>6</v>
      </c>
      <c r="N33">
        <v>4</v>
      </c>
      <c r="O33">
        <v>11</v>
      </c>
      <c r="P33">
        <v>5</v>
      </c>
      <c r="Q33">
        <v>7</v>
      </c>
      <c r="R33">
        <v>11</v>
      </c>
      <c r="S33">
        <f t="shared" si="1"/>
        <v>19</v>
      </c>
      <c r="U33" s="12"/>
      <c r="V33" s="12"/>
      <c r="W33" s="12"/>
      <c r="AA33" s="5"/>
    </row>
    <row r="34" spans="1:27" x14ac:dyDescent="0.3">
      <c r="A34">
        <v>29128</v>
      </c>
      <c r="B34">
        <v>1</v>
      </c>
      <c r="C34">
        <v>2003</v>
      </c>
      <c r="D34">
        <f t="shared" si="0"/>
        <v>19</v>
      </c>
      <c r="E34" s="3">
        <v>44867.353263888901</v>
      </c>
      <c r="F34" t="s">
        <v>60</v>
      </c>
      <c r="G34">
        <v>4</v>
      </c>
      <c r="H34">
        <v>4</v>
      </c>
      <c r="I34">
        <v>4</v>
      </c>
      <c r="J34">
        <v>3</v>
      </c>
      <c r="K34">
        <v>3</v>
      </c>
      <c r="L34">
        <v>3</v>
      </c>
      <c r="M34">
        <v>8</v>
      </c>
      <c r="N34">
        <v>3</v>
      </c>
      <c r="O34">
        <v>12</v>
      </c>
      <c r="P34">
        <v>6</v>
      </c>
      <c r="Q34">
        <v>5</v>
      </c>
      <c r="R34">
        <v>8</v>
      </c>
      <c r="S34">
        <f t="shared" si="1"/>
        <v>21</v>
      </c>
      <c r="U34" s="12"/>
      <c r="V34" s="12"/>
      <c r="W34" s="12"/>
      <c r="AA34" s="5"/>
    </row>
    <row r="35" spans="1:27" x14ac:dyDescent="0.3">
      <c r="A35">
        <v>29174</v>
      </c>
      <c r="B35">
        <v>0</v>
      </c>
      <c r="C35">
        <v>2003</v>
      </c>
      <c r="D35">
        <f t="shared" si="0"/>
        <v>19</v>
      </c>
      <c r="E35" s="3">
        <v>44867.541250000002</v>
      </c>
      <c r="F35" t="s">
        <v>61</v>
      </c>
      <c r="G35">
        <v>4</v>
      </c>
      <c r="H35">
        <v>4</v>
      </c>
      <c r="I35">
        <v>1</v>
      </c>
      <c r="J35">
        <v>3</v>
      </c>
      <c r="K35">
        <v>4</v>
      </c>
      <c r="L35">
        <v>3</v>
      </c>
      <c r="M35">
        <v>7</v>
      </c>
      <c r="N35">
        <v>3</v>
      </c>
      <c r="O35">
        <v>18</v>
      </c>
      <c r="P35">
        <v>3</v>
      </c>
      <c r="Q35">
        <v>18</v>
      </c>
      <c r="R35">
        <v>10</v>
      </c>
      <c r="S35">
        <f t="shared" si="1"/>
        <v>19</v>
      </c>
      <c r="U35" s="12"/>
      <c r="V35" s="12"/>
      <c r="W35" s="12"/>
      <c r="AA35" s="5"/>
    </row>
    <row r="36" spans="1:27" x14ac:dyDescent="0.3">
      <c r="A36">
        <v>29437</v>
      </c>
      <c r="B36">
        <v>0</v>
      </c>
      <c r="C36">
        <v>2003</v>
      </c>
      <c r="D36">
        <f t="shared" si="0"/>
        <v>19</v>
      </c>
      <c r="E36" s="3">
        <v>44869.668576388904</v>
      </c>
      <c r="F36" t="s">
        <v>40</v>
      </c>
      <c r="G36">
        <v>3</v>
      </c>
      <c r="H36">
        <v>3</v>
      </c>
      <c r="I36">
        <v>1</v>
      </c>
      <c r="J36">
        <v>3</v>
      </c>
      <c r="K36">
        <v>3</v>
      </c>
      <c r="L36">
        <v>3</v>
      </c>
      <c r="M36">
        <v>7</v>
      </c>
      <c r="N36">
        <v>2</v>
      </c>
      <c r="O36">
        <v>7</v>
      </c>
      <c r="P36">
        <v>2</v>
      </c>
      <c r="Q36">
        <v>3</v>
      </c>
      <c r="R36">
        <v>21</v>
      </c>
      <c r="S36">
        <f t="shared" si="1"/>
        <v>16</v>
      </c>
      <c r="U36" s="12"/>
      <c r="V36" s="12"/>
      <c r="W36" s="12"/>
      <c r="AA36" s="5"/>
    </row>
    <row r="37" spans="1:27" x14ac:dyDescent="0.3">
      <c r="A37">
        <v>29480</v>
      </c>
      <c r="B37">
        <v>0</v>
      </c>
      <c r="C37">
        <v>2003</v>
      </c>
      <c r="D37">
        <f t="shared" si="0"/>
        <v>19</v>
      </c>
      <c r="E37" s="3">
        <v>44869.864386574103</v>
      </c>
      <c r="F37" t="s">
        <v>52</v>
      </c>
      <c r="G37">
        <v>3</v>
      </c>
      <c r="H37">
        <v>2</v>
      </c>
      <c r="I37">
        <v>3</v>
      </c>
      <c r="J37">
        <v>1</v>
      </c>
      <c r="K37">
        <v>3</v>
      </c>
      <c r="L37">
        <v>2</v>
      </c>
      <c r="M37">
        <v>4</v>
      </c>
      <c r="N37">
        <v>4</v>
      </c>
      <c r="O37">
        <v>4</v>
      </c>
      <c r="P37">
        <v>3</v>
      </c>
      <c r="Q37">
        <v>4</v>
      </c>
      <c r="R37">
        <v>4</v>
      </c>
      <c r="S37">
        <f t="shared" si="1"/>
        <v>14</v>
      </c>
      <c r="U37" s="12"/>
      <c r="V37" s="12"/>
      <c r="W37" s="12"/>
      <c r="AA37" s="5"/>
    </row>
    <row r="38" spans="1:27" x14ac:dyDescent="0.3">
      <c r="A38">
        <v>29709</v>
      </c>
      <c r="B38">
        <v>0</v>
      </c>
      <c r="C38">
        <v>2003</v>
      </c>
      <c r="D38">
        <f t="shared" si="0"/>
        <v>19</v>
      </c>
      <c r="E38" s="3">
        <v>44871.726597222201</v>
      </c>
      <c r="F38" t="s">
        <v>62</v>
      </c>
      <c r="G38">
        <v>3</v>
      </c>
      <c r="H38">
        <v>3</v>
      </c>
      <c r="I38">
        <v>2</v>
      </c>
      <c r="J38">
        <v>3</v>
      </c>
      <c r="K38">
        <v>3</v>
      </c>
      <c r="L38">
        <v>3</v>
      </c>
      <c r="M38">
        <v>4</v>
      </c>
      <c r="N38">
        <v>1</v>
      </c>
      <c r="O38">
        <v>15</v>
      </c>
      <c r="P38">
        <v>2</v>
      </c>
      <c r="Q38">
        <v>4</v>
      </c>
      <c r="R38">
        <v>4</v>
      </c>
      <c r="S38">
        <f t="shared" si="1"/>
        <v>17</v>
      </c>
      <c r="U38" s="12"/>
      <c r="V38" s="12"/>
      <c r="W38" s="12"/>
      <c r="AA38" s="5"/>
    </row>
    <row r="39" spans="1:27" x14ac:dyDescent="0.3">
      <c r="A39">
        <v>29765</v>
      </c>
      <c r="B39">
        <v>0</v>
      </c>
      <c r="C39">
        <v>2003</v>
      </c>
      <c r="D39">
        <f t="shared" si="0"/>
        <v>19</v>
      </c>
      <c r="E39" s="3">
        <v>44871.879791666703</v>
      </c>
      <c r="F39" t="s">
        <v>42</v>
      </c>
      <c r="G39">
        <v>4</v>
      </c>
      <c r="H39">
        <v>4</v>
      </c>
      <c r="I39">
        <v>3</v>
      </c>
      <c r="J39">
        <v>3</v>
      </c>
      <c r="K39">
        <v>4</v>
      </c>
      <c r="L39">
        <v>3</v>
      </c>
      <c r="M39">
        <v>4</v>
      </c>
      <c r="N39">
        <v>3</v>
      </c>
      <c r="O39">
        <v>8</v>
      </c>
      <c r="P39">
        <v>4</v>
      </c>
      <c r="Q39">
        <v>4</v>
      </c>
      <c r="R39">
        <v>8</v>
      </c>
      <c r="S39">
        <f t="shared" si="1"/>
        <v>21</v>
      </c>
      <c r="U39" s="12"/>
      <c r="V39" s="12"/>
      <c r="W39" s="12"/>
      <c r="AA39" s="5"/>
    </row>
    <row r="40" spans="1:27" x14ac:dyDescent="0.3">
      <c r="A40">
        <v>29844</v>
      </c>
      <c r="B40">
        <v>0</v>
      </c>
      <c r="C40">
        <v>2003</v>
      </c>
      <c r="D40">
        <f t="shared" si="0"/>
        <v>19</v>
      </c>
      <c r="E40" s="3">
        <v>44872.511574074102</v>
      </c>
      <c r="F40" t="s">
        <v>40</v>
      </c>
      <c r="G40">
        <v>4</v>
      </c>
      <c r="H40">
        <v>3</v>
      </c>
      <c r="I40">
        <v>3</v>
      </c>
      <c r="J40">
        <v>3</v>
      </c>
      <c r="K40">
        <v>3</v>
      </c>
      <c r="L40">
        <v>2</v>
      </c>
      <c r="M40">
        <v>4</v>
      </c>
      <c r="N40">
        <v>2</v>
      </c>
      <c r="O40">
        <v>5</v>
      </c>
      <c r="P40">
        <v>5</v>
      </c>
      <c r="Q40">
        <v>5</v>
      </c>
      <c r="R40">
        <v>7</v>
      </c>
      <c r="S40">
        <f t="shared" si="1"/>
        <v>18</v>
      </c>
      <c r="U40" s="12"/>
      <c r="V40" s="12"/>
      <c r="W40" s="12"/>
      <c r="AA40" s="5"/>
    </row>
    <row r="41" spans="1:27" x14ac:dyDescent="0.3">
      <c r="A41">
        <v>29876</v>
      </c>
      <c r="B41">
        <v>0</v>
      </c>
      <c r="C41">
        <v>2003</v>
      </c>
      <c r="D41">
        <f t="shared" si="0"/>
        <v>19</v>
      </c>
      <c r="E41" s="3">
        <v>44872.649236111101</v>
      </c>
      <c r="F41" t="s">
        <v>40</v>
      </c>
      <c r="G41">
        <v>4</v>
      </c>
      <c r="H41">
        <v>3</v>
      </c>
      <c r="I41">
        <v>3</v>
      </c>
      <c r="J41">
        <v>3</v>
      </c>
      <c r="K41">
        <v>3</v>
      </c>
      <c r="L41">
        <v>3</v>
      </c>
      <c r="M41">
        <v>2</v>
      </c>
      <c r="N41">
        <v>3</v>
      </c>
      <c r="O41">
        <v>5</v>
      </c>
      <c r="P41">
        <v>3</v>
      </c>
      <c r="Q41">
        <v>3</v>
      </c>
      <c r="R41">
        <v>4</v>
      </c>
      <c r="S41">
        <f t="shared" si="1"/>
        <v>19</v>
      </c>
      <c r="U41" s="12"/>
      <c r="V41" s="12"/>
      <c r="W41" s="12"/>
      <c r="AA41" s="5"/>
    </row>
    <row r="42" spans="1:27" x14ac:dyDescent="0.3">
      <c r="A42">
        <v>29968</v>
      </c>
      <c r="B42">
        <v>0</v>
      </c>
      <c r="C42">
        <v>2003</v>
      </c>
      <c r="D42">
        <f t="shared" si="0"/>
        <v>19</v>
      </c>
      <c r="E42" s="3">
        <v>44873.664097222201</v>
      </c>
      <c r="F42" t="s">
        <v>40</v>
      </c>
      <c r="G42">
        <v>4</v>
      </c>
      <c r="H42">
        <v>4</v>
      </c>
      <c r="I42">
        <v>3</v>
      </c>
      <c r="J42">
        <v>3</v>
      </c>
      <c r="K42">
        <v>4</v>
      </c>
      <c r="L42">
        <v>3</v>
      </c>
      <c r="M42">
        <v>4</v>
      </c>
      <c r="N42">
        <v>2</v>
      </c>
      <c r="O42">
        <v>9</v>
      </c>
      <c r="P42">
        <v>4</v>
      </c>
      <c r="Q42">
        <v>4</v>
      </c>
      <c r="R42">
        <v>5</v>
      </c>
      <c r="S42">
        <f t="shared" si="1"/>
        <v>21</v>
      </c>
      <c r="U42" s="12"/>
      <c r="V42" s="12"/>
      <c r="W42" s="12"/>
      <c r="AA42" s="5"/>
    </row>
    <row r="43" spans="1:27" x14ac:dyDescent="0.3">
      <c r="A43">
        <v>30011</v>
      </c>
      <c r="B43">
        <v>1</v>
      </c>
      <c r="C43">
        <v>2003</v>
      </c>
      <c r="D43">
        <f t="shared" si="0"/>
        <v>19</v>
      </c>
      <c r="E43" s="3">
        <v>44874.477037037002</v>
      </c>
      <c r="F43" t="s">
        <v>63</v>
      </c>
      <c r="G43">
        <v>4</v>
      </c>
      <c r="H43">
        <v>4</v>
      </c>
      <c r="I43">
        <v>2</v>
      </c>
      <c r="J43">
        <v>4</v>
      </c>
      <c r="K43">
        <v>4</v>
      </c>
      <c r="L43">
        <v>4</v>
      </c>
      <c r="M43">
        <v>26</v>
      </c>
      <c r="N43">
        <v>2</v>
      </c>
      <c r="O43">
        <v>81</v>
      </c>
      <c r="P43">
        <v>2</v>
      </c>
      <c r="Q43">
        <v>3</v>
      </c>
      <c r="R43">
        <v>6</v>
      </c>
      <c r="S43">
        <f t="shared" si="1"/>
        <v>22</v>
      </c>
      <c r="U43" s="12"/>
      <c r="V43" s="12"/>
      <c r="W43" s="12"/>
      <c r="AA43" s="5"/>
    </row>
    <row r="44" spans="1:27" x14ac:dyDescent="0.3">
      <c r="A44">
        <v>30012</v>
      </c>
      <c r="B44">
        <v>0</v>
      </c>
      <c r="C44">
        <v>2003</v>
      </c>
      <c r="D44">
        <f t="shared" si="0"/>
        <v>19</v>
      </c>
      <c r="E44" s="3">
        <v>44874.482789351903</v>
      </c>
      <c r="F44" t="s">
        <v>40</v>
      </c>
      <c r="G44">
        <v>4</v>
      </c>
      <c r="H44">
        <v>4</v>
      </c>
      <c r="I44">
        <v>4</v>
      </c>
      <c r="J44">
        <v>4</v>
      </c>
      <c r="K44">
        <v>4</v>
      </c>
      <c r="L44">
        <v>4</v>
      </c>
      <c r="M44">
        <v>3</v>
      </c>
      <c r="N44">
        <v>2</v>
      </c>
      <c r="O44">
        <v>5</v>
      </c>
      <c r="P44">
        <v>28</v>
      </c>
      <c r="Q44">
        <v>3</v>
      </c>
      <c r="R44">
        <v>4</v>
      </c>
      <c r="S44">
        <f t="shared" si="1"/>
        <v>24</v>
      </c>
      <c r="U44" s="12"/>
      <c r="V44" s="12"/>
      <c r="W44" s="12"/>
      <c r="AA44" s="5"/>
    </row>
    <row r="45" spans="1:27" x14ac:dyDescent="0.3">
      <c r="A45">
        <v>30018</v>
      </c>
      <c r="B45">
        <v>0</v>
      </c>
      <c r="C45">
        <v>2003</v>
      </c>
      <c r="D45">
        <f t="shared" si="0"/>
        <v>19</v>
      </c>
      <c r="E45" s="3">
        <v>44874.498217592598</v>
      </c>
      <c r="F45" t="s">
        <v>40</v>
      </c>
      <c r="G45">
        <v>3</v>
      </c>
      <c r="H45">
        <v>3</v>
      </c>
      <c r="I45">
        <v>3</v>
      </c>
      <c r="J45">
        <v>3</v>
      </c>
      <c r="K45">
        <v>4</v>
      </c>
      <c r="L45">
        <v>3</v>
      </c>
      <c r="M45">
        <v>3</v>
      </c>
      <c r="N45">
        <v>2</v>
      </c>
      <c r="O45">
        <v>5</v>
      </c>
      <c r="P45">
        <v>3</v>
      </c>
      <c r="Q45">
        <v>3</v>
      </c>
      <c r="R45">
        <v>5</v>
      </c>
      <c r="S45">
        <f t="shared" si="1"/>
        <v>19</v>
      </c>
      <c r="U45" s="12"/>
      <c r="V45" s="12"/>
      <c r="W45" s="12"/>
      <c r="AA45" s="5"/>
    </row>
    <row r="46" spans="1:27" x14ac:dyDescent="0.3">
      <c r="A46">
        <v>30036</v>
      </c>
      <c r="B46">
        <v>0</v>
      </c>
      <c r="C46">
        <v>2003</v>
      </c>
      <c r="D46">
        <f t="shared" si="0"/>
        <v>19</v>
      </c>
      <c r="E46" s="3">
        <v>44874.6284606482</v>
      </c>
      <c r="F46" t="s">
        <v>40</v>
      </c>
      <c r="G46">
        <v>4</v>
      </c>
      <c r="H46">
        <v>4</v>
      </c>
      <c r="I46">
        <v>2</v>
      </c>
      <c r="J46">
        <v>4</v>
      </c>
      <c r="K46">
        <v>4</v>
      </c>
      <c r="L46">
        <v>4</v>
      </c>
      <c r="M46">
        <v>3</v>
      </c>
      <c r="N46">
        <v>2</v>
      </c>
      <c r="O46">
        <v>11</v>
      </c>
      <c r="P46">
        <v>3</v>
      </c>
      <c r="Q46">
        <v>4</v>
      </c>
      <c r="R46">
        <v>4</v>
      </c>
      <c r="S46">
        <f t="shared" si="1"/>
        <v>22</v>
      </c>
      <c r="U46" s="12"/>
      <c r="V46" s="12"/>
      <c r="W46" s="12"/>
      <c r="AA46" s="5"/>
    </row>
    <row r="47" spans="1:27" x14ac:dyDescent="0.3">
      <c r="A47">
        <v>30053</v>
      </c>
      <c r="B47">
        <v>0</v>
      </c>
      <c r="C47">
        <v>2003</v>
      </c>
      <c r="D47">
        <f t="shared" si="0"/>
        <v>19</v>
      </c>
      <c r="E47" s="3">
        <v>44874.849074074104</v>
      </c>
      <c r="F47" t="s">
        <v>40</v>
      </c>
      <c r="G47">
        <v>3</v>
      </c>
      <c r="H47">
        <v>3</v>
      </c>
      <c r="I47">
        <v>3</v>
      </c>
      <c r="J47">
        <v>3</v>
      </c>
      <c r="K47">
        <v>2</v>
      </c>
      <c r="L47">
        <v>1</v>
      </c>
      <c r="M47">
        <v>15</v>
      </c>
      <c r="N47">
        <v>4</v>
      </c>
      <c r="O47">
        <v>13</v>
      </c>
      <c r="P47">
        <v>8</v>
      </c>
      <c r="Q47">
        <v>7</v>
      </c>
      <c r="R47">
        <v>12</v>
      </c>
      <c r="S47">
        <f t="shared" si="1"/>
        <v>15</v>
      </c>
      <c r="U47" s="12"/>
      <c r="V47" s="12"/>
      <c r="W47" s="12"/>
      <c r="AA47" s="5"/>
    </row>
    <row r="48" spans="1:27" x14ac:dyDescent="0.3">
      <c r="A48">
        <v>26556</v>
      </c>
      <c r="B48">
        <v>0</v>
      </c>
      <c r="C48">
        <v>2002</v>
      </c>
      <c r="D48">
        <f t="shared" si="0"/>
        <v>20</v>
      </c>
      <c r="E48" s="3">
        <v>44859.500034722201</v>
      </c>
      <c r="F48" t="s">
        <v>42</v>
      </c>
      <c r="G48">
        <v>3</v>
      </c>
      <c r="H48">
        <v>4</v>
      </c>
      <c r="I48">
        <v>2</v>
      </c>
      <c r="J48">
        <v>3</v>
      </c>
      <c r="K48">
        <v>4</v>
      </c>
      <c r="L48">
        <v>3</v>
      </c>
      <c r="M48">
        <v>7</v>
      </c>
      <c r="N48">
        <v>8</v>
      </c>
      <c r="O48">
        <v>11</v>
      </c>
      <c r="P48">
        <v>9</v>
      </c>
      <c r="Q48">
        <v>39</v>
      </c>
      <c r="R48">
        <v>7</v>
      </c>
      <c r="S48">
        <f t="shared" si="1"/>
        <v>19</v>
      </c>
      <c r="U48" s="12"/>
      <c r="V48" s="12"/>
      <c r="W48" s="12"/>
      <c r="AA48" s="5"/>
    </row>
    <row r="49" spans="1:27" x14ac:dyDescent="0.3">
      <c r="A49">
        <v>27093</v>
      </c>
      <c r="B49">
        <v>0</v>
      </c>
      <c r="C49">
        <v>2002</v>
      </c>
      <c r="D49">
        <f t="shared" si="0"/>
        <v>20</v>
      </c>
      <c r="E49" s="3">
        <v>44860.640115740702</v>
      </c>
      <c r="F49" t="s">
        <v>40</v>
      </c>
      <c r="G49">
        <v>3</v>
      </c>
      <c r="H49">
        <v>3</v>
      </c>
      <c r="I49">
        <v>2</v>
      </c>
      <c r="J49">
        <v>3</v>
      </c>
      <c r="K49">
        <v>4</v>
      </c>
      <c r="L49">
        <v>4</v>
      </c>
      <c r="M49">
        <v>10</v>
      </c>
      <c r="N49">
        <v>4</v>
      </c>
      <c r="O49">
        <v>14</v>
      </c>
      <c r="P49">
        <v>5</v>
      </c>
      <c r="Q49">
        <v>7</v>
      </c>
      <c r="R49">
        <v>6</v>
      </c>
      <c r="S49">
        <f t="shared" si="1"/>
        <v>19</v>
      </c>
      <c r="U49" s="12"/>
      <c r="V49" s="12"/>
      <c r="W49" s="12"/>
      <c r="AA49" s="5"/>
    </row>
    <row r="50" spans="1:27" x14ac:dyDescent="0.3">
      <c r="A50">
        <v>27201</v>
      </c>
      <c r="B50">
        <v>1</v>
      </c>
      <c r="C50">
        <v>2002</v>
      </c>
      <c r="D50">
        <f t="shared" si="0"/>
        <v>20</v>
      </c>
      <c r="E50" s="3">
        <v>44860.698263888902</v>
      </c>
      <c r="F50" t="s">
        <v>42</v>
      </c>
      <c r="G50">
        <v>3</v>
      </c>
      <c r="H50">
        <v>3</v>
      </c>
      <c r="I50">
        <v>2</v>
      </c>
      <c r="J50">
        <v>2</v>
      </c>
      <c r="K50">
        <v>1</v>
      </c>
      <c r="L50">
        <v>1</v>
      </c>
      <c r="M50">
        <v>7</v>
      </c>
      <c r="N50">
        <v>10</v>
      </c>
      <c r="O50">
        <v>15</v>
      </c>
      <c r="P50">
        <v>12</v>
      </c>
      <c r="Q50">
        <v>5</v>
      </c>
      <c r="R50">
        <v>11</v>
      </c>
      <c r="S50">
        <f t="shared" si="1"/>
        <v>12</v>
      </c>
      <c r="U50" s="12"/>
      <c r="V50" s="12"/>
      <c r="W50" s="12"/>
      <c r="AA50" s="5"/>
    </row>
    <row r="51" spans="1:27" x14ac:dyDescent="0.3">
      <c r="A51">
        <v>27215</v>
      </c>
      <c r="B51">
        <v>0</v>
      </c>
      <c r="C51">
        <v>2002</v>
      </c>
      <c r="D51">
        <f t="shared" si="0"/>
        <v>20</v>
      </c>
      <c r="E51" s="3">
        <v>44860.705613425896</v>
      </c>
      <c r="F51" t="s">
        <v>49</v>
      </c>
      <c r="G51">
        <v>4</v>
      </c>
      <c r="H51">
        <v>3</v>
      </c>
      <c r="I51">
        <v>4</v>
      </c>
      <c r="J51">
        <v>3</v>
      </c>
      <c r="K51">
        <v>4</v>
      </c>
      <c r="L51">
        <v>3</v>
      </c>
      <c r="M51">
        <v>3</v>
      </c>
      <c r="N51">
        <v>3</v>
      </c>
      <c r="O51">
        <v>5</v>
      </c>
      <c r="P51">
        <v>3</v>
      </c>
      <c r="Q51">
        <v>23</v>
      </c>
      <c r="R51">
        <v>5</v>
      </c>
      <c r="S51">
        <f t="shared" si="1"/>
        <v>21</v>
      </c>
      <c r="U51" s="12"/>
      <c r="V51" s="12"/>
      <c r="W51" s="12"/>
      <c r="AA51" s="5"/>
    </row>
    <row r="52" spans="1:27" x14ac:dyDescent="0.3">
      <c r="A52">
        <v>27305</v>
      </c>
      <c r="B52">
        <v>0</v>
      </c>
      <c r="C52">
        <v>2002</v>
      </c>
      <c r="D52">
        <f t="shared" si="0"/>
        <v>20</v>
      </c>
      <c r="E52" s="3">
        <v>44860.769305555601</v>
      </c>
      <c r="F52" t="s">
        <v>49</v>
      </c>
      <c r="G52">
        <v>3</v>
      </c>
      <c r="H52">
        <v>4</v>
      </c>
      <c r="I52">
        <v>2</v>
      </c>
      <c r="J52">
        <v>3</v>
      </c>
      <c r="K52">
        <v>4</v>
      </c>
      <c r="L52">
        <v>3</v>
      </c>
      <c r="M52">
        <v>11</v>
      </c>
      <c r="N52">
        <v>3</v>
      </c>
      <c r="O52">
        <v>13</v>
      </c>
      <c r="P52">
        <v>6</v>
      </c>
      <c r="Q52">
        <v>7</v>
      </c>
      <c r="R52">
        <v>7</v>
      </c>
      <c r="S52">
        <f t="shared" si="1"/>
        <v>19</v>
      </c>
      <c r="U52" s="12"/>
      <c r="V52" s="12"/>
      <c r="W52" s="12"/>
      <c r="AA52" s="5"/>
    </row>
    <row r="53" spans="1:27" x14ac:dyDescent="0.3">
      <c r="A53">
        <v>27227</v>
      </c>
      <c r="B53">
        <v>0</v>
      </c>
      <c r="C53">
        <v>2002</v>
      </c>
      <c r="D53">
        <f t="shared" si="0"/>
        <v>20</v>
      </c>
      <c r="E53" s="3">
        <v>44860.779837962997</v>
      </c>
      <c r="F53" t="s">
        <v>63</v>
      </c>
      <c r="G53">
        <v>4</v>
      </c>
      <c r="H53">
        <v>4</v>
      </c>
      <c r="I53">
        <v>4</v>
      </c>
      <c r="J53">
        <v>3</v>
      </c>
      <c r="K53">
        <v>4</v>
      </c>
      <c r="L53">
        <v>3</v>
      </c>
      <c r="M53">
        <v>5</v>
      </c>
      <c r="N53">
        <v>2</v>
      </c>
      <c r="O53">
        <v>15</v>
      </c>
      <c r="P53">
        <v>3</v>
      </c>
      <c r="Q53">
        <v>6</v>
      </c>
      <c r="R53">
        <v>6</v>
      </c>
      <c r="S53">
        <f t="shared" si="1"/>
        <v>22</v>
      </c>
      <c r="U53" s="12"/>
      <c r="V53" s="12"/>
      <c r="W53" s="12"/>
      <c r="AA53" s="5"/>
    </row>
    <row r="54" spans="1:27" x14ac:dyDescent="0.3">
      <c r="A54">
        <v>27349</v>
      </c>
      <c r="B54">
        <v>1</v>
      </c>
      <c r="C54">
        <v>2002</v>
      </c>
      <c r="D54">
        <f t="shared" si="0"/>
        <v>20</v>
      </c>
      <c r="E54" s="3">
        <v>44860.822592592602</v>
      </c>
      <c r="F54" t="s">
        <v>49</v>
      </c>
      <c r="G54">
        <v>1</v>
      </c>
      <c r="H54">
        <v>1</v>
      </c>
      <c r="I54">
        <v>3</v>
      </c>
      <c r="J54">
        <v>1</v>
      </c>
      <c r="K54">
        <v>2</v>
      </c>
      <c r="L54">
        <v>1</v>
      </c>
      <c r="M54">
        <v>5</v>
      </c>
      <c r="N54">
        <v>4</v>
      </c>
      <c r="O54">
        <v>21</v>
      </c>
      <c r="P54">
        <v>3</v>
      </c>
      <c r="Q54">
        <v>6</v>
      </c>
      <c r="R54">
        <v>5</v>
      </c>
      <c r="S54">
        <f t="shared" si="1"/>
        <v>9</v>
      </c>
      <c r="U54" s="12"/>
      <c r="V54" s="12"/>
      <c r="W54" s="12"/>
      <c r="AA54" s="5"/>
    </row>
    <row r="55" spans="1:27" x14ac:dyDescent="0.3">
      <c r="A55">
        <v>27511</v>
      </c>
      <c r="B55">
        <v>0</v>
      </c>
      <c r="C55">
        <v>2002</v>
      </c>
      <c r="D55">
        <f t="shared" si="0"/>
        <v>20</v>
      </c>
      <c r="E55" s="3">
        <v>44860.9317592593</v>
      </c>
      <c r="F55" t="s">
        <v>42</v>
      </c>
      <c r="G55">
        <v>4</v>
      </c>
      <c r="H55">
        <v>4</v>
      </c>
      <c r="I55">
        <v>3</v>
      </c>
      <c r="J55">
        <v>4</v>
      </c>
      <c r="K55">
        <v>4</v>
      </c>
      <c r="L55">
        <v>4</v>
      </c>
      <c r="M55">
        <v>5</v>
      </c>
      <c r="N55">
        <v>3</v>
      </c>
      <c r="O55">
        <v>5</v>
      </c>
      <c r="P55">
        <v>2</v>
      </c>
      <c r="Q55">
        <v>2</v>
      </c>
      <c r="R55">
        <v>5</v>
      </c>
      <c r="S55">
        <f t="shared" si="1"/>
        <v>23</v>
      </c>
      <c r="U55" s="12"/>
      <c r="V55" s="12"/>
      <c r="W55" s="12"/>
      <c r="AA55" s="5"/>
    </row>
    <row r="56" spans="1:27" x14ac:dyDescent="0.3">
      <c r="A56">
        <v>27657</v>
      </c>
      <c r="B56">
        <v>0</v>
      </c>
      <c r="C56">
        <v>2002</v>
      </c>
      <c r="D56">
        <f t="shared" si="0"/>
        <v>20</v>
      </c>
      <c r="E56" s="3">
        <v>44861.401168981502</v>
      </c>
      <c r="F56" t="s">
        <v>64</v>
      </c>
      <c r="G56">
        <v>3</v>
      </c>
      <c r="H56">
        <v>4</v>
      </c>
      <c r="I56">
        <v>1</v>
      </c>
      <c r="J56">
        <v>3</v>
      </c>
      <c r="K56">
        <v>4</v>
      </c>
      <c r="L56">
        <v>3</v>
      </c>
      <c r="M56">
        <v>6</v>
      </c>
      <c r="N56">
        <v>3</v>
      </c>
      <c r="O56">
        <v>11</v>
      </c>
      <c r="P56">
        <v>3</v>
      </c>
      <c r="Q56">
        <v>8</v>
      </c>
      <c r="R56">
        <v>11</v>
      </c>
      <c r="S56">
        <f t="shared" si="1"/>
        <v>18</v>
      </c>
      <c r="U56" s="12"/>
      <c r="V56" s="12"/>
      <c r="W56" s="12"/>
      <c r="AA56" s="5"/>
    </row>
    <row r="57" spans="1:27" x14ac:dyDescent="0.3">
      <c r="A57">
        <v>27774</v>
      </c>
      <c r="B57">
        <v>0</v>
      </c>
      <c r="C57">
        <v>2002</v>
      </c>
      <c r="D57">
        <f t="shared" si="0"/>
        <v>20</v>
      </c>
      <c r="E57" s="3">
        <v>44861.470694444499</v>
      </c>
      <c r="F57" t="s">
        <v>40</v>
      </c>
      <c r="G57">
        <v>4</v>
      </c>
      <c r="H57">
        <v>4</v>
      </c>
      <c r="I57">
        <v>2</v>
      </c>
      <c r="J57">
        <v>3</v>
      </c>
      <c r="K57">
        <v>4</v>
      </c>
      <c r="L57">
        <v>3</v>
      </c>
      <c r="M57">
        <v>9</v>
      </c>
      <c r="N57">
        <v>3</v>
      </c>
      <c r="O57">
        <v>9</v>
      </c>
      <c r="P57">
        <v>4</v>
      </c>
      <c r="Q57">
        <v>7</v>
      </c>
      <c r="R57">
        <v>11</v>
      </c>
      <c r="S57">
        <f t="shared" si="1"/>
        <v>20</v>
      </c>
      <c r="U57" s="12"/>
      <c r="V57" s="12"/>
      <c r="W57" s="12"/>
      <c r="AA57" s="5"/>
    </row>
    <row r="58" spans="1:27" x14ac:dyDescent="0.3">
      <c r="A58">
        <v>27760</v>
      </c>
      <c r="B58">
        <v>0</v>
      </c>
      <c r="C58">
        <v>2002</v>
      </c>
      <c r="D58">
        <f t="shared" si="0"/>
        <v>20</v>
      </c>
      <c r="E58" s="3">
        <v>44861.473877314798</v>
      </c>
      <c r="F58" t="s">
        <v>40</v>
      </c>
      <c r="G58">
        <v>4</v>
      </c>
      <c r="H58">
        <v>4</v>
      </c>
      <c r="I58">
        <v>3</v>
      </c>
      <c r="J58">
        <v>2</v>
      </c>
      <c r="K58">
        <v>2</v>
      </c>
      <c r="L58">
        <v>3</v>
      </c>
      <c r="M58">
        <v>3</v>
      </c>
      <c r="N58">
        <v>3</v>
      </c>
      <c r="O58">
        <v>9</v>
      </c>
      <c r="P58">
        <v>5</v>
      </c>
      <c r="Q58">
        <v>4</v>
      </c>
      <c r="R58">
        <v>13</v>
      </c>
      <c r="S58">
        <f t="shared" si="1"/>
        <v>18</v>
      </c>
      <c r="U58" s="12"/>
      <c r="V58" s="12"/>
      <c r="W58" s="12"/>
      <c r="AA58" s="5"/>
    </row>
    <row r="59" spans="1:27" x14ac:dyDescent="0.3">
      <c r="A59">
        <v>27783</v>
      </c>
      <c r="B59">
        <v>1</v>
      </c>
      <c r="C59">
        <v>2002</v>
      </c>
      <c r="D59">
        <f t="shared" si="0"/>
        <v>20</v>
      </c>
      <c r="E59" s="3">
        <v>44861.474097222199</v>
      </c>
      <c r="F59" t="s">
        <v>52</v>
      </c>
      <c r="G59">
        <v>3</v>
      </c>
      <c r="H59">
        <v>4</v>
      </c>
      <c r="I59">
        <v>2</v>
      </c>
      <c r="J59">
        <v>4</v>
      </c>
      <c r="K59">
        <v>4</v>
      </c>
      <c r="L59">
        <v>4</v>
      </c>
      <c r="M59">
        <v>5</v>
      </c>
      <c r="N59">
        <v>3</v>
      </c>
      <c r="O59">
        <v>8</v>
      </c>
      <c r="P59">
        <v>3</v>
      </c>
      <c r="Q59">
        <v>4</v>
      </c>
      <c r="R59">
        <v>11</v>
      </c>
      <c r="S59">
        <f t="shared" si="1"/>
        <v>21</v>
      </c>
      <c r="U59" s="12"/>
      <c r="V59" s="12"/>
      <c r="W59" s="12"/>
      <c r="AA59" s="5"/>
    </row>
    <row r="60" spans="1:27" x14ac:dyDescent="0.3">
      <c r="A60">
        <v>28010</v>
      </c>
      <c r="B60">
        <v>1</v>
      </c>
      <c r="C60">
        <v>2002</v>
      </c>
      <c r="D60">
        <f t="shared" si="0"/>
        <v>20</v>
      </c>
      <c r="E60" s="3">
        <v>44861.8755439815</v>
      </c>
      <c r="F60" t="s">
        <v>63</v>
      </c>
      <c r="G60">
        <v>4</v>
      </c>
      <c r="H60">
        <v>4</v>
      </c>
      <c r="I60">
        <v>3</v>
      </c>
      <c r="J60">
        <v>4</v>
      </c>
      <c r="K60">
        <v>4</v>
      </c>
      <c r="L60">
        <v>4</v>
      </c>
      <c r="M60">
        <v>4</v>
      </c>
      <c r="N60">
        <v>2</v>
      </c>
      <c r="O60">
        <v>7</v>
      </c>
      <c r="P60">
        <v>6</v>
      </c>
      <c r="Q60">
        <v>5</v>
      </c>
      <c r="R60">
        <v>6</v>
      </c>
      <c r="S60">
        <f t="shared" si="1"/>
        <v>23</v>
      </c>
      <c r="U60" s="12"/>
      <c r="V60" s="12"/>
      <c r="W60" s="12"/>
      <c r="AA60" s="5"/>
    </row>
    <row r="61" spans="1:27" x14ac:dyDescent="0.3">
      <c r="A61">
        <v>27525</v>
      </c>
      <c r="B61">
        <v>0</v>
      </c>
      <c r="C61">
        <v>2002</v>
      </c>
      <c r="D61">
        <f t="shared" si="0"/>
        <v>20</v>
      </c>
      <c r="E61" s="3">
        <v>44863.831469907404</v>
      </c>
      <c r="F61" t="s">
        <v>52</v>
      </c>
      <c r="G61">
        <v>4</v>
      </c>
      <c r="H61">
        <v>4</v>
      </c>
      <c r="I61">
        <v>1</v>
      </c>
      <c r="J61">
        <v>4</v>
      </c>
      <c r="K61">
        <v>4</v>
      </c>
      <c r="L61">
        <v>4</v>
      </c>
      <c r="M61">
        <v>7</v>
      </c>
      <c r="N61">
        <v>3</v>
      </c>
      <c r="O61">
        <v>17</v>
      </c>
      <c r="P61">
        <v>14</v>
      </c>
      <c r="Q61">
        <v>6</v>
      </c>
      <c r="R61">
        <v>6</v>
      </c>
      <c r="S61">
        <f t="shared" si="1"/>
        <v>21</v>
      </c>
      <c r="U61" s="12"/>
      <c r="V61" s="12"/>
      <c r="W61" s="12"/>
      <c r="AA61" s="5"/>
    </row>
    <row r="62" spans="1:27" x14ac:dyDescent="0.3">
      <c r="A62">
        <v>28710</v>
      </c>
      <c r="B62">
        <v>0</v>
      </c>
      <c r="C62">
        <v>2002</v>
      </c>
      <c r="D62">
        <f t="shared" si="0"/>
        <v>20</v>
      </c>
      <c r="E62" s="3">
        <v>44865.485648148097</v>
      </c>
      <c r="F62" t="s">
        <v>40</v>
      </c>
      <c r="G62">
        <v>4</v>
      </c>
      <c r="H62">
        <v>3</v>
      </c>
      <c r="I62">
        <v>3</v>
      </c>
      <c r="J62">
        <v>2</v>
      </c>
      <c r="K62">
        <v>4</v>
      </c>
      <c r="L62">
        <v>4</v>
      </c>
      <c r="M62">
        <v>6</v>
      </c>
      <c r="N62">
        <v>2</v>
      </c>
      <c r="O62">
        <v>6</v>
      </c>
      <c r="P62">
        <v>4</v>
      </c>
      <c r="Q62">
        <v>4</v>
      </c>
      <c r="R62">
        <v>5</v>
      </c>
      <c r="S62">
        <f t="shared" si="1"/>
        <v>20</v>
      </c>
      <c r="U62" s="12"/>
      <c r="V62" s="12"/>
      <c r="W62" s="12"/>
      <c r="AA62" s="5"/>
    </row>
    <row r="63" spans="1:27" x14ac:dyDescent="0.3">
      <c r="A63">
        <v>28801</v>
      </c>
      <c r="B63">
        <v>1</v>
      </c>
      <c r="C63">
        <v>2002</v>
      </c>
      <c r="D63">
        <f t="shared" si="0"/>
        <v>20</v>
      </c>
      <c r="E63" s="3">
        <v>44865.721400463</v>
      </c>
      <c r="F63" t="s">
        <v>40</v>
      </c>
      <c r="G63">
        <v>4</v>
      </c>
      <c r="H63">
        <v>3</v>
      </c>
      <c r="I63">
        <v>4</v>
      </c>
      <c r="J63">
        <v>3</v>
      </c>
      <c r="K63">
        <v>4</v>
      </c>
      <c r="L63">
        <v>3</v>
      </c>
      <c r="M63">
        <v>3</v>
      </c>
      <c r="N63">
        <v>3</v>
      </c>
      <c r="O63">
        <v>5</v>
      </c>
      <c r="P63">
        <v>2</v>
      </c>
      <c r="Q63">
        <v>3</v>
      </c>
      <c r="R63">
        <v>4</v>
      </c>
      <c r="S63">
        <f t="shared" si="1"/>
        <v>21</v>
      </c>
      <c r="U63" s="12"/>
      <c r="V63" s="12"/>
      <c r="W63" s="12"/>
      <c r="AA63" s="5"/>
    </row>
    <row r="64" spans="1:27" x14ac:dyDescent="0.3">
      <c r="A64">
        <v>28820</v>
      </c>
      <c r="B64">
        <v>1</v>
      </c>
      <c r="C64">
        <v>2002</v>
      </c>
      <c r="D64">
        <f t="shared" si="0"/>
        <v>20</v>
      </c>
      <c r="E64" s="3">
        <v>44865.784583333298</v>
      </c>
      <c r="F64" t="s">
        <v>44</v>
      </c>
      <c r="G64">
        <v>4</v>
      </c>
      <c r="H64">
        <v>4</v>
      </c>
      <c r="I64">
        <v>2</v>
      </c>
      <c r="J64">
        <v>3</v>
      </c>
      <c r="K64">
        <v>3</v>
      </c>
      <c r="L64">
        <v>2</v>
      </c>
      <c r="M64">
        <v>4</v>
      </c>
      <c r="N64">
        <v>2</v>
      </c>
      <c r="O64">
        <v>13</v>
      </c>
      <c r="P64">
        <v>3</v>
      </c>
      <c r="Q64">
        <v>14</v>
      </c>
      <c r="R64">
        <v>20</v>
      </c>
      <c r="S64">
        <f t="shared" si="1"/>
        <v>18</v>
      </c>
      <c r="U64" s="12"/>
      <c r="V64" s="12"/>
      <c r="W64" s="12"/>
      <c r="AA64" s="5"/>
    </row>
    <row r="65" spans="1:27" x14ac:dyDescent="0.3">
      <c r="A65">
        <v>29491</v>
      </c>
      <c r="B65">
        <v>0</v>
      </c>
      <c r="C65">
        <v>2002</v>
      </c>
      <c r="D65">
        <f t="shared" si="0"/>
        <v>20</v>
      </c>
      <c r="E65" s="3">
        <v>44869.949803240699</v>
      </c>
      <c r="F65" t="s">
        <v>40</v>
      </c>
      <c r="G65">
        <v>3</v>
      </c>
      <c r="H65">
        <v>4</v>
      </c>
      <c r="I65">
        <v>1</v>
      </c>
      <c r="J65">
        <v>3</v>
      </c>
      <c r="K65">
        <v>4</v>
      </c>
      <c r="L65">
        <v>3</v>
      </c>
      <c r="M65">
        <v>11</v>
      </c>
      <c r="N65">
        <v>3</v>
      </c>
      <c r="O65">
        <v>9</v>
      </c>
      <c r="P65">
        <v>4</v>
      </c>
      <c r="Q65">
        <v>5</v>
      </c>
      <c r="R65">
        <v>5</v>
      </c>
      <c r="S65">
        <f t="shared" si="1"/>
        <v>18</v>
      </c>
      <c r="U65" s="12"/>
      <c r="V65" s="12"/>
      <c r="W65" s="12"/>
      <c r="AA65" s="5"/>
    </row>
    <row r="66" spans="1:27" x14ac:dyDescent="0.3">
      <c r="A66">
        <v>29504</v>
      </c>
      <c r="B66">
        <v>0</v>
      </c>
      <c r="C66">
        <v>2002</v>
      </c>
      <c r="D66">
        <f t="shared" si="0"/>
        <v>20</v>
      </c>
      <c r="E66" s="3">
        <v>44869.967650462997</v>
      </c>
      <c r="F66" t="s">
        <v>42</v>
      </c>
      <c r="G66">
        <v>4</v>
      </c>
      <c r="H66">
        <v>4</v>
      </c>
      <c r="I66">
        <v>3</v>
      </c>
      <c r="J66">
        <v>4</v>
      </c>
      <c r="K66">
        <v>4</v>
      </c>
      <c r="L66">
        <v>4</v>
      </c>
      <c r="M66">
        <v>4</v>
      </c>
      <c r="N66">
        <v>3</v>
      </c>
      <c r="O66">
        <v>5</v>
      </c>
      <c r="P66">
        <v>2</v>
      </c>
      <c r="Q66">
        <v>4</v>
      </c>
      <c r="R66">
        <v>5</v>
      </c>
      <c r="S66">
        <f t="shared" si="1"/>
        <v>23</v>
      </c>
      <c r="U66" s="12"/>
      <c r="V66" s="12"/>
      <c r="W66" s="12"/>
      <c r="AA66" s="5"/>
    </row>
    <row r="67" spans="1:27" x14ac:dyDescent="0.3">
      <c r="A67">
        <v>29592</v>
      </c>
      <c r="B67">
        <v>0</v>
      </c>
      <c r="C67">
        <v>2002</v>
      </c>
      <c r="D67">
        <f t="shared" ref="D67:D130" si="9">2022-C67</f>
        <v>20</v>
      </c>
      <c r="E67" s="3">
        <v>44870.756458333301</v>
      </c>
      <c r="F67" t="s">
        <v>63</v>
      </c>
      <c r="G67">
        <v>3</v>
      </c>
      <c r="H67">
        <v>3</v>
      </c>
      <c r="I67">
        <v>3</v>
      </c>
      <c r="J67">
        <v>3</v>
      </c>
      <c r="K67">
        <v>4</v>
      </c>
      <c r="L67">
        <v>3</v>
      </c>
      <c r="M67">
        <v>4</v>
      </c>
      <c r="N67">
        <v>2</v>
      </c>
      <c r="O67">
        <v>6</v>
      </c>
      <c r="P67">
        <v>3</v>
      </c>
      <c r="Q67">
        <v>4</v>
      </c>
      <c r="R67">
        <v>4</v>
      </c>
      <c r="S67">
        <f t="shared" ref="S67:S130" si="10">SUM(G67:L67)</f>
        <v>19</v>
      </c>
      <c r="U67" s="12"/>
      <c r="V67" s="12"/>
      <c r="W67" s="12"/>
      <c r="AA67" s="5"/>
    </row>
    <row r="68" spans="1:27" x14ac:dyDescent="0.3">
      <c r="A68">
        <v>29677</v>
      </c>
      <c r="B68">
        <v>0</v>
      </c>
      <c r="C68">
        <v>2002</v>
      </c>
      <c r="D68">
        <f t="shared" si="9"/>
        <v>20</v>
      </c>
      <c r="E68" s="3">
        <v>44871.588125000002</v>
      </c>
      <c r="F68" t="s">
        <v>65</v>
      </c>
      <c r="G68">
        <v>4</v>
      </c>
      <c r="H68">
        <v>4</v>
      </c>
      <c r="I68">
        <v>2</v>
      </c>
      <c r="J68">
        <v>3</v>
      </c>
      <c r="K68">
        <v>3</v>
      </c>
      <c r="L68">
        <v>3</v>
      </c>
      <c r="M68">
        <v>4</v>
      </c>
      <c r="N68">
        <v>2</v>
      </c>
      <c r="O68">
        <v>6</v>
      </c>
      <c r="P68">
        <v>1</v>
      </c>
      <c r="Q68">
        <v>3</v>
      </c>
      <c r="R68">
        <v>4</v>
      </c>
      <c r="S68">
        <f t="shared" si="10"/>
        <v>19</v>
      </c>
      <c r="U68" s="12"/>
      <c r="V68" s="12"/>
      <c r="W68" s="12"/>
      <c r="AA68" s="5"/>
    </row>
    <row r="69" spans="1:27" x14ac:dyDescent="0.3">
      <c r="A69">
        <v>29768</v>
      </c>
      <c r="B69">
        <v>1</v>
      </c>
      <c r="C69">
        <v>2002</v>
      </c>
      <c r="D69">
        <f t="shared" si="9"/>
        <v>20</v>
      </c>
      <c r="E69" s="3">
        <v>44871.873356481497</v>
      </c>
      <c r="F69" t="s">
        <v>44</v>
      </c>
      <c r="G69">
        <v>4</v>
      </c>
      <c r="H69">
        <v>4</v>
      </c>
      <c r="I69">
        <v>2</v>
      </c>
      <c r="J69">
        <v>4</v>
      </c>
      <c r="K69">
        <v>4</v>
      </c>
      <c r="L69">
        <v>4</v>
      </c>
      <c r="M69">
        <v>10</v>
      </c>
      <c r="N69">
        <v>5</v>
      </c>
      <c r="O69">
        <v>42</v>
      </c>
      <c r="P69">
        <v>15</v>
      </c>
      <c r="Q69">
        <v>8</v>
      </c>
      <c r="R69">
        <v>30</v>
      </c>
      <c r="S69">
        <f t="shared" si="10"/>
        <v>22</v>
      </c>
      <c r="U69" s="12"/>
      <c r="V69" s="12"/>
      <c r="W69" s="12"/>
      <c r="AA69" s="5"/>
    </row>
    <row r="70" spans="1:27" x14ac:dyDescent="0.3">
      <c r="A70">
        <v>29868</v>
      </c>
      <c r="B70">
        <v>0</v>
      </c>
      <c r="C70">
        <v>2002</v>
      </c>
      <c r="D70">
        <f t="shared" si="9"/>
        <v>20</v>
      </c>
      <c r="E70" s="3">
        <v>44872.642592592601</v>
      </c>
      <c r="F70" t="s">
        <v>66</v>
      </c>
      <c r="G70">
        <v>4</v>
      </c>
      <c r="H70">
        <v>4</v>
      </c>
      <c r="I70">
        <v>2</v>
      </c>
      <c r="J70">
        <v>4</v>
      </c>
      <c r="K70">
        <v>4</v>
      </c>
      <c r="L70">
        <v>4</v>
      </c>
      <c r="M70">
        <v>5</v>
      </c>
      <c r="N70">
        <v>2</v>
      </c>
      <c r="O70">
        <v>7</v>
      </c>
      <c r="P70">
        <v>2</v>
      </c>
      <c r="Q70">
        <v>5</v>
      </c>
      <c r="R70">
        <v>5</v>
      </c>
      <c r="S70">
        <f t="shared" si="10"/>
        <v>22</v>
      </c>
      <c r="U70" s="12"/>
      <c r="V70" s="12"/>
      <c r="W70" s="12"/>
      <c r="AA70" s="5"/>
    </row>
    <row r="71" spans="1:27" x14ac:dyDescent="0.3">
      <c r="A71">
        <v>30034</v>
      </c>
      <c r="B71">
        <v>0</v>
      </c>
      <c r="C71">
        <v>2002</v>
      </c>
      <c r="D71">
        <f t="shared" si="9"/>
        <v>20</v>
      </c>
      <c r="E71" s="3">
        <v>44874.583622685197</v>
      </c>
      <c r="F71" t="s">
        <v>44</v>
      </c>
      <c r="G71">
        <v>4</v>
      </c>
      <c r="H71">
        <v>3</v>
      </c>
      <c r="I71">
        <v>3</v>
      </c>
      <c r="J71">
        <v>3</v>
      </c>
      <c r="K71">
        <v>3</v>
      </c>
      <c r="L71">
        <v>1</v>
      </c>
      <c r="M71">
        <v>6</v>
      </c>
      <c r="N71">
        <v>1</v>
      </c>
      <c r="O71">
        <v>7</v>
      </c>
      <c r="P71">
        <v>3</v>
      </c>
      <c r="Q71">
        <v>6</v>
      </c>
      <c r="R71">
        <v>9</v>
      </c>
      <c r="S71">
        <f t="shared" si="10"/>
        <v>17</v>
      </c>
      <c r="U71" s="12"/>
      <c r="V71" s="12"/>
      <c r="W71" s="12"/>
      <c r="AA71" s="5"/>
    </row>
    <row r="72" spans="1:27" x14ac:dyDescent="0.3">
      <c r="A72">
        <v>29855</v>
      </c>
      <c r="B72">
        <v>0</v>
      </c>
      <c r="C72">
        <v>2002</v>
      </c>
      <c r="D72">
        <f t="shared" si="9"/>
        <v>20</v>
      </c>
      <c r="E72" s="3">
        <v>44874.861990740697</v>
      </c>
      <c r="F72" t="s">
        <v>42</v>
      </c>
      <c r="G72">
        <v>3</v>
      </c>
      <c r="H72">
        <v>4</v>
      </c>
      <c r="I72">
        <v>3</v>
      </c>
      <c r="J72">
        <v>4</v>
      </c>
      <c r="K72">
        <v>4</v>
      </c>
      <c r="L72">
        <v>4</v>
      </c>
      <c r="M72">
        <v>7</v>
      </c>
      <c r="N72">
        <v>4</v>
      </c>
      <c r="O72">
        <v>13</v>
      </c>
      <c r="P72">
        <v>3</v>
      </c>
      <c r="Q72">
        <v>5</v>
      </c>
      <c r="R72">
        <v>9</v>
      </c>
      <c r="S72">
        <f t="shared" si="10"/>
        <v>22</v>
      </c>
      <c r="U72" s="12"/>
      <c r="V72" s="12"/>
      <c r="W72" s="12"/>
      <c r="AA72" s="5"/>
    </row>
    <row r="73" spans="1:27" x14ac:dyDescent="0.3">
      <c r="A73">
        <v>30086</v>
      </c>
      <c r="B73">
        <v>0</v>
      </c>
      <c r="C73">
        <v>2002</v>
      </c>
      <c r="D73">
        <f t="shared" si="9"/>
        <v>20</v>
      </c>
      <c r="E73" s="3">
        <v>44876.5802430556</v>
      </c>
      <c r="F73" t="s">
        <v>67</v>
      </c>
      <c r="G73">
        <v>3</v>
      </c>
      <c r="H73">
        <v>2</v>
      </c>
      <c r="I73">
        <v>3</v>
      </c>
      <c r="J73">
        <v>2</v>
      </c>
      <c r="K73">
        <v>2</v>
      </c>
      <c r="L73">
        <v>2</v>
      </c>
      <c r="M73">
        <v>7</v>
      </c>
      <c r="N73">
        <v>3</v>
      </c>
      <c r="O73">
        <v>9</v>
      </c>
      <c r="P73">
        <v>3</v>
      </c>
      <c r="Q73">
        <v>5</v>
      </c>
      <c r="R73">
        <v>6</v>
      </c>
      <c r="S73">
        <f t="shared" si="10"/>
        <v>14</v>
      </c>
      <c r="U73" s="12"/>
      <c r="V73" s="12"/>
      <c r="W73" s="12"/>
      <c r="AA73" s="5"/>
    </row>
    <row r="74" spans="1:27" x14ac:dyDescent="0.3">
      <c r="A74">
        <v>30117</v>
      </c>
      <c r="B74">
        <v>0</v>
      </c>
      <c r="C74">
        <v>2002</v>
      </c>
      <c r="D74">
        <f t="shared" si="9"/>
        <v>20</v>
      </c>
      <c r="E74" s="3">
        <v>44877.996724536999</v>
      </c>
      <c r="F74" t="s">
        <v>42</v>
      </c>
      <c r="G74">
        <v>3</v>
      </c>
      <c r="H74">
        <v>3</v>
      </c>
      <c r="I74">
        <v>2</v>
      </c>
      <c r="J74">
        <v>3</v>
      </c>
      <c r="K74">
        <v>3</v>
      </c>
      <c r="L74">
        <v>3</v>
      </c>
      <c r="M74">
        <v>11</v>
      </c>
      <c r="N74">
        <v>3</v>
      </c>
      <c r="O74">
        <v>12</v>
      </c>
      <c r="P74">
        <v>6</v>
      </c>
      <c r="Q74">
        <v>7</v>
      </c>
      <c r="R74">
        <v>8</v>
      </c>
      <c r="S74">
        <f t="shared" si="10"/>
        <v>17</v>
      </c>
      <c r="U74" s="12"/>
      <c r="V74" s="12"/>
      <c r="W74" s="12"/>
      <c r="AA74" s="5"/>
    </row>
    <row r="75" spans="1:27" x14ac:dyDescent="0.3">
      <c r="A75">
        <v>26674</v>
      </c>
      <c r="B75">
        <v>0</v>
      </c>
      <c r="C75">
        <v>2001</v>
      </c>
      <c r="D75">
        <f t="shared" si="9"/>
        <v>21</v>
      </c>
      <c r="E75" s="3">
        <v>44859.892951388902</v>
      </c>
      <c r="F75" t="s">
        <v>68</v>
      </c>
      <c r="G75">
        <v>3</v>
      </c>
      <c r="H75">
        <v>4</v>
      </c>
      <c r="I75">
        <v>3</v>
      </c>
      <c r="J75">
        <v>4</v>
      </c>
      <c r="K75">
        <v>4</v>
      </c>
      <c r="L75">
        <v>3</v>
      </c>
      <c r="M75">
        <v>6</v>
      </c>
      <c r="N75">
        <v>3</v>
      </c>
      <c r="O75">
        <v>11</v>
      </c>
      <c r="P75">
        <v>4</v>
      </c>
      <c r="Q75">
        <v>8</v>
      </c>
      <c r="R75">
        <v>10</v>
      </c>
      <c r="S75">
        <f t="shared" si="10"/>
        <v>21</v>
      </c>
      <c r="U75" s="12"/>
      <c r="V75" s="12"/>
      <c r="W75" s="12"/>
      <c r="AA75" s="5"/>
    </row>
    <row r="76" spans="1:27" x14ac:dyDescent="0.3">
      <c r="A76">
        <v>26701</v>
      </c>
      <c r="B76">
        <v>0</v>
      </c>
      <c r="C76">
        <v>2001</v>
      </c>
      <c r="D76">
        <f t="shared" si="9"/>
        <v>21</v>
      </c>
      <c r="E76" s="3">
        <v>44859.952187499999</v>
      </c>
      <c r="F76" t="s">
        <v>40</v>
      </c>
      <c r="G76">
        <v>3</v>
      </c>
      <c r="H76">
        <v>3</v>
      </c>
      <c r="I76">
        <v>3</v>
      </c>
      <c r="J76">
        <v>2</v>
      </c>
      <c r="K76">
        <v>3</v>
      </c>
      <c r="L76">
        <v>2</v>
      </c>
      <c r="M76">
        <v>4</v>
      </c>
      <c r="N76">
        <v>2</v>
      </c>
      <c r="O76">
        <v>7</v>
      </c>
      <c r="P76">
        <v>3</v>
      </c>
      <c r="Q76">
        <v>3</v>
      </c>
      <c r="R76">
        <v>8</v>
      </c>
      <c r="S76">
        <f t="shared" si="10"/>
        <v>16</v>
      </c>
      <c r="U76" s="12"/>
      <c r="V76" s="12"/>
      <c r="W76" s="12"/>
      <c r="AA76" s="5"/>
    </row>
    <row r="77" spans="1:27" x14ac:dyDescent="0.3">
      <c r="A77">
        <v>27013</v>
      </c>
      <c r="B77">
        <v>0</v>
      </c>
      <c r="C77">
        <v>2001</v>
      </c>
      <c r="D77">
        <f t="shared" si="9"/>
        <v>21</v>
      </c>
      <c r="E77" s="3">
        <v>44860.579895833303</v>
      </c>
      <c r="F77" t="s">
        <v>52</v>
      </c>
      <c r="G77">
        <v>3</v>
      </c>
      <c r="H77">
        <v>4</v>
      </c>
      <c r="I77">
        <v>2</v>
      </c>
      <c r="J77">
        <v>3</v>
      </c>
      <c r="K77">
        <v>4</v>
      </c>
      <c r="L77">
        <v>3</v>
      </c>
      <c r="M77">
        <v>6</v>
      </c>
      <c r="N77">
        <v>3</v>
      </c>
      <c r="O77">
        <v>10</v>
      </c>
      <c r="P77">
        <v>4</v>
      </c>
      <c r="Q77">
        <v>4</v>
      </c>
      <c r="R77">
        <v>21</v>
      </c>
      <c r="S77">
        <f t="shared" si="10"/>
        <v>19</v>
      </c>
      <c r="U77" s="12"/>
      <c r="V77" s="12"/>
      <c r="W77" s="12"/>
      <c r="AA77" s="5"/>
    </row>
    <row r="78" spans="1:27" x14ac:dyDescent="0.3">
      <c r="A78">
        <v>27079</v>
      </c>
      <c r="B78">
        <v>0</v>
      </c>
      <c r="C78">
        <v>2001</v>
      </c>
      <c r="D78">
        <f t="shared" si="9"/>
        <v>21</v>
      </c>
      <c r="E78" s="3">
        <v>44860.629374999997</v>
      </c>
      <c r="F78" t="s">
        <v>49</v>
      </c>
      <c r="G78">
        <v>4</v>
      </c>
      <c r="H78">
        <v>4</v>
      </c>
      <c r="I78">
        <v>3</v>
      </c>
      <c r="J78">
        <v>2</v>
      </c>
      <c r="K78">
        <v>3</v>
      </c>
      <c r="L78">
        <v>2</v>
      </c>
      <c r="M78">
        <v>3</v>
      </c>
      <c r="N78">
        <v>3</v>
      </c>
      <c r="O78">
        <v>5</v>
      </c>
      <c r="P78">
        <v>2</v>
      </c>
      <c r="Q78">
        <v>5</v>
      </c>
      <c r="R78">
        <v>5</v>
      </c>
      <c r="S78">
        <f t="shared" si="10"/>
        <v>18</v>
      </c>
      <c r="U78" s="12"/>
      <c r="V78" s="12"/>
      <c r="W78" s="12"/>
      <c r="AA78" s="5"/>
    </row>
    <row r="79" spans="1:27" x14ac:dyDescent="0.3">
      <c r="A79">
        <v>27081</v>
      </c>
      <c r="B79">
        <v>0</v>
      </c>
      <c r="C79">
        <v>2001</v>
      </c>
      <c r="D79">
        <f t="shared" si="9"/>
        <v>21</v>
      </c>
      <c r="E79" s="3">
        <v>44860.6324537037</v>
      </c>
      <c r="F79" t="s">
        <v>40</v>
      </c>
      <c r="G79">
        <v>3</v>
      </c>
      <c r="H79">
        <v>2</v>
      </c>
      <c r="I79">
        <v>2</v>
      </c>
      <c r="J79">
        <v>3</v>
      </c>
      <c r="K79">
        <v>3</v>
      </c>
      <c r="L79">
        <v>3</v>
      </c>
      <c r="M79">
        <v>6</v>
      </c>
      <c r="N79">
        <v>10</v>
      </c>
      <c r="O79">
        <v>12</v>
      </c>
      <c r="P79">
        <v>3</v>
      </c>
      <c r="Q79">
        <v>7</v>
      </c>
      <c r="R79">
        <v>6</v>
      </c>
      <c r="S79">
        <f t="shared" si="10"/>
        <v>16</v>
      </c>
      <c r="U79" s="12"/>
      <c r="V79" s="12"/>
      <c r="W79" s="12"/>
      <c r="AA79" s="5"/>
    </row>
    <row r="80" spans="1:27" x14ac:dyDescent="0.3">
      <c r="A80">
        <v>27460</v>
      </c>
      <c r="B80">
        <v>0</v>
      </c>
      <c r="C80">
        <v>2001</v>
      </c>
      <c r="D80">
        <f t="shared" si="9"/>
        <v>21</v>
      </c>
      <c r="E80" s="3">
        <v>44860.901192129597</v>
      </c>
      <c r="F80" t="s">
        <v>40</v>
      </c>
      <c r="G80">
        <v>4</v>
      </c>
      <c r="H80">
        <v>4</v>
      </c>
      <c r="I80">
        <v>1</v>
      </c>
      <c r="J80">
        <v>3</v>
      </c>
      <c r="K80">
        <v>3</v>
      </c>
      <c r="L80">
        <v>2</v>
      </c>
      <c r="M80">
        <v>5</v>
      </c>
      <c r="N80">
        <v>2</v>
      </c>
      <c r="O80">
        <v>9</v>
      </c>
      <c r="P80">
        <v>5</v>
      </c>
      <c r="Q80">
        <v>9</v>
      </c>
      <c r="R80">
        <v>17</v>
      </c>
      <c r="S80">
        <f t="shared" si="10"/>
        <v>17</v>
      </c>
      <c r="U80" s="12"/>
      <c r="V80" s="12"/>
      <c r="W80" s="12"/>
      <c r="AA80" s="5"/>
    </row>
    <row r="81" spans="1:27" x14ac:dyDescent="0.3">
      <c r="A81">
        <v>27682</v>
      </c>
      <c r="B81">
        <v>0</v>
      </c>
      <c r="C81">
        <v>2001</v>
      </c>
      <c r="D81">
        <f t="shared" si="9"/>
        <v>21</v>
      </c>
      <c r="E81" s="3">
        <v>44861.412592592598</v>
      </c>
      <c r="F81" t="s">
        <v>49</v>
      </c>
      <c r="G81">
        <v>4</v>
      </c>
      <c r="H81">
        <v>3</v>
      </c>
      <c r="I81">
        <v>3</v>
      </c>
      <c r="J81">
        <v>2</v>
      </c>
      <c r="K81">
        <v>3</v>
      </c>
      <c r="L81">
        <v>2</v>
      </c>
      <c r="M81">
        <v>4</v>
      </c>
      <c r="N81">
        <v>3</v>
      </c>
      <c r="O81">
        <v>10</v>
      </c>
      <c r="P81">
        <v>3</v>
      </c>
      <c r="Q81">
        <v>5</v>
      </c>
      <c r="R81">
        <v>6</v>
      </c>
      <c r="S81">
        <f t="shared" si="10"/>
        <v>17</v>
      </c>
      <c r="U81" s="12"/>
      <c r="V81" s="12"/>
      <c r="W81" s="12"/>
      <c r="AA81" s="5"/>
    </row>
    <row r="82" spans="1:27" x14ac:dyDescent="0.3">
      <c r="A82">
        <v>28052</v>
      </c>
      <c r="B82">
        <v>0</v>
      </c>
      <c r="C82">
        <v>2001</v>
      </c>
      <c r="D82">
        <f t="shared" si="9"/>
        <v>21</v>
      </c>
      <c r="E82" s="3">
        <v>44861.942604166703</v>
      </c>
      <c r="F82" t="s">
        <v>49</v>
      </c>
      <c r="G82">
        <v>4</v>
      </c>
      <c r="H82">
        <v>4</v>
      </c>
      <c r="I82">
        <v>2</v>
      </c>
      <c r="J82">
        <v>4</v>
      </c>
      <c r="K82">
        <v>4</v>
      </c>
      <c r="L82">
        <v>4</v>
      </c>
      <c r="M82">
        <v>3</v>
      </c>
      <c r="N82">
        <v>2</v>
      </c>
      <c r="O82">
        <v>5</v>
      </c>
      <c r="P82">
        <v>2</v>
      </c>
      <c r="Q82">
        <v>4</v>
      </c>
      <c r="R82">
        <v>4</v>
      </c>
      <c r="S82">
        <f t="shared" si="10"/>
        <v>22</v>
      </c>
      <c r="U82" s="12"/>
      <c r="V82" s="12"/>
      <c r="W82" s="12"/>
      <c r="AA82" s="5"/>
    </row>
    <row r="83" spans="1:27" x14ac:dyDescent="0.3">
      <c r="A83">
        <v>28699</v>
      </c>
      <c r="B83">
        <v>0</v>
      </c>
      <c r="C83">
        <v>2001</v>
      </c>
      <c r="D83">
        <f t="shared" si="9"/>
        <v>21</v>
      </c>
      <c r="E83" s="3">
        <v>44865.444374999999</v>
      </c>
      <c r="F83" t="s">
        <v>52</v>
      </c>
      <c r="G83">
        <v>1</v>
      </c>
      <c r="H83">
        <v>3</v>
      </c>
      <c r="I83">
        <v>2</v>
      </c>
      <c r="J83">
        <v>3</v>
      </c>
      <c r="K83">
        <v>4</v>
      </c>
      <c r="L83">
        <v>4</v>
      </c>
      <c r="M83">
        <v>6</v>
      </c>
      <c r="N83">
        <v>5</v>
      </c>
      <c r="O83">
        <v>14</v>
      </c>
      <c r="P83">
        <v>4</v>
      </c>
      <c r="Q83">
        <v>5</v>
      </c>
      <c r="R83">
        <v>5</v>
      </c>
      <c r="S83">
        <f t="shared" si="10"/>
        <v>17</v>
      </c>
      <c r="U83" s="12"/>
      <c r="V83" s="12"/>
      <c r="W83" s="12"/>
      <c r="AA83" s="5"/>
    </row>
    <row r="84" spans="1:27" x14ac:dyDescent="0.3">
      <c r="A84">
        <v>28740</v>
      </c>
      <c r="B84">
        <v>0</v>
      </c>
      <c r="C84">
        <v>2001</v>
      </c>
      <c r="D84">
        <f t="shared" si="9"/>
        <v>21</v>
      </c>
      <c r="E84" s="3">
        <v>44865.567002314798</v>
      </c>
      <c r="F84" t="s">
        <v>69</v>
      </c>
      <c r="G84">
        <v>1</v>
      </c>
      <c r="H84">
        <v>4</v>
      </c>
      <c r="I84">
        <v>4</v>
      </c>
      <c r="J84">
        <v>3</v>
      </c>
      <c r="K84">
        <v>4</v>
      </c>
      <c r="L84">
        <v>4</v>
      </c>
      <c r="M84">
        <v>37</v>
      </c>
      <c r="N84">
        <v>3</v>
      </c>
      <c r="O84">
        <v>9</v>
      </c>
      <c r="P84">
        <v>3</v>
      </c>
      <c r="Q84">
        <v>5</v>
      </c>
      <c r="R84">
        <v>6</v>
      </c>
      <c r="S84">
        <f t="shared" si="10"/>
        <v>20</v>
      </c>
      <c r="U84" s="12"/>
      <c r="V84" s="12"/>
      <c r="W84" s="12"/>
      <c r="AA84" s="5"/>
    </row>
    <row r="85" spans="1:27" x14ac:dyDescent="0.3">
      <c r="A85">
        <v>29230</v>
      </c>
      <c r="B85">
        <v>0</v>
      </c>
      <c r="C85">
        <v>2001</v>
      </c>
      <c r="D85">
        <f t="shared" si="9"/>
        <v>21</v>
      </c>
      <c r="E85" s="3">
        <v>44867.794953703698</v>
      </c>
      <c r="F85" t="s">
        <v>63</v>
      </c>
      <c r="G85">
        <v>4</v>
      </c>
      <c r="H85">
        <v>4</v>
      </c>
      <c r="I85">
        <v>2</v>
      </c>
      <c r="J85">
        <v>4</v>
      </c>
      <c r="K85">
        <v>4</v>
      </c>
      <c r="L85">
        <v>3</v>
      </c>
      <c r="M85">
        <v>6</v>
      </c>
      <c r="N85">
        <v>4</v>
      </c>
      <c r="O85">
        <v>9</v>
      </c>
      <c r="P85">
        <v>3</v>
      </c>
      <c r="Q85">
        <v>4</v>
      </c>
      <c r="R85">
        <v>5</v>
      </c>
      <c r="S85">
        <f t="shared" si="10"/>
        <v>21</v>
      </c>
      <c r="U85" s="12"/>
      <c r="V85" s="12"/>
      <c r="W85" s="12"/>
      <c r="AA85" s="5"/>
    </row>
    <row r="86" spans="1:27" x14ac:dyDescent="0.3">
      <c r="A86">
        <v>29369</v>
      </c>
      <c r="B86">
        <v>0</v>
      </c>
      <c r="C86">
        <v>2001</v>
      </c>
      <c r="D86">
        <f t="shared" si="9"/>
        <v>21</v>
      </c>
      <c r="E86" s="3">
        <v>44868.837766203702</v>
      </c>
      <c r="F86" t="s">
        <v>70</v>
      </c>
      <c r="G86">
        <v>3</v>
      </c>
      <c r="H86">
        <v>3</v>
      </c>
      <c r="I86">
        <v>3</v>
      </c>
      <c r="J86">
        <v>3</v>
      </c>
      <c r="K86">
        <v>3</v>
      </c>
      <c r="L86">
        <v>3</v>
      </c>
      <c r="M86">
        <v>7</v>
      </c>
      <c r="N86">
        <v>3</v>
      </c>
      <c r="O86">
        <v>17</v>
      </c>
      <c r="P86">
        <v>59</v>
      </c>
      <c r="Q86">
        <v>6</v>
      </c>
      <c r="R86">
        <v>6</v>
      </c>
      <c r="S86">
        <f t="shared" si="10"/>
        <v>18</v>
      </c>
      <c r="U86" s="12"/>
      <c r="V86" s="12"/>
      <c r="W86" s="12"/>
      <c r="AA86" s="5"/>
    </row>
    <row r="87" spans="1:27" x14ac:dyDescent="0.3">
      <c r="A87">
        <v>29585</v>
      </c>
      <c r="B87">
        <v>1</v>
      </c>
      <c r="C87">
        <v>2001</v>
      </c>
      <c r="D87">
        <f t="shared" si="9"/>
        <v>21</v>
      </c>
      <c r="E87" s="3">
        <v>44870.733495370398</v>
      </c>
      <c r="F87" t="s">
        <v>49</v>
      </c>
      <c r="G87">
        <v>2</v>
      </c>
      <c r="H87">
        <v>3</v>
      </c>
      <c r="I87">
        <v>2</v>
      </c>
      <c r="J87">
        <v>1</v>
      </c>
      <c r="K87">
        <v>2</v>
      </c>
      <c r="L87">
        <v>1</v>
      </c>
      <c r="M87">
        <v>7</v>
      </c>
      <c r="N87">
        <v>3</v>
      </c>
      <c r="O87">
        <v>9</v>
      </c>
      <c r="P87">
        <v>3</v>
      </c>
      <c r="Q87">
        <v>3</v>
      </c>
      <c r="R87">
        <v>4</v>
      </c>
      <c r="S87">
        <f t="shared" si="10"/>
        <v>11</v>
      </c>
      <c r="U87" s="12"/>
      <c r="V87" s="12"/>
      <c r="W87" s="12"/>
      <c r="AA87" s="5"/>
    </row>
    <row r="88" spans="1:27" x14ac:dyDescent="0.3">
      <c r="A88">
        <v>29712</v>
      </c>
      <c r="B88">
        <v>0</v>
      </c>
      <c r="C88">
        <v>2001</v>
      </c>
      <c r="D88">
        <f t="shared" si="9"/>
        <v>21</v>
      </c>
      <c r="E88" s="3">
        <v>44871.739490740802</v>
      </c>
      <c r="F88" t="s">
        <v>42</v>
      </c>
      <c r="G88">
        <v>3</v>
      </c>
      <c r="H88">
        <v>4</v>
      </c>
      <c r="I88">
        <v>3</v>
      </c>
      <c r="J88">
        <v>4</v>
      </c>
      <c r="K88">
        <v>4</v>
      </c>
      <c r="L88">
        <v>4</v>
      </c>
      <c r="M88">
        <v>4</v>
      </c>
      <c r="N88">
        <v>2</v>
      </c>
      <c r="O88">
        <v>7</v>
      </c>
      <c r="P88">
        <v>3</v>
      </c>
      <c r="Q88">
        <v>8</v>
      </c>
      <c r="R88">
        <v>5</v>
      </c>
      <c r="S88">
        <f t="shared" si="10"/>
        <v>22</v>
      </c>
      <c r="U88" s="12"/>
      <c r="V88" s="12"/>
      <c r="W88" s="12"/>
      <c r="AA88" s="5"/>
    </row>
    <row r="89" spans="1:27" x14ac:dyDescent="0.3">
      <c r="A89">
        <v>29874</v>
      </c>
      <c r="B89">
        <v>0</v>
      </c>
      <c r="C89">
        <v>2001</v>
      </c>
      <c r="D89">
        <f t="shared" si="9"/>
        <v>21</v>
      </c>
      <c r="E89" s="3">
        <v>44872.644270833298</v>
      </c>
      <c r="F89" t="s">
        <v>42</v>
      </c>
      <c r="G89">
        <v>4</v>
      </c>
      <c r="H89">
        <v>4</v>
      </c>
      <c r="I89">
        <v>2</v>
      </c>
      <c r="J89">
        <v>3</v>
      </c>
      <c r="K89">
        <v>4</v>
      </c>
      <c r="L89">
        <v>4</v>
      </c>
      <c r="M89">
        <v>6</v>
      </c>
      <c r="N89">
        <v>5</v>
      </c>
      <c r="O89">
        <v>11</v>
      </c>
      <c r="P89">
        <v>2</v>
      </c>
      <c r="Q89">
        <v>6</v>
      </c>
      <c r="R89">
        <v>8</v>
      </c>
      <c r="S89">
        <f t="shared" si="10"/>
        <v>21</v>
      </c>
      <c r="U89" s="12"/>
      <c r="V89" s="12"/>
      <c r="W89" s="12"/>
      <c r="AA89" s="5"/>
    </row>
    <row r="90" spans="1:27" x14ac:dyDescent="0.3">
      <c r="A90">
        <v>29924</v>
      </c>
      <c r="B90">
        <v>1</v>
      </c>
      <c r="C90">
        <v>2001</v>
      </c>
      <c r="D90">
        <f t="shared" si="9"/>
        <v>21</v>
      </c>
      <c r="E90" s="3">
        <v>44872.863055555601</v>
      </c>
      <c r="F90" t="s">
        <v>52</v>
      </c>
      <c r="G90">
        <v>4</v>
      </c>
      <c r="H90">
        <v>4</v>
      </c>
      <c r="I90">
        <v>1</v>
      </c>
      <c r="J90">
        <v>4</v>
      </c>
      <c r="K90">
        <v>4</v>
      </c>
      <c r="L90">
        <v>4</v>
      </c>
      <c r="M90">
        <v>7</v>
      </c>
      <c r="N90">
        <v>3</v>
      </c>
      <c r="O90">
        <v>15</v>
      </c>
      <c r="P90">
        <v>2</v>
      </c>
      <c r="Q90">
        <v>5</v>
      </c>
      <c r="R90">
        <v>7</v>
      </c>
      <c r="S90">
        <f t="shared" si="10"/>
        <v>21</v>
      </c>
      <c r="U90" s="12"/>
      <c r="V90" s="12"/>
      <c r="W90" s="12"/>
      <c r="AA90" s="5"/>
    </row>
    <row r="91" spans="1:27" x14ac:dyDescent="0.3">
      <c r="A91">
        <v>29937</v>
      </c>
      <c r="B91">
        <v>0</v>
      </c>
      <c r="C91">
        <v>2001</v>
      </c>
      <c r="D91">
        <f t="shared" si="9"/>
        <v>21</v>
      </c>
      <c r="E91" s="3">
        <v>44872.949178240699</v>
      </c>
      <c r="F91" t="s">
        <v>71</v>
      </c>
      <c r="G91">
        <v>4</v>
      </c>
      <c r="H91">
        <v>4</v>
      </c>
      <c r="I91">
        <v>4</v>
      </c>
      <c r="J91">
        <v>4</v>
      </c>
      <c r="K91">
        <v>4</v>
      </c>
      <c r="L91">
        <v>4</v>
      </c>
      <c r="M91">
        <v>4</v>
      </c>
      <c r="N91">
        <v>1</v>
      </c>
      <c r="O91">
        <v>11</v>
      </c>
      <c r="P91">
        <v>2</v>
      </c>
      <c r="Q91">
        <v>3</v>
      </c>
      <c r="R91">
        <v>4</v>
      </c>
      <c r="S91">
        <f t="shared" si="10"/>
        <v>24</v>
      </c>
      <c r="U91" s="12"/>
      <c r="V91" s="12"/>
      <c r="W91" s="12"/>
      <c r="AA91" s="5"/>
    </row>
    <row r="92" spans="1:27" x14ac:dyDescent="0.3">
      <c r="A92">
        <v>28067</v>
      </c>
      <c r="B92">
        <v>1</v>
      </c>
      <c r="C92">
        <v>2001</v>
      </c>
      <c r="D92">
        <f t="shared" si="9"/>
        <v>21</v>
      </c>
      <c r="E92" s="3">
        <v>44873.746354166702</v>
      </c>
      <c r="F92" t="s">
        <v>42</v>
      </c>
      <c r="G92">
        <v>4</v>
      </c>
      <c r="H92">
        <v>4</v>
      </c>
      <c r="I92">
        <v>2</v>
      </c>
      <c r="J92">
        <v>4</v>
      </c>
      <c r="K92">
        <v>4</v>
      </c>
      <c r="L92">
        <v>4</v>
      </c>
      <c r="M92">
        <v>5</v>
      </c>
      <c r="N92">
        <v>4</v>
      </c>
      <c r="O92">
        <v>16</v>
      </c>
      <c r="P92">
        <v>6</v>
      </c>
      <c r="Q92">
        <v>13</v>
      </c>
      <c r="R92">
        <v>6</v>
      </c>
      <c r="S92">
        <f t="shared" si="10"/>
        <v>22</v>
      </c>
      <c r="U92" s="12"/>
      <c r="V92" s="12"/>
      <c r="W92" s="12"/>
      <c r="AA92" s="5"/>
    </row>
    <row r="93" spans="1:27" x14ac:dyDescent="0.3">
      <c r="A93">
        <v>30019</v>
      </c>
      <c r="B93">
        <v>0</v>
      </c>
      <c r="C93">
        <v>2001</v>
      </c>
      <c r="D93">
        <f t="shared" si="9"/>
        <v>21</v>
      </c>
      <c r="E93" s="3">
        <v>44874.515138888899</v>
      </c>
      <c r="F93" t="s">
        <v>42</v>
      </c>
      <c r="G93">
        <v>4</v>
      </c>
      <c r="H93">
        <v>4</v>
      </c>
      <c r="I93">
        <v>3</v>
      </c>
      <c r="J93">
        <v>4</v>
      </c>
      <c r="K93">
        <v>4</v>
      </c>
      <c r="L93">
        <v>3</v>
      </c>
      <c r="M93">
        <v>7</v>
      </c>
      <c r="N93">
        <v>3</v>
      </c>
      <c r="O93">
        <v>8</v>
      </c>
      <c r="P93">
        <v>5</v>
      </c>
      <c r="Q93">
        <v>3</v>
      </c>
      <c r="R93">
        <v>6</v>
      </c>
      <c r="S93">
        <f t="shared" si="10"/>
        <v>22</v>
      </c>
      <c r="U93" s="12"/>
      <c r="V93" s="12"/>
      <c r="W93" s="12"/>
      <c r="AA93" s="5"/>
    </row>
    <row r="94" spans="1:27" x14ac:dyDescent="0.3">
      <c r="A94">
        <v>30096</v>
      </c>
      <c r="B94">
        <v>1</v>
      </c>
      <c r="C94">
        <v>2001</v>
      </c>
      <c r="D94">
        <f t="shared" si="9"/>
        <v>21</v>
      </c>
      <c r="E94" s="3">
        <v>44877.520208333299</v>
      </c>
      <c r="F94" t="s">
        <v>52</v>
      </c>
      <c r="G94">
        <v>4</v>
      </c>
      <c r="H94">
        <v>3</v>
      </c>
      <c r="I94">
        <v>4</v>
      </c>
      <c r="J94">
        <v>4</v>
      </c>
      <c r="K94">
        <v>3</v>
      </c>
      <c r="L94">
        <v>3</v>
      </c>
      <c r="M94">
        <v>5</v>
      </c>
      <c r="N94">
        <v>6</v>
      </c>
      <c r="O94">
        <v>8</v>
      </c>
      <c r="P94">
        <v>8</v>
      </c>
      <c r="Q94">
        <v>6</v>
      </c>
      <c r="R94">
        <v>76</v>
      </c>
      <c r="S94">
        <f t="shared" si="10"/>
        <v>21</v>
      </c>
      <c r="U94" s="12"/>
      <c r="V94" s="12"/>
      <c r="W94" s="12"/>
      <c r="AA94" s="5"/>
    </row>
    <row r="95" spans="1:27" x14ac:dyDescent="0.3">
      <c r="A95">
        <v>26531</v>
      </c>
      <c r="B95">
        <v>0</v>
      </c>
      <c r="C95">
        <v>2000</v>
      </c>
      <c r="D95">
        <f t="shared" si="9"/>
        <v>22</v>
      </c>
      <c r="E95" s="3">
        <v>44859.481400463003</v>
      </c>
      <c r="F95" t="s">
        <v>40</v>
      </c>
      <c r="G95">
        <v>4</v>
      </c>
      <c r="H95">
        <v>4</v>
      </c>
      <c r="I95">
        <v>1</v>
      </c>
      <c r="J95">
        <v>3</v>
      </c>
      <c r="K95">
        <v>4</v>
      </c>
      <c r="L95">
        <v>3</v>
      </c>
      <c r="M95">
        <v>3</v>
      </c>
      <c r="N95">
        <v>3</v>
      </c>
      <c r="O95">
        <v>10</v>
      </c>
      <c r="P95">
        <v>4</v>
      </c>
      <c r="Q95">
        <v>5</v>
      </c>
      <c r="R95">
        <v>5</v>
      </c>
      <c r="S95">
        <f t="shared" si="10"/>
        <v>19</v>
      </c>
      <c r="U95" s="12"/>
      <c r="V95" s="12"/>
      <c r="W95" s="12"/>
      <c r="AA95" s="5"/>
    </row>
    <row r="96" spans="1:27" x14ac:dyDescent="0.3">
      <c r="A96">
        <v>26538</v>
      </c>
      <c r="B96">
        <v>0</v>
      </c>
      <c r="C96">
        <v>2000</v>
      </c>
      <c r="D96">
        <f t="shared" si="9"/>
        <v>22</v>
      </c>
      <c r="E96" s="3">
        <v>44859.491354166697</v>
      </c>
      <c r="F96" t="s">
        <v>44</v>
      </c>
      <c r="G96">
        <v>4</v>
      </c>
      <c r="H96">
        <v>4</v>
      </c>
      <c r="I96">
        <v>4</v>
      </c>
      <c r="J96">
        <v>3</v>
      </c>
      <c r="K96">
        <v>3</v>
      </c>
      <c r="L96">
        <v>4</v>
      </c>
      <c r="M96">
        <v>4</v>
      </c>
      <c r="N96">
        <v>2</v>
      </c>
      <c r="O96">
        <v>5</v>
      </c>
      <c r="P96">
        <v>4</v>
      </c>
      <c r="Q96">
        <v>4</v>
      </c>
      <c r="R96">
        <v>4</v>
      </c>
      <c r="S96">
        <f t="shared" si="10"/>
        <v>22</v>
      </c>
      <c r="U96" s="12"/>
      <c r="V96" s="12"/>
      <c r="W96" s="12"/>
      <c r="AA96" s="5"/>
    </row>
    <row r="97" spans="1:27" x14ac:dyDescent="0.3">
      <c r="A97">
        <v>26540</v>
      </c>
      <c r="B97">
        <v>0</v>
      </c>
      <c r="C97">
        <v>2000</v>
      </c>
      <c r="D97">
        <f t="shared" si="9"/>
        <v>22</v>
      </c>
      <c r="E97" s="3">
        <v>44859.503032407403</v>
      </c>
      <c r="F97" t="s">
        <v>44</v>
      </c>
      <c r="G97">
        <v>3</v>
      </c>
      <c r="H97">
        <v>4</v>
      </c>
      <c r="I97">
        <v>1</v>
      </c>
      <c r="J97">
        <v>3</v>
      </c>
      <c r="K97">
        <v>4</v>
      </c>
      <c r="L97">
        <v>3</v>
      </c>
      <c r="M97">
        <v>5</v>
      </c>
      <c r="N97">
        <v>1</v>
      </c>
      <c r="O97">
        <v>6</v>
      </c>
      <c r="P97">
        <v>2</v>
      </c>
      <c r="Q97">
        <v>3</v>
      </c>
      <c r="R97">
        <v>6</v>
      </c>
      <c r="S97">
        <f t="shared" si="10"/>
        <v>18</v>
      </c>
      <c r="U97" s="12"/>
      <c r="V97" s="12"/>
      <c r="W97" s="12"/>
      <c r="AA97" s="5"/>
    </row>
    <row r="98" spans="1:27" x14ac:dyDescent="0.3">
      <c r="A98">
        <v>26620</v>
      </c>
      <c r="B98">
        <v>0</v>
      </c>
      <c r="C98">
        <v>2000</v>
      </c>
      <c r="D98">
        <f t="shared" si="9"/>
        <v>22</v>
      </c>
      <c r="E98" s="3">
        <v>44859.842245370397</v>
      </c>
      <c r="F98" t="s">
        <v>44</v>
      </c>
      <c r="G98">
        <v>4</v>
      </c>
      <c r="H98">
        <v>3</v>
      </c>
      <c r="I98">
        <v>3</v>
      </c>
      <c r="J98">
        <v>4</v>
      </c>
      <c r="K98">
        <v>4</v>
      </c>
      <c r="L98">
        <v>3</v>
      </c>
      <c r="M98">
        <v>2</v>
      </c>
      <c r="N98">
        <v>5</v>
      </c>
      <c r="O98">
        <v>61</v>
      </c>
      <c r="P98">
        <v>2</v>
      </c>
      <c r="Q98">
        <v>3</v>
      </c>
      <c r="R98">
        <v>4</v>
      </c>
      <c r="S98">
        <f t="shared" si="10"/>
        <v>21</v>
      </c>
      <c r="U98" s="12"/>
      <c r="V98" s="12"/>
      <c r="W98" s="12"/>
      <c r="AA98" s="5"/>
    </row>
    <row r="99" spans="1:27" x14ac:dyDescent="0.3">
      <c r="A99">
        <v>26753</v>
      </c>
      <c r="B99">
        <v>0</v>
      </c>
      <c r="C99">
        <v>2000</v>
      </c>
      <c r="D99">
        <f t="shared" si="9"/>
        <v>22</v>
      </c>
      <c r="E99" s="3">
        <v>44860.394386574102</v>
      </c>
      <c r="F99" t="s">
        <v>42</v>
      </c>
      <c r="G99">
        <v>3</v>
      </c>
      <c r="H99">
        <v>4</v>
      </c>
      <c r="I99">
        <v>3</v>
      </c>
      <c r="J99">
        <v>3</v>
      </c>
      <c r="K99">
        <v>4</v>
      </c>
      <c r="L99">
        <v>3</v>
      </c>
      <c r="M99">
        <v>3</v>
      </c>
      <c r="N99">
        <v>3</v>
      </c>
      <c r="O99">
        <v>6</v>
      </c>
      <c r="P99">
        <v>5</v>
      </c>
      <c r="Q99">
        <v>5</v>
      </c>
      <c r="R99">
        <v>6</v>
      </c>
      <c r="S99">
        <f t="shared" si="10"/>
        <v>20</v>
      </c>
      <c r="U99" s="12"/>
      <c r="V99" s="12"/>
      <c r="W99" s="12"/>
      <c r="AA99" s="5"/>
    </row>
    <row r="100" spans="1:27" x14ac:dyDescent="0.3">
      <c r="A100">
        <v>26617</v>
      </c>
      <c r="B100">
        <v>0</v>
      </c>
      <c r="C100">
        <v>2000</v>
      </c>
      <c r="D100">
        <f t="shared" si="9"/>
        <v>22</v>
      </c>
      <c r="E100" s="3">
        <v>44860.442164351902</v>
      </c>
      <c r="F100" t="s">
        <v>72</v>
      </c>
      <c r="G100">
        <v>4</v>
      </c>
      <c r="H100">
        <v>4</v>
      </c>
      <c r="I100">
        <v>3</v>
      </c>
      <c r="J100">
        <v>3</v>
      </c>
      <c r="K100">
        <v>4</v>
      </c>
      <c r="L100">
        <v>3</v>
      </c>
      <c r="M100">
        <v>8</v>
      </c>
      <c r="N100">
        <v>3</v>
      </c>
      <c r="O100">
        <v>15</v>
      </c>
      <c r="P100">
        <v>4</v>
      </c>
      <c r="Q100">
        <v>7</v>
      </c>
      <c r="R100">
        <v>13</v>
      </c>
      <c r="S100">
        <f t="shared" si="10"/>
        <v>21</v>
      </c>
      <c r="U100" s="12"/>
      <c r="V100" s="12"/>
      <c r="W100" s="12"/>
      <c r="AA100" s="5"/>
    </row>
    <row r="101" spans="1:27" x14ac:dyDescent="0.3">
      <c r="A101">
        <v>26842</v>
      </c>
      <c r="B101">
        <v>1</v>
      </c>
      <c r="C101">
        <v>2000</v>
      </c>
      <c r="D101">
        <f t="shared" si="9"/>
        <v>22</v>
      </c>
      <c r="E101" s="3">
        <v>44860.462037037003</v>
      </c>
      <c r="F101" t="s">
        <v>40</v>
      </c>
      <c r="G101">
        <v>3</v>
      </c>
      <c r="H101">
        <v>3</v>
      </c>
      <c r="I101">
        <v>4</v>
      </c>
      <c r="J101">
        <v>2</v>
      </c>
      <c r="K101">
        <v>3</v>
      </c>
      <c r="L101">
        <v>2</v>
      </c>
      <c r="M101">
        <v>4</v>
      </c>
      <c r="N101">
        <v>2</v>
      </c>
      <c r="O101">
        <v>13</v>
      </c>
      <c r="P101">
        <v>3</v>
      </c>
      <c r="Q101">
        <v>6</v>
      </c>
      <c r="R101">
        <v>5</v>
      </c>
      <c r="S101">
        <f t="shared" si="10"/>
        <v>17</v>
      </c>
      <c r="U101" s="12"/>
      <c r="V101" s="12"/>
      <c r="W101" s="12"/>
      <c r="AA101" s="5"/>
    </row>
    <row r="102" spans="1:27" x14ac:dyDescent="0.3">
      <c r="A102">
        <v>26884</v>
      </c>
      <c r="B102">
        <v>0</v>
      </c>
      <c r="C102">
        <v>2000</v>
      </c>
      <c r="D102">
        <f t="shared" si="9"/>
        <v>22</v>
      </c>
      <c r="E102" s="3">
        <v>44860.487962963001</v>
      </c>
      <c r="F102" t="s">
        <v>44</v>
      </c>
      <c r="G102">
        <v>3</v>
      </c>
      <c r="H102">
        <v>3</v>
      </c>
      <c r="I102">
        <v>2</v>
      </c>
      <c r="J102">
        <v>3</v>
      </c>
      <c r="K102">
        <v>3</v>
      </c>
      <c r="L102">
        <v>3</v>
      </c>
      <c r="M102">
        <v>4</v>
      </c>
      <c r="N102">
        <v>1</v>
      </c>
      <c r="O102">
        <v>4</v>
      </c>
      <c r="P102">
        <v>2</v>
      </c>
      <c r="Q102">
        <v>2</v>
      </c>
      <c r="R102">
        <v>4</v>
      </c>
      <c r="S102">
        <f t="shared" si="10"/>
        <v>17</v>
      </c>
      <c r="U102" s="12"/>
      <c r="V102" s="12"/>
      <c r="W102" s="12"/>
      <c r="AA102" s="5"/>
    </row>
    <row r="103" spans="1:27" x14ac:dyDescent="0.3">
      <c r="A103">
        <v>27084</v>
      </c>
      <c r="B103">
        <v>0</v>
      </c>
      <c r="C103">
        <v>2000</v>
      </c>
      <c r="D103">
        <f t="shared" si="9"/>
        <v>22</v>
      </c>
      <c r="E103" s="3">
        <v>44860.626053240703</v>
      </c>
      <c r="F103" t="s">
        <v>52</v>
      </c>
      <c r="G103">
        <v>3</v>
      </c>
      <c r="H103">
        <v>3</v>
      </c>
      <c r="I103">
        <v>4</v>
      </c>
      <c r="J103">
        <v>1</v>
      </c>
      <c r="K103">
        <v>2</v>
      </c>
      <c r="L103">
        <v>2</v>
      </c>
      <c r="M103">
        <v>6</v>
      </c>
      <c r="N103">
        <v>4</v>
      </c>
      <c r="O103">
        <v>5</v>
      </c>
      <c r="P103">
        <v>3</v>
      </c>
      <c r="Q103">
        <v>4</v>
      </c>
      <c r="R103">
        <v>9</v>
      </c>
      <c r="S103">
        <f t="shared" si="10"/>
        <v>15</v>
      </c>
      <c r="U103" s="12"/>
      <c r="V103" s="12"/>
      <c r="W103" s="12"/>
      <c r="AA103" s="5"/>
    </row>
    <row r="104" spans="1:27" x14ac:dyDescent="0.3">
      <c r="A104">
        <v>26932</v>
      </c>
      <c r="B104">
        <v>0</v>
      </c>
      <c r="C104">
        <v>2000</v>
      </c>
      <c r="D104">
        <f t="shared" si="9"/>
        <v>22</v>
      </c>
      <c r="E104" s="3">
        <v>44860.627175925903</v>
      </c>
      <c r="F104" t="s">
        <v>44</v>
      </c>
      <c r="G104">
        <v>3</v>
      </c>
      <c r="H104">
        <v>4</v>
      </c>
      <c r="I104">
        <v>2</v>
      </c>
      <c r="J104">
        <v>4</v>
      </c>
      <c r="K104">
        <v>4</v>
      </c>
      <c r="L104">
        <v>4</v>
      </c>
      <c r="M104">
        <v>3</v>
      </c>
      <c r="N104">
        <v>2</v>
      </c>
      <c r="O104">
        <v>8</v>
      </c>
      <c r="P104">
        <v>2</v>
      </c>
      <c r="Q104">
        <v>4</v>
      </c>
      <c r="R104">
        <v>5</v>
      </c>
      <c r="S104">
        <f t="shared" si="10"/>
        <v>21</v>
      </c>
      <c r="U104" s="12"/>
      <c r="V104" s="12"/>
      <c r="W104" s="12"/>
      <c r="AA104" s="5"/>
    </row>
    <row r="105" spans="1:27" x14ac:dyDescent="0.3">
      <c r="A105">
        <v>27086</v>
      </c>
      <c r="B105">
        <v>0</v>
      </c>
      <c r="C105">
        <v>2000</v>
      </c>
      <c r="D105">
        <f t="shared" si="9"/>
        <v>22</v>
      </c>
      <c r="E105" s="3">
        <v>44860.6324537037</v>
      </c>
      <c r="F105" t="s">
        <v>52</v>
      </c>
      <c r="G105">
        <v>4</v>
      </c>
      <c r="H105">
        <v>4</v>
      </c>
      <c r="I105">
        <v>2</v>
      </c>
      <c r="J105">
        <v>4</v>
      </c>
      <c r="K105">
        <v>4</v>
      </c>
      <c r="L105">
        <v>4</v>
      </c>
      <c r="M105">
        <v>4</v>
      </c>
      <c r="N105">
        <v>3</v>
      </c>
      <c r="O105">
        <v>14</v>
      </c>
      <c r="P105">
        <v>3</v>
      </c>
      <c r="Q105">
        <v>4</v>
      </c>
      <c r="R105">
        <v>7</v>
      </c>
      <c r="S105">
        <f t="shared" si="10"/>
        <v>22</v>
      </c>
      <c r="U105" s="12"/>
      <c r="V105" s="12"/>
      <c r="W105" s="12"/>
      <c r="AA105" s="5"/>
    </row>
    <row r="106" spans="1:27" x14ac:dyDescent="0.3">
      <c r="A106">
        <v>27089</v>
      </c>
      <c r="B106">
        <v>1</v>
      </c>
      <c r="C106">
        <v>2000</v>
      </c>
      <c r="D106">
        <f t="shared" si="9"/>
        <v>22</v>
      </c>
      <c r="E106" s="3">
        <v>44860.638912037</v>
      </c>
      <c r="F106" t="s">
        <v>73</v>
      </c>
      <c r="G106">
        <v>3</v>
      </c>
      <c r="H106">
        <v>3</v>
      </c>
      <c r="I106">
        <v>3</v>
      </c>
      <c r="J106">
        <v>2</v>
      </c>
      <c r="K106">
        <v>2</v>
      </c>
      <c r="L106">
        <v>1</v>
      </c>
      <c r="M106">
        <v>4</v>
      </c>
      <c r="N106">
        <v>3</v>
      </c>
      <c r="O106">
        <v>4</v>
      </c>
      <c r="P106">
        <v>6</v>
      </c>
      <c r="Q106">
        <v>5</v>
      </c>
      <c r="R106">
        <v>9</v>
      </c>
      <c r="S106">
        <f t="shared" si="10"/>
        <v>14</v>
      </c>
      <c r="U106" s="12"/>
      <c r="V106" s="12"/>
      <c r="W106" s="12"/>
      <c r="AA106" s="5"/>
    </row>
    <row r="107" spans="1:27" x14ac:dyDescent="0.3">
      <c r="A107">
        <v>27220</v>
      </c>
      <c r="B107">
        <v>0</v>
      </c>
      <c r="C107">
        <v>2000</v>
      </c>
      <c r="D107">
        <f t="shared" si="9"/>
        <v>22</v>
      </c>
      <c r="E107" s="3">
        <v>44860.718993055598</v>
      </c>
      <c r="F107" t="s">
        <v>74</v>
      </c>
      <c r="G107">
        <v>4</v>
      </c>
      <c r="H107">
        <v>4</v>
      </c>
      <c r="I107">
        <v>2</v>
      </c>
      <c r="J107">
        <v>2</v>
      </c>
      <c r="K107">
        <v>4</v>
      </c>
      <c r="L107">
        <v>4</v>
      </c>
      <c r="M107">
        <v>8</v>
      </c>
      <c r="N107">
        <v>2</v>
      </c>
      <c r="O107">
        <v>15</v>
      </c>
      <c r="P107">
        <v>12</v>
      </c>
      <c r="Q107">
        <v>3</v>
      </c>
      <c r="R107">
        <v>11</v>
      </c>
      <c r="S107">
        <f t="shared" si="10"/>
        <v>20</v>
      </c>
      <c r="U107" s="12"/>
      <c r="V107" s="12"/>
      <c r="W107" s="12"/>
      <c r="AA107" s="5"/>
    </row>
    <row r="108" spans="1:27" x14ac:dyDescent="0.3">
      <c r="A108">
        <v>27449</v>
      </c>
      <c r="B108">
        <v>0</v>
      </c>
      <c r="C108">
        <v>2000</v>
      </c>
      <c r="D108">
        <f t="shared" si="9"/>
        <v>22</v>
      </c>
      <c r="E108" s="3">
        <v>44860.884548611102</v>
      </c>
      <c r="F108" t="s">
        <v>52</v>
      </c>
      <c r="G108">
        <v>4</v>
      </c>
      <c r="H108">
        <v>4</v>
      </c>
      <c r="I108">
        <v>1</v>
      </c>
      <c r="J108">
        <v>4</v>
      </c>
      <c r="K108">
        <v>4</v>
      </c>
      <c r="L108">
        <v>4</v>
      </c>
      <c r="M108">
        <v>4</v>
      </c>
      <c r="N108">
        <v>2</v>
      </c>
      <c r="O108">
        <v>7</v>
      </c>
      <c r="P108">
        <v>4</v>
      </c>
      <c r="Q108">
        <v>5</v>
      </c>
      <c r="R108">
        <v>7</v>
      </c>
      <c r="S108">
        <f t="shared" si="10"/>
        <v>21</v>
      </c>
      <c r="U108" s="12"/>
      <c r="V108" s="12"/>
      <c r="W108" s="12"/>
      <c r="AA108" s="5"/>
    </row>
    <row r="109" spans="1:27" x14ac:dyDescent="0.3">
      <c r="A109">
        <v>26526</v>
      </c>
      <c r="B109">
        <v>0</v>
      </c>
      <c r="C109">
        <v>2000</v>
      </c>
      <c r="D109">
        <f t="shared" si="9"/>
        <v>22</v>
      </c>
      <c r="E109" s="3">
        <v>44860.935648148203</v>
      </c>
      <c r="F109" t="s">
        <v>42</v>
      </c>
      <c r="G109">
        <v>1</v>
      </c>
      <c r="H109">
        <v>4</v>
      </c>
      <c r="I109">
        <v>3</v>
      </c>
      <c r="J109">
        <v>3</v>
      </c>
      <c r="K109">
        <v>3</v>
      </c>
      <c r="L109">
        <v>4</v>
      </c>
      <c r="M109">
        <v>8</v>
      </c>
      <c r="N109">
        <v>3</v>
      </c>
      <c r="O109">
        <v>9</v>
      </c>
      <c r="P109">
        <v>3</v>
      </c>
      <c r="Q109">
        <v>5</v>
      </c>
      <c r="R109">
        <v>12</v>
      </c>
      <c r="S109">
        <f t="shared" si="10"/>
        <v>18</v>
      </c>
      <c r="U109" s="12"/>
      <c r="V109" s="12"/>
      <c r="W109" s="12"/>
      <c r="AA109" s="5"/>
    </row>
    <row r="110" spans="1:27" x14ac:dyDescent="0.3">
      <c r="A110">
        <v>27688</v>
      </c>
      <c r="B110">
        <v>0</v>
      </c>
      <c r="C110">
        <v>2000</v>
      </c>
      <c r="D110">
        <f t="shared" si="9"/>
        <v>22</v>
      </c>
      <c r="E110" s="3">
        <v>44861.426111111097</v>
      </c>
      <c r="F110" t="s">
        <v>42</v>
      </c>
      <c r="G110">
        <v>4</v>
      </c>
      <c r="H110">
        <v>4</v>
      </c>
      <c r="I110">
        <v>1</v>
      </c>
      <c r="J110">
        <v>4</v>
      </c>
      <c r="K110">
        <v>3</v>
      </c>
      <c r="L110">
        <v>3</v>
      </c>
      <c r="M110">
        <v>4</v>
      </c>
      <c r="N110">
        <v>2</v>
      </c>
      <c r="O110">
        <v>7</v>
      </c>
      <c r="P110">
        <v>2</v>
      </c>
      <c r="Q110">
        <v>4</v>
      </c>
      <c r="R110">
        <v>9</v>
      </c>
      <c r="S110">
        <f t="shared" si="10"/>
        <v>19</v>
      </c>
      <c r="U110" s="12"/>
      <c r="V110" s="12"/>
      <c r="W110" s="12"/>
      <c r="AA110" s="5"/>
    </row>
    <row r="111" spans="1:27" x14ac:dyDescent="0.3">
      <c r="A111">
        <v>27809</v>
      </c>
      <c r="B111">
        <v>0</v>
      </c>
      <c r="C111">
        <v>2000</v>
      </c>
      <c r="D111">
        <f t="shared" si="9"/>
        <v>22</v>
      </c>
      <c r="E111" s="3">
        <v>44861.505011574103</v>
      </c>
      <c r="F111" t="s">
        <v>40</v>
      </c>
      <c r="G111">
        <v>4</v>
      </c>
      <c r="H111">
        <v>4</v>
      </c>
      <c r="I111">
        <v>3</v>
      </c>
      <c r="J111">
        <v>4</v>
      </c>
      <c r="K111">
        <v>4</v>
      </c>
      <c r="L111">
        <v>4</v>
      </c>
      <c r="M111">
        <v>4</v>
      </c>
      <c r="N111">
        <v>2</v>
      </c>
      <c r="O111">
        <v>17</v>
      </c>
      <c r="P111">
        <v>3</v>
      </c>
      <c r="Q111">
        <v>9</v>
      </c>
      <c r="R111">
        <v>8</v>
      </c>
      <c r="S111">
        <f t="shared" si="10"/>
        <v>23</v>
      </c>
      <c r="U111" s="12"/>
      <c r="V111" s="12"/>
      <c r="W111" s="12"/>
      <c r="AA111" s="5"/>
    </row>
    <row r="112" spans="1:27" x14ac:dyDescent="0.3">
      <c r="A112">
        <v>26807</v>
      </c>
      <c r="B112">
        <v>0</v>
      </c>
      <c r="C112">
        <v>2000</v>
      </c>
      <c r="D112">
        <f t="shared" si="9"/>
        <v>22</v>
      </c>
      <c r="E112" s="3">
        <v>44861.529513888898</v>
      </c>
      <c r="F112" t="s">
        <v>42</v>
      </c>
      <c r="G112">
        <v>4</v>
      </c>
      <c r="H112">
        <v>4</v>
      </c>
      <c r="I112">
        <v>3</v>
      </c>
      <c r="J112">
        <v>4</v>
      </c>
      <c r="K112">
        <v>4</v>
      </c>
      <c r="L112">
        <v>4</v>
      </c>
      <c r="M112">
        <v>4</v>
      </c>
      <c r="N112">
        <v>2</v>
      </c>
      <c r="O112">
        <v>3</v>
      </c>
      <c r="P112">
        <v>2</v>
      </c>
      <c r="Q112">
        <v>5</v>
      </c>
      <c r="R112">
        <v>3</v>
      </c>
      <c r="S112">
        <f t="shared" si="10"/>
        <v>23</v>
      </c>
      <c r="U112" s="12"/>
      <c r="V112" s="12"/>
      <c r="W112" s="12"/>
      <c r="AA112" s="5"/>
    </row>
    <row r="113" spans="1:27" x14ac:dyDescent="0.3">
      <c r="A113">
        <v>27853</v>
      </c>
      <c r="B113">
        <v>0</v>
      </c>
      <c r="C113">
        <v>2000</v>
      </c>
      <c r="D113">
        <f t="shared" si="9"/>
        <v>22</v>
      </c>
      <c r="E113" s="3">
        <v>44861.580277777801</v>
      </c>
      <c r="F113" t="s">
        <v>75</v>
      </c>
      <c r="G113">
        <v>4</v>
      </c>
      <c r="H113">
        <v>4</v>
      </c>
      <c r="I113">
        <v>1</v>
      </c>
      <c r="J113">
        <v>4</v>
      </c>
      <c r="K113">
        <v>4</v>
      </c>
      <c r="L113">
        <v>4</v>
      </c>
      <c r="M113">
        <v>4</v>
      </c>
      <c r="N113">
        <v>3</v>
      </c>
      <c r="O113">
        <v>9</v>
      </c>
      <c r="P113">
        <v>2</v>
      </c>
      <c r="Q113">
        <v>5</v>
      </c>
      <c r="R113">
        <v>5</v>
      </c>
      <c r="S113">
        <f t="shared" si="10"/>
        <v>21</v>
      </c>
      <c r="U113" s="12"/>
      <c r="V113" s="12"/>
      <c r="W113" s="12"/>
      <c r="AA113" s="5"/>
    </row>
    <row r="114" spans="1:27" x14ac:dyDescent="0.3">
      <c r="A114">
        <v>28516</v>
      </c>
      <c r="B114">
        <v>0</v>
      </c>
      <c r="C114">
        <v>2000</v>
      </c>
      <c r="D114">
        <f t="shared" si="9"/>
        <v>22</v>
      </c>
      <c r="E114" s="3">
        <v>44864.338761574101</v>
      </c>
      <c r="F114" t="s">
        <v>42</v>
      </c>
      <c r="G114">
        <v>2</v>
      </c>
      <c r="H114">
        <v>4</v>
      </c>
      <c r="I114">
        <v>4</v>
      </c>
      <c r="J114">
        <v>3</v>
      </c>
      <c r="K114">
        <v>3</v>
      </c>
      <c r="L114">
        <v>4</v>
      </c>
      <c r="M114">
        <v>14</v>
      </c>
      <c r="N114">
        <v>3</v>
      </c>
      <c r="O114">
        <v>8</v>
      </c>
      <c r="P114">
        <v>6</v>
      </c>
      <c r="Q114">
        <v>6</v>
      </c>
      <c r="R114">
        <v>8</v>
      </c>
      <c r="S114">
        <f t="shared" si="10"/>
        <v>20</v>
      </c>
      <c r="U114" s="12"/>
      <c r="V114" s="12"/>
      <c r="W114" s="12"/>
      <c r="AA114" s="5"/>
    </row>
    <row r="115" spans="1:27" x14ac:dyDescent="0.3">
      <c r="A115">
        <v>28625</v>
      </c>
      <c r="B115">
        <v>0</v>
      </c>
      <c r="C115">
        <v>2000</v>
      </c>
      <c r="D115">
        <f t="shared" si="9"/>
        <v>22</v>
      </c>
      <c r="E115" s="3">
        <v>44864.819155092599</v>
      </c>
      <c r="F115" t="s">
        <v>42</v>
      </c>
      <c r="G115">
        <v>3</v>
      </c>
      <c r="H115">
        <v>3</v>
      </c>
      <c r="I115">
        <v>3</v>
      </c>
      <c r="J115">
        <v>2</v>
      </c>
      <c r="K115">
        <v>3</v>
      </c>
      <c r="L115">
        <v>2</v>
      </c>
      <c r="M115">
        <v>3</v>
      </c>
      <c r="N115">
        <v>2</v>
      </c>
      <c r="O115">
        <v>3</v>
      </c>
      <c r="P115">
        <v>2</v>
      </c>
      <c r="Q115">
        <v>3</v>
      </c>
      <c r="R115">
        <v>6</v>
      </c>
      <c r="S115">
        <f t="shared" si="10"/>
        <v>16</v>
      </c>
      <c r="U115" s="12"/>
      <c r="V115" s="12"/>
      <c r="W115" s="12"/>
      <c r="AA115" s="5"/>
    </row>
    <row r="116" spans="1:27" x14ac:dyDescent="0.3">
      <c r="A116">
        <v>28670</v>
      </c>
      <c r="B116">
        <v>1</v>
      </c>
      <c r="C116">
        <v>2000</v>
      </c>
      <c r="D116">
        <f t="shared" si="9"/>
        <v>22</v>
      </c>
      <c r="E116" s="3">
        <v>44865.3862731482</v>
      </c>
      <c r="F116" t="s">
        <v>44</v>
      </c>
      <c r="G116">
        <v>4</v>
      </c>
      <c r="H116">
        <v>3</v>
      </c>
      <c r="I116">
        <v>2</v>
      </c>
      <c r="J116">
        <v>2</v>
      </c>
      <c r="K116">
        <v>4</v>
      </c>
      <c r="L116">
        <v>3</v>
      </c>
      <c r="M116">
        <v>4</v>
      </c>
      <c r="N116">
        <v>2</v>
      </c>
      <c r="O116">
        <v>21</v>
      </c>
      <c r="P116">
        <v>10</v>
      </c>
      <c r="Q116">
        <v>5</v>
      </c>
      <c r="R116">
        <v>11</v>
      </c>
      <c r="S116">
        <f t="shared" si="10"/>
        <v>18</v>
      </c>
      <c r="U116" s="12"/>
      <c r="V116" s="12"/>
      <c r="W116" s="12"/>
      <c r="AA116" s="5"/>
    </row>
    <row r="117" spans="1:27" x14ac:dyDescent="0.3">
      <c r="A117">
        <v>28768</v>
      </c>
      <c r="B117">
        <v>1</v>
      </c>
      <c r="C117">
        <v>2000</v>
      </c>
      <c r="D117">
        <f t="shared" si="9"/>
        <v>22</v>
      </c>
      <c r="E117" s="3">
        <v>44865.629768518498</v>
      </c>
      <c r="F117" t="s">
        <v>76</v>
      </c>
      <c r="G117">
        <v>3</v>
      </c>
      <c r="H117">
        <v>3</v>
      </c>
      <c r="I117">
        <v>3</v>
      </c>
      <c r="J117">
        <v>1</v>
      </c>
      <c r="K117">
        <v>2</v>
      </c>
      <c r="L117">
        <v>1</v>
      </c>
      <c r="M117">
        <v>4</v>
      </c>
      <c r="N117">
        <v>3</v>
      </c>
      <c r="O117">
        <v>7</v>
      </c>
      <c r="P117">
        <v>3</v>
      </c>
      <c r="Q117">
        <v>4</v>
      </c>
      <c r="R117">
        <v>6</v>
      </c>
      <c r="S117">
        <f t="shared" si="10"/>
        <v>13</v>
      </c>
      <c r="U117" s="12"/>
      <c r="V117" s="12"/>
      <c r="W117" s="12"/>
      <c r="AA117" s="5"/>
    </row>
    <row r="118" spans="1:27" x14ac:dyDescent="0.3">
      <c r="A118">
        <v>28753</v>
      </c>
      <c r="B118">
        <v>0</v>
      </c>
      <c r="C118">
        <v>2000</v>
      </c>
      <c r="D118">
        <f t="shared" si="9"/>
        <v>22</v>
      </c>
      <c r="E118" s="3">
        <v>44865.635879629597</v>
      </c>
      <c r="F118" t="s">
        <v>42</v>
      </c>
      <c r="G118">
        <v>3</v>
      </c>
      <c r="H118">
        <v>4</v>
      </c>
      <c r="I118">
        <v>2</v>
      </c>
      <c r="J118">
        <v>4</v>
      </c>
      <c r="K118">
        <v>4</v>
      </c>
      <c r="L118">
        <v>4</v>
      </c>
      <c r="M118">
        <v>6</v>
      </c>
      <c r="N118">
        <v>3</v>
      </c>
      <c r="O118">
        <v>10</v>
      </c>
      <c r="P118">
        <v>4</v>
      </c>
      <c r="Q118">
        <v>3</v>
      </c>
      <c r="R118">
        <v>5</v>
      </c>
      <c r="S118">
        <f t="shared" si="10"/>
        <v>21</v>
      </c>
      <c r="U118" s="12"/>
      <c r="V118" s="12"/>
      <c r="W118" s="12"/>
      <c r="AA118" s="5"/>
    </row>
    <row r="119" spans="1:27" x14ac:dyDescent="0.3">
      <c r="A119">
        <v>26814</v>
      </c>
      <c r="B119">
        <v>0</v>
      </c>
      <c r="C119">
        <v>2000</v>
      </c>
      <c r="D119">
        <f t="shared" si="9"/>
        <v>22</v>
      </c>
      <c r="E119" s="3">
        <v>44866.427812499998</v>
      </c>
      <c r="F119" t="s">
        <v>44</v>
      </c>
      <c r="G119">
        <v>3</v>
      </c>
      <c r="H119">
        <v>4</v>
      </c>
      <c r="I119">
        <v>3</v>
      </c>
      <c r="J119">
        <v>2</v>
      </c>
      <c r="K119">
        <v>4</v>
      </c>
      <c r="L119">
        <v>4</v>
      </c>
      <c r="M119">
        <v>6</v>
      </c>
      <c r="N119">
        <v>2</v>
      </c>
      <c r="O119">
        <v>7</v>
      </c>
      <c r="P119">
        <v>3</v>
      </c>
      <c r="Q119">
        <v>5</v>
      </c>
      <c r="R119">
        <v>7</v>
      </c>
      <c r="S119">
        <f t="shared" si="10"/>
        <v>20</v>
      </c>
      <c r="U119" s="12"/>
      <c r="V119" s="12"/>
      <c r="W119" s="12"/>
      <c r="AA119" s="5"/>
    </row>
    <row r="120" spans="1:27" x14ac:dyDescent="0.3">
      <c r="A120">
        <v>27353</v>
      </c>
      <c r="B120">
        <v>0</v>
      </c>
      <c r="C120">
        <v>2000</v>
      </c>
      <c r="D120">
        <f t="shared" si="9"/>
        <v>22</v>
      </c>
      <c r="E120" s="3">
        <v>44866.519386574102</v>
      </c>
      <c r="F120" t="s">
        <v>44</v>
      </c>
      <c r="G120">
        <v>3</v>
      </c>
      <c r="H120">
        <v>3</v>
      </c>
      <c r="I120">
        <v>3</v>
      </c>
      <c r="J120">
        <v>3</v>
      </c>
      <c r="K120">
        <v>3</v>
      </c>
      <c r="L120">
        <v>3</v>
      </c>
      <c r="M120">
        <v>4</v>
      </c>
      <c r="N120">
        <v>2</v>
      </c>
      <c r="O120">
        <v>14</v>
      </c>
      <c r="P120">
        <v>3</v>
      </c>
      <c r="Q120">
        <v>9</v>
      </c>
      <c r="R120">
        <v>5</v>
      </c>
      <c r="S120">
        <f t="shared" si="10"/>
        <v>18</v>
      </c>
      <c r="U120" s="12"/>
      <c r="V120" s="12"/>
      <c r="W120" s="12"/>
      <c r="AA120" s="5"/>
    </row>
    <row r="121" spans="1:27" x14ac:dyDescent="0.3">
      <c r="A121">
        <v>29031</v>
      </c>
      <c r="B121">
        <v>0</v>
      </c>
      <c r="C121">
        <v>2000</v>
      </c>
      <c r="D121">
        <f t="shared" si="9"/>
        <v>22</v>
      </c>
      <c r="E121" s="3">
        <v>44866.718356481499</v>
      </c>
      <c r="F121" t="s">
        <v>40</v>
      </c>
      <c r="G121">
        <v>2</v>
      </c>
      <c r="H121">
        <v>2</v>
      </c>
      <c r="I121">
        <v>2</v>
      </c>
      <c r="J121">
        <v>2</v>
      </c>
      <c r="K121">
        <v>3</v>
      </c>
      <c r="L121">
        <v>2</v>
      </c>
      <c r="M121">
        <v>7</v>
      </c>
      <c r="N121">
        <v>4</v>
      </c>
      <c r="O121">
        <v>11</v>
      </c>
      <c r="P121">
        <v>3</v>
      </c>
      <c r="Q121">
        <v>9</v>
      </c>
      <c r="R121">
        <v>9</v>
      </c>
      <c r="S121">
        <f t="shared" si="10"/>
        <v>13</v>
      </c>
      <c r="U121" s="12"/>
      <c r="V121" s="12"/>
      <c r="W121" s="12"/>
      <c r="AA121" s="5"/>
    </row>
    <row r="122" spans="1:27" x14ac:dyDescent="0.3">
      <c r="A122">
        <v>28621</v>
      </c>
      <c r="B122">
        <v>0</v>
      </c>
      <c r="C122">
        <v>2000</v>
      </c>
      <c r="D122">
        <f t="shared" si="9"/>
        <v>22</v>
      </c>
      <c r="E122" s="3">
        <v>44867.355729166702</v>
      </c>
      <c r="F122" t="s">
        <v>42</v>
      </c>
      <c r="G122">
        <v>3</v>
      </c>
      <c r="H122">
        <v>4</v>
      </c>
      <c r="I122">
        <v>3</v>
      </c>
      <c r="J122">
        <v>3</v>
      </c>
      <c r="K122">
        <v>4</v>
      </c>
      <c r="L122">
        <v>4</v>
      </c>
      <c r="M122">
        <v>6</v>
      </c>
      <c r="N122">
        <v>3</v>
      </c>
      <c r="O122">
        <v>10</v>
      </c>
      <c r="P122">
        <v>4</v>
      </c>
      <c r="Q122">
        <v>4</v>
      </c>
      <c r="R122">
        <v>4</v>
      </c>
      <c r="S122">
        <f t="shared" si="10"/>
        <v>21</v>
      </c>
      <c r="U122" s="12"/>
      <c r="V122" s="12"/>
      <c r="W122" s="12"/>
      <c r="AA122" s="5"/>
    </row>
    <row r="123" spans="1:27" x14ac:dyDescent="0.3">
      <c r="A123">
        <v>29179</v>
      </c>
      <c r="B123">
        <v>1</v>
      </c>
      <c r="C123">
        <v>2000</v>
      </c>
      <c r="D123">
        <f t="shared" si="9"/>
        <v>22</v>
      </c>
      <c r="E123" s="3">
        <v>44867.582835648202</v>
      </c>
      <c r="F123" t="s">
        <v>52</v>
      </c>
      <c r="G123">
        <v>3</v>
      </c>
      <c r="H123">
        <v>3</v>
      </c>
      <c r="I123">
        <v>3</v>
      </c>
      <c r="J123">
        <v>2</v>
      </c>
      <c r="K123">
        <v>3</v>
      </c>
      <c r="L123">
        <v>1</v>
      </c>
      <c r="M123">
        <v>4</v>
      </c>
      <c r="N123">
        <v>3</v>
      </c>
      <c r="O123">
        <v>8</v>
      </c>
      <c r="P123">
        <v>4</v>
      </c>
      <c r="Q123">
        <v>8</v>
      </c>
      <c r="R123">
        <v>4</v>
      </c>
      <c r="S123">
        <f t="shared" si="10"/>
        <v>15</v>
      </c>
      <c r="U123" s="12"/>
      <c r="V123" s="12"/>
      <c r="W123" s="12"/>
      <c r="AA123" s="5"/>
    </row>
    <row r="124" spans="1:27" x14ac:dyDescent="0.3">
      <c r="A124">
        <v>29187</v>
      </c>
      <c r="B124">
        <v>0</v>
      </c>
      <c r="C124">
        <v>2000</v>
      </c>
      <c r="D124">
        <f t="shared" si="9"/>
        <v>22</v>
      </c>
      <c r="E124" s="3">
        <v>44867.590277777803</v>
      </c>
      <c r="F124" t="s">
        <v>52</v>
      </c>
      <c r="G124">
        <v>3</v>
      </c>
      <c r="H124">
        <v>3</v>
      </c>
      <c r="I124">
        <v>3</v>
      </c>
      <c r="J124">
        <v>3</v>
      </c>
      <c r="K124">
        <v>3</v>
      </c>
      <c r="L124">
        <v>2</v>
      </c>
      <c r="M124">
        <v>3</v>
      </c>
      <c r="N124">
        <v>3</v>
      </c>
      <c r="O124">
        <v>4</v>
      </c>
      <c r="P124">
        <v>2</v>
      </c>
      <c r="Q124">
        <v>5</v>
      </c>
      <c r="R124">
        <v>3</v>
      </c>
      <c r="S124">
        <f t="shared" si="10"/>
        <v>17</v>
      </c>
      <c r="U124" s="12"/>
      <c r="V124" s="12"/>
      <c r="W124" s="12"/>
      <c r="AA124" s="5"/>
    </row>
    <row r="125" spans="1:27" x14ac:dyDescent="0.3">
      <c r="A125">
        <v>29206</v>
      </c>
      <c r="B125">
        <v>1</v>
      </c>
      <c r="C125">
        <v>2000</v>
      </c>
      <c r="D125">
        <f t="shared" si="9"/>
        <v>22</v>
      </c>
      <c r="E125" s="3">
        <v>44867.686319444503</v>
      </c>
      <c r="F125" t="s">
        <v>44</v>
      </c>
      <c r="G125">
        <v>4</v>
      </c>
      <c r="H125">
        <v>4</v>
      </c>
      <c r="I125">
        <v>4</v>
      </c>
      <c r="J125">
        <v>1</v>
      </c>
      <c r="K125">
        <v>3</v>
      </c>
      <c r="L125">
        <v>1</v>
      </c>
      <c r="M125">
        <v>8</v>
      </c>
      <c r="N125">
        <v>3</v>
      </c>
      <c r="O125">
        <v>5</v>
      </c>
      <c r="P125">
        <v>3</v>
      </c>
      <c r="Q125">
        <v>5</v>
      </c>
      <c r="R125">
        <v>4</v>
      </c>
      <c r="S125">
        <f t="shared" si="10"/>
        <v>17</v>
      </c>
      <c r="U125" s="12"/>
      <c r="V125" s="12"/>
      <c r="W125" s="12"/>
      <c r="AA125" s="5"/>
    </row>
    <row r="126" spans="1:27" x14ac:dyDescent="0.3">
      <c r="A126">
        <v>29258</v>
      </c>
      <c r="B126">
        <v>0</v>
      </c>
      <c r="C126">
        <v>2000</v>
      </c>
      <c r="D126">
        <f t="shared" si="9"/>
        <v>22</v>
      </c>
      <c r="E126" s="3">
        <v>44867.9046296296</v>
      </c>
      <c r="F126" t="s">
        <v>77</v>
      </c>
      <c r="G126">
        <v>4</v>
      </c>
      <c r="H126">
        <v>4</v>
      </c>
      <c r="I126">
        <v>4</v>
      </c>
      <c r="J126">
        <v>2</v>
      </c>
      <c r="K126">
        <v>4</v>
      </c>
      <c r="L126">
        <v>3</v>
      </c>
      <c r="M126">
        <v>5</v>
      </c>
      <c r="N126">
        <v>3</v>
      </c>
      <c r="O126">
        <v>8</v>
      </c>
      <c r="P126">
        <v>3</v>
      </c>
      <c r="Q126">
        <v>7</v>
      </c>
      <c r="R126">
        <v>12</v>
      </c>
      <c r="S126">
        <f t="shared" si="10"/>
        <v>21</v>
      </c>
      <c r="U126" s="12"/>
      <c r="V126" s="12"/>
      <c r="W126" s="12"/>
      <c r="AA126" s="5"/>
    </row>
    <row r="127" spans="1:27" x14ac:dyDescent="0.3">
      <c r="A127">
        <v>29285</v>
      </c>
      <c r="B127">
        <v>1</v>
      </c>
      <c r="C127">
        <v>2000</v>
      </c>
      <c r="D127">
        <f t="shared" si="9"/>
        <v>22</v>
      </c>
      <c r="E127" s="3">
        <v>44868.365844907399</v>
      </c>
      <c r="F127" t="s">
        <v>78</v>
      </c>
      <c r="G127">
        <v>4</v>
      </c>
      <c r="H127">
        <v>4</v>
      </c>
      <c r="I127">
        <v>3</v>
      </c>
      <c r="J127">
        <v>3</v>
      </c>
      <c r="K127">
        <v>3</v>
      </c>
      <c r="L127">
        <v>2</v>
      </c>
      <c r="M127">
        <v>6</v>
      </c>
      <c r="N127">
        <v>3</v>
      </c>
      <c r="O127">
        <v>22</v>
      </c>
      <c r="P127">
        <v>7</v>
      </c>
      <c r="Q127">
        <v>5</v>
      </c>
      <c r="R127">
        <v>9</v>
      </c>
      <c r="S127">
        <f t="shared" si="10"/>
        <v>19</v>
      </c>
      <c r="U127" s="12"/>
      <c r="V127" s="12"/>
      <c r="W127" s="12"/>
      <c r="AA127" s="5"/>
    </row>
    <row r="128" spans="1:27" x14ac:dyDescent="0.3">
      <c r="A128">
        <v>29370</v>
      </c>
      <c r="B128">
        <v>0</v>
      </c>
      <c r="C128">
        <v>2000</v>
      </c>
      <c r="D128">
        <f t="shared" si="9"/>
        <v>22</v>
      </c>
      <c r="E128" s="3">
        <v>44868.837037037003</v>
      </c>
      <c r="F128" t="s">
        <v>79</v>
      </c>
      <c r="G128">
        <v>4</v>
      </c>
      <c r="H128">
        <v>3</v>
      </c>
      <c r="I128">
        <v>3</v>
      </c>
      <c r="J128">
        <v>2</v>
      </c>
      <c r="K128">
        <v>3</v>
      </c>
      <c r="L128">
        <v>2</v>
      </c>
      <c r="M128">
        <v>6</v>
      </c>
      <c r="N128">
        <v>2</v>
      </c>
      <c r="O128">
        <v>14</v>
      </c>
      <c r="P128">
        <v>4</v>
      </c>
      <c r="Q128">
        <v>3</v>
      </c>
      <c r="R128">
        <v>5</v>
      </c>
      <c r="S128">
        <f t="shared" si="10"/>
        <v>17</v>
      </c>
      <c r="U128" s="12"/>
      <c r="V128" s="12"/>
      <c r="W128" s="12"/>
      <c r="AA128" s="5"/>
    </row>
    <row r="129" spans="1:27" x14ac:dyDescent="0.3">
      <c r="A129">
        <v>29540</v>
      </c>
      <c r="B129">
        <v>0</v>
      </c>
      <c r="C129">
        <v>2000</v>
      </c>
      <c r="D129">
        <f t="shared" si="9"/>
        <v>22</v>
      </c>
      <c r="E129" s="3">
        <v>44870.488506944399</v>
      </c>
      <c r="F129" t="s">
        <v>80</v>
      </c>
      <c r="G129">
        <v>3</v>
      </c>
      <c r="H129">
        <v>4</v>
      </c>
      <c r="I129">
        <v>1</v>
      </c>
      <c r="J129">
        <v>4</v>
      </c>
      <c r="K129">
        <v>4</v>
      </c>
      <c r="L129">
        <v>4</v>
      </c>
      <c r="M129">
        <v>15</v>
      </c>
      <c r="N129">
        <v>3</v>
      </c>
      <c r="O129">
        <v>23</v>
      </c>
      <c r="P129">
        <v>3</v>
      </c>
      <c r="Q129">
        <v>5</v>
      </c>
      <c r="R129">
        <v>17</v>
      </c>
      <c r="S129">
        <f t="shared" si="10"/>
        <v>20</v>
      </c>
      <c r="U129" s="12"/>
      <c r="V129" s="12"/>
      <c r="W129" s="12"/>
      <c r="AA129" s="5"/>
    </row>
    <row r="130" spans="1:27" x14ac:dyDescent="0.3">
      <c r="A130">
        <v>29790</v>
      </c>
      <c r="B130">
        <v>0</v>
      </c>
      <c r="C130">
        <v>2000</v>
      </c>
      <c r="D130">
        <f t="shared" si="9"/>
        <v>22</v>
      </c>
      <c r="E130" s="3">
        <v>44871.962129629603</v>
      </c>
      <c r="F130" t="s">
        <v>42</v>
      </c>
      <c r="G130">
        <v>4</v>
      </c>
      <c r="H130">
        <v>4</v>
      </c>
      <c r="I130">
        <v>2</v>
      </c>
      <c r="J130">
        <v>4</v>
      </c>
      <c r="K130">
        <v>4</v>
      </c>
      <c r="L130">
        <v>4</v>
      </c>
      <c r="M130">
        <v>4</v>
      </c>
      <c r="N130">
        <v>3</v>
      </c>
      <c r="O130">
        <v>15</v>
      </c>
      <c r="P130">
        <v>5</v>
      </c>
      <c r="Q130">
        <v>3</v>
      </c>
      <c r="R130">
        <v>9</v>
      </c>
      <c r="S130">
        <f t="shared" si="10"/>
        <v>22</v>
      </c>
      <c r="U130" s="12"/>
      <c r="V130" s="12"/>
      <c r="W130" s="12"/>
      <c r="AA130" s="5"/>
    </row>
    <row r="131" spans="1:27" x14ac:dyDescent="0.3">
      <c r="A131">
        <v>29802</v>
      </c>
      <c r="B131">
        <v>0</v>
      </c>
      <c r="C131">
        <v>2000</v>
      </c>
      <c r="D131">
        <f t="shared" ref="D131:D194" si="11">2022-C131</f>
        <v>22</v>
      </c>
      <c r="E131" s="3">
        <v>44872.308912036999</v>
      </c>
      <c r="F131" t="s">
        <v>81</v>
      </c>
      <c r="G131">
        <v>3</v>
      </c>
      <c r="H131">
        <v>3</v>
      </c>
      <c r="I131">
        <v>3</v>
      </c>
      <c r="J131">
        <v>2</v>
      </c>
      <c r="K131">
        <v>3</v>
      </c>
      <c r="L131">
        <v>2</v>
      </c>
      <c r="M131">
        <v>8</v>
      </c>
      <c r="N131">
        <v>5</v>
      </c>
      <c r="O131">
        <v>10</v>
      </c>
      <c r="P131">
        <v>7</v>
      </c>
      <c r="Q131">
        <v>6</v>
      </c>
      <c r="R131">
        <v>9</v>
      </c>
      <c r="S131">
        <f t="shared" ref="S131:S194" si="12">SUM(G131:L131)</f>
        <v>16</v>
      </c>
      <c r="U131" s="12"/>
      <c r="V131" s="12"/>
      <c r="W131" s="12"/>
      <c r="AA131" s="5"/>
    </row>
    <row r="132" spans="1:27" x14ac:dyDescent="0.3">
      <c r="A132">
        <v>30052</v>
      </c>
      <c r="B132">
        <v>0</v>
      </c>
      <c r="C132">
        <v>2000</v>
      </c>
      <c r="D132">
        <f t="shared" si="11"/>
        <v>22</v>
      </c>
      <c r="E132" s="3">
        <v>44874.8652546296</v>
      </c>
      <c r="F132" t="s">
        <v>40</v>
      </c>
      <c r="G132">
        <v>3</v>
      </c>
      <c r="H132">
        <v>3</v>
      </c>
      <c r="I132">
        <v>1</v>
      </c>
      <c r="J132">
        <v>3</v>
      </c>
      <c r="K132">
        <v>3</v>
      </c>
      <c r="L132">
        <v>3</v>
      </c>
      <c r="M132">
        <v>8</v>
      </c>
      <c r="N132">
        <v>3</v>
      </c>
      <c r="O132">
        <v>10</v>
      </c>
      <c r="P132">
        <v>8</v>
      </c>
      <c r="Q132">
        <v>5</v>
      </c>
      <c r="R132">
        <v>7</v>
      </c>
      <c r="S132">
        <f t="shared" si="12"/>
        <v>16</v>
      </c>
      <c r="U132" s="12"/>
      <c r="V132" s="12"/>
      <c r="W132" s="12"/>
      <c r="AA132" s="5"/>
    </row>
    <row r="133" spans="1:27" x14ac:dyDescent="0.3">
      <c r="A133">
        <v>26611</v>
      </c>
      <c r="B133">
        <v>0</v>
      </c>
      <c r="C133">
        <v>1999</v>
      </c>
      <c r="D133">
        <f t="shared" si="11"/>
        <v>23</v>
      </c>
      <c r="E133" s="3">
        <v>44859.553298611099</v>
      </c>
      <c r="F133" t="s">
        <v>42</v>
      </c>
      <c r="G133">
        <v>3</v>
      </c>
      <c r="H133">
        <v>3</v>
      </c>
      <c r="I133">
        <v>3</v>
      </c>
      <c r="J133">
        <v>2</v>
      </c>
      <c r="K133">
        <v>3</v>
      </c>
      <c r="L133">
        <v>2</v>
      </c>
      <c r="M133">
        <v>9</v>
      </c>
      <c r="N133">
        <v>4</v>
      </c>
      <c r="O133">
        <v>24</v>
      </c>
      <c r="P133">
        <v>7</v>
      </c>
      <c r="Q133">
        <v>17</v>
      </c>
      <c r="R133">
        <v>15</v>
      </c>
      <c r="S133">
        <f t="shared" si="12"/>
        <v>16</v>
      </c>
      <c r="U133" s="12"/>
      <c r="V133" s="12"/>
      <c r="W133" s="12"/>
      <c r="AA133" s="5"/>
    </row>
    <row r="134" spans="1:27" x14ac:dyDescent="0.3">
      <c r="A134">
        <v>26640</v>
      </c>
      <c r="B134">
        <v>0</v>
      </c>
      <c r="C134">
        <v>1999</v>
      </c>
      <c r="D134">
        <f t="shared" si="11"/>
        <v>23</v>
      </c>
      <c r="E134" s="3">
        <v>44859.8578935185</v>
      </c>
      <c r="F134" t="s">
        <v>44</v>
      </c>
      <c r="G134">
        <v>4</v>
      </c>
      <c r="H134">
        <v>3</v>
      </c>
      <c r="I134">
        <v>3</v>
      </c>
      <c r="J134">
        <v>3</v>
      </c>
      <c r="K134">
        <v>3</v>
      </c>
      <c r="L134">
        <v>3</v>
      </c>
      <c r="M134">
        <v>5</v>
      </c>
      <c r="N134">
        <v>2</v>
      </c>
      <c r="O134">
        <v>8</v>
      </c>
      <c r="P134">
        <v>15</v>
      </c>
      <c r="Q134">
        <v>8</v>
      </c>
      <c r="R134">
        <v>3</v>
      </c>
      <c r="S134">
        <f t="shared" si="12"/>
        <v>19</v>
      </c>
      <c r="U134" s="12"/>
      <c r="V134" s="12"/>
      <c r="W134" s="12"/>
      <c r="AA134" s="5"/>
    </row>
    <row r="135" spans="1:27" x14ac:dyDescent="0.3">
      <c r="A135">
        <v>26678</v>
      </c>
      <c r="B135">
        <v>0</v>
      </c>
      <c r="C135">
        <v>1999</v>
      </c>
      <c r="D135">
        <f t="shared" si="11"/>
        <v>23</v>
      </c>
      <c r="E135" s="3">
        <v>44859.905833333301</v>
      </c>
      <c r="F135" t="s">
        <v>69</v>
      </c>
      <c r="G135">
        <v>3</v>
      </c>
      <c r="H135">
        <v>3</v>
      </c>
      <c r="I135">
        <v>3</v>
      </c>
      <c r="J135">
        <v>4</v>
      </c>
      <c r="K135">
        <v>4</v>
      </c>
      <c r="L135">
        <v>4</v>
      </c>
      <c r="M135">
        <v>2</v>
      </c>
      <c r="N135">
        <v>2</v>
      </c>
      <c r="O135">
        <v>4</v>
      </c>
      <c r="P135">
        <v>2</v>
      </c>
      <c r="Q135">
        <v>3</v>
      </c>
      <c r="R135">
        <v>8</v>
      </c>
      <c r="S135">
        <f t="shared" si="12"/>
        <v>21</v>
      </c>
      <c r="U135" s="12"/>
      <c r="V135" s="12"/>
      <c r="W135" s="12"/>
      <c r="AA135" s="5"/>
    </row>
    <row r="136" spans="1:27" x14ac:dyDescent="0.3">
      <c r="A136">
        <v>26646</v>
      </c>
      <c r="B136">
        <v>0</v>
      </c>
      <c r="C136">
        <v>1999</v>
      </c>
      <c r="D136">
        <f t="shared" si="11"/>
        <v>23</v>
      </c>
      <c r="E136" s="3">
        <v>44860.4216087963</v>
      </c>
      <c r="F136" t="s">
        <v>44</v>
      </c>
      <c r="G136">
        <v>4</v>
      </c>
      <c r="H136">
        <v>4</v>
      </c>
      <c r="I136">
        <v>2</v>
      </c>
      <c r="J136">
        <v>4</v>
      </c>
      <c r="K136">
        <v>4</v>
      </c>
      <c r="L136">
        <v>4</v>
      </c>
      <c r="M136">
        <v>6</v>
      </c>
      <c r="N136">
        <v>5</v>
      </c>
      <c r="O136">
        <v>27</v>
      </c>
      <c r="P136">
        <v>3</v>
      </c>
      <c r="Q136">
        <v>15</v>
      </c>
      <c r="R136">
        <v>6</v>
      </c>
      <c r="S136">
        <f t="shared" si="12"/>
        <v>22</v>
      </c>
      <c r="U136" s="12"/>
      <c r="V136" s="12"/>
      <c r="W136" s="12"/>
      <c r="AA136" s="5"/>
    </row>
    <row r="137" spans="1:27" x14ac:dyDescent="0.3">
      <c r="A137">
        <v>26800</v>
      </c>
      <c r="B137">
        <v>0</v>
      </c>
      <c r="C137">
        <v>1999</v>
      </c>
      <c r="D137">
        <f t="shared" si="11"/>
        <v>23</v>
      </c>
      <c r="E137" s="3">
        <v>44860.433657407397</v>
      </c>
      <c r="F137" t="s">
        <v>44</v>
      </c>
      <c r="G137">
        <v>3</v>
      </c>
      <c r="H137">
        <v>3</v>
      </c>
      <c r="I137">
        <v>3</v>
      </c>
      <c r="J137">
        <v>3</v>
      </c>
      <c r="K137">
        <v>4</v>
      </c>
      <c r="L137">
        <v>2</v>
      </c>
      <c r="M137">
        <v>7</v>
      </c>
      <c r="N137">
        <v>2</v>
      </c>
      <c r="O137">
        <v>9</v>
      </c>
      <c r="P137">
        <v>6</v>
      </c>
      <c r="Q137">
        <v>5</v>
      </c>
      <c r="R137">
        <v>5</v>
      </c>
      <c r="S137">
        <f t="shared" si="12"/>
        <v>18</v>
      </c>
      <c r="U137" s="12"/>
      <c r="V137" s="12"/>
      <c r="W137" s="12"/>
      <c r="AA137" s="5"/>
    </row>
    <row r="138" spans="1:27" x14ac:dyDescent="0.3">
      <c r="A138">
        <v>26770</v>
      </c>
      <c r="B138">
        <v>0</v>
      </c>
      <c r="C138">
        <v>1999</v>
      </c>
      <c r="D138">
        <f t="shared" si="11"/>
        <v>23</v>
      </c>
      <c r="E138" s="3">
        <v>44860.434050925898</v>
      </c>
      <c r="F138" t="s">
        <v>44</v>
      </c>
      <c r="G138">
        <v>2</v>
      </c>
      <c r="H138">
        <v>4</v>
      </c>
      <c r="I138">
        <v>3</v>
      </c>
      <c r="J138">
        <v>2</v>
      </c>
      <c r="K138">
        <v>3</v>
      </c>
      <c r="L138">
        <v>1</v>
      </c>
      <c r="M138">
        <v>5</v>
      </c>
      <c r="N138">
        <v>3</v>
      </c>
      <c r="O138">
        <v>17</v>
      </c>
      <c r="P138">
        <v>5</v>
      </c>
      <c r="Q138">
        <v>6</v>
      </c>
      <c r="R138">
        <v>9</v>
      </c>
      <c r="S138">
        <f t="shared" si="12"/>
        <v>15</v>
      </c>
      <c r="U138" s="12"/>
      <c r="V138" s="12"/>
      <c r="W138" s="12"/>
      <c r="AA138" s="5"/>
    </row>
    <row r="139" spans="1:27" x14ac:dyDescent="0.3">
      <c r="A139">
        <v>26915</v>
      </c>
      <c r="B139">
        <v>0</v>
      </c>
      <c r="C139">
        <v>1999</v>
      </c>
      <c r="D139">
        <f t="shared" si="11"/>
        <v>23</v>
      </c>
      <c r="E139" s="3">
        <v>44860.508240740703</v>
      </c>
      <c r="F139" t="s">
        <v>42</v>
      </c>
      <c r="G139">
        <v>3</v>
      </c>
      <c r="H139">
        <v>3</v>
      </c>
      <c r="I139">
        <v>2</v>
      </c>
      <c r="J139">
        <v>3</v>
      </c>
      <c r="K139">
        <v>4</v>
      </c>
      <c r="L139">
        <v>4</v>
      </c>
      <c r="M139">
        <v>4</v>
      </c>
      <c r="N139">
        <v>2</v>
      </c>
      <c r="O139">
        <v>6</v>
      </c>
      <c r="P139">
        <v>4</v>
      </c>
      <c r="Q139">
        <v>5</v>
      </c>
      <c r="R139">
        <v>6</v>
      </c>
      <c r="S139">
        <f t="shared" si="12"/>
        <v>19</v>
      </c>
      <c r="U139" s="12"/>
      <c r="V139" s="12"/>
      <c r="W139" s="12"/>
      <c r="AA139" s="5"/>
    </row>
    <row r="140" spans="1:27" x14ac:dyDescent="0.3">
      <c r="A140">
        <v>26931</v>
      </c>
      <c r="B140">
        <v>0</v>
      </c>
      <c r="C140">
        <v>1999</v>
      </c>
      <c r="D140">
        <f t="shared" si="11"/>
        <v>23</v>
      </c>
      <c r="E140" s="3">
        <v>44860.528252314798</v>
      </c>
      <c r="F140" t="s">
        <v>52</v>
      </c>
      <c r="G140">
        <v>4</v>
      </c>
      <c r="H140">
        <v>3</v>
      </c>
      <c r="I140">
        <v>2</v>
      </c>
      <c r="J140">
        <v>3</v>
      </c>
      <c r="K140">
        <v>3</v>
      </c>
      <c r="L140">
        <v>2</v>
      </c>
      <c r="M140">
        <v>7</v>
      </c>
      <c r="N140">
        <v>6</v>
      </c>
      <c r="O140">
        <v>13</v>
      </c>
      <c r="P140">
        <v>6</v>
      </c>
      <c r="Q140">
        <v>5</v>
      </c>
      <c r="R140">
        <v>13</v>
      </c>
      <c r="S140">
        <f t="shared" si="12"/>
        <v>17</v>
      </c>
      <c r="U140" s="12"/>
      <c r="V140" s="12"/>
      <c r="W140" s="12"/>
      <c r="AA140" s="5"/>
    </row>
    <row r="141" spans="1:27" x14ac:dyDescent="0.3">
      <c r="A141">
        <v>26945</v>
      </c>
      <c r="B141">
        <v>0</v>
      </c>
      <c r="C141">
        <v>1999</v>
      </c>
      <c r="D141">
        <f t="shared" si="11"/>
        <v>23</v>
      </c>
      <c r="E141" s="3">
        <v>44860.553275462997</v>
      </c>
      <c r="F141" t="s">
        <v>40</v>
      </c>
      <c r="G141">
        <v>4</v>
      </c>
      <c r="H141">
        <v>4</v>
      </c>
      <c r="I141">
        <v>4</v>
      </c>
      <c r="J141">
        <v>1</v>
      </c>
      <c r="K141">
        <v>4</v>
      </c>
      <c r="L141">
        <v>1</v>
      </c>
      <c r="M141">
        <v>9</v>
      </c>
      <c r="N141">
        <v>3</v>
      </c>
      <c r="O141">
        <v>4</v>
      </c>
      <c r="P141">
        <v>10</v>
      </c>
      <c r="Q141">
        <v>7</v>
      </c>
      <c r="R141">
        <v>5</v>
      </c>
      <c r="S141">
        <f t="shared" si="12"/>
        <v>18</v>
      </c>
      <c r="U141" s="12"/>
      <c r="V141" s="12"/>
      <c r="W141" s="12"/>
      <c r="AA141" s="5"/>
    </row>
    <row r="142" spans="1:27" x14ac:dyDescent="0.3">
      <c r="A142">
        <v>27030</v>
      </c>
      <c r="B142">
        <v>0</v>
      </c>
      <c r="C142">
        <v>1999</v>
      </c>
      <c r="D142">
        <f t="shared" si="11"/>
        <v>23</v>
      </c>
      <c r="E142" s="3">
        <v>44860.612025463</v>
      </c>
      <c r="F142" t="s">
        <v>82</v>
      </c>
      <c r="G142">
        <v>3</v>
      </c>
      <c r="H142">
        <v>3</v>
      </c>
      <c r="I142">
        <v>3</v>
      </c>
      <c r="J142">
        <v>3</v>
      </c>
      <c r="K142">
        <v>3</v>
      </c>
      <c r="L142">
        <v>3</v>
      </c>
      <c r="M142">
        <v>5</v>
      </c>
      <c r="N142">
        <v>3</v>
      </c>
      <c r="O142">
        <v>10</v>
      </c>
      <c r="P142">
        <v>3</v>
      </c>
      <c r="Q142">
        <v>6</v>
      </c>
      <c r="R142">
        <v>6</v>
      </c>
      <c r="S142">
        <f t="shared" si="12"/>
        <v>18</v>
      </c>
      <c r="U142" s="12"/>
      <c r="V142" s="12"/>
      <c r="W142" s="12"/>
      <c r="AA142" s="5"/>
    </row>
    <row r="143" spans="1:27" x14ac:dyDescent="0.3">
      <c r="A143">
        <v>27110</v>
      </c>
      <c r="B143">
        <v>1</v>
      </c>
      <c r="C143">
        <v>1999</v>
      </c>
      <c r="D143">
        <f t="shared" si="11"/>
        <v>23</v>
      </c>
      <c r="E143" s="3">
        <v>44860.648136574098</v>
      </c>
      <c r="F143" t="s">
        <v>40</v>
      </c>
      <c r="G143">
        <v>4</v>
      </c>
      <c r="H143">
        <v>4</v>
      </c>
      <c r="I143">
        <v>4</v>
      </c>
      <c r="J143">
        <v>3</v>
      </c>
      <c r="K143">
        <v>4</v>
      </c>
      <c r="L143">
        <v>2</v>
      </c>
      <c r="M143">
        <v>5</v>
      </c>
      <c r="N143">
        <v>3</v>
      </c>
      <c r="O143">
        <v>7</v>
      </c>
      <c r="P143">
        <v>7</v>
      </c>
      <c r="Q143">
        <v>5</v>
      </c>
      <c r="R143">
        <v>12</v>
      </c>
      <c r="S143">
        <f t="shared" si="12"/>
        <v>21</v>
      </c>
      <c r="U143" s="12"/>
      <c r="V143" s="12"/>
      <c r="W143" s="12"/>
      <c r="AA143" s="5"/>
    </row>
    <row r="144" spans="1:27" x14ac:dyDescent="0.3">
      <c r="A144">
        <v>27333</v>
      </c>
      <c r="B144">
        <v>0</v>
      </c>
      <c r="C144">
        <v>1999</v>
      </c>
      <c r="D144">
        <f t="shared" si="11"/>
        <v>23</v>
      </c>
      <c r="E144" s="3">
        <v>44860.784652777802</v>
      </c>
      <c r="F144" t="s">
        <v>42</v>
      </c>
      <c r="G144">
        <v>4</v>
      </c>
      <c r="H144">
        <v>4</v>
      </c>
      <c r="I144">
        <v>3</v>
      </c>
      <c r="J144">
        <v>3</v>
      </c>
      <c r="K144">
        <v>4</v>
      </c>
      <c r="L144">
        <v>2</v>
      </c>
      <c r="M144">
        <v>10</v>
      </c>
      <c r="N144">
        <v>2</v>
      </c>
      <c r="O144">
        <v>22</v>
      </c>
      <c r="P144">
        <v>4</v>
      </c>
      <c r="Q144">
        <v>8</v>
      </c>
      <c r="R144">
        <v>11</v>
      </c>
      <c r="S144">
        <f t="shared" si="12"/>
        <v>20</v>
      </c>
      <c r="U144" s="12"/>
      <c r="V144" s="12"/>
      <c r="W144" s="12"/>
      <c r="AA144" s="5"/>
    </row>
    <row r="145" spans="1:27" x14ac:dyDescent="0.3">
      <c r="A145">
        <v>27402</v>
      </c>
      <c r="B145">
        <v>0</v>
      </c>
      <c r="C145">
        <v>1999</v>
      </c>
      <c r="D145">
        <f t="shared" si="11"/>
        <v>23</v>
      </c>
      <c r="E145" s="3">
        <v>44860.845717592601</v>
      </c>
      <c r="F145" t="s">
        <v>83</v>
      </c>
      <c r="G145">
        <v>4</v>
      </c>
      <c r="H145">
        <v>4</v>
      </c>
      <c r="I145">
        <v>3</v>
      </c>
      <c r="J145">
        <v>4</v>
      </c>
      <c r="K145">
        <v>4</v>
      </c>
      <c r="L145">
        <v>4</v>
      </c>
      <c r="M145">
        <v>3</v>
      </c>
      <c r="N145">
        <v>1</v>
      </c>
      <c r="O145">
        <v>8</v>
      </c>
      <c r="P145">
        <v>2</v>
      </c>
      <c r="Q145">
        <v>2</v>
      </c>
      <c r="R145">
        <v>3</v>
      </c>
      <c r="S145">
        <f t="shared" si="12"/>
        <v>23</v>
      </c>
      <c r="U145" s="12"/>
      <c r="V145" s="12"/>
      <c r="W145" s="12"/>
      <c r="AA145" s="5"/>
    </row>
    <row r="146" spans="1:27" x14ac:dyDescent="0.3">
      <c r="A146">
        <v>27256</v>
      </c>
      <c r="B146">
        <v>0</v>
      </c>
      <c r="C146">
        <v>1999</v>
      </c>
      <c r="D146">
        <f t="shared" si="11"/>
        <v>23</v>
      </c>
      <c r="E146" s="3">
        <v>44860.989039351902</v>
      </c>
      <c r="F146" t="s">
        <v>84</v>
      </c>
      <c r="G146">
        <v>3</v>
      </c>
      <c r="H146">
        <v>2</v>
      </c>
      <c r="I146">
        <v>1</v>
      </c>
      <c r="J146">
        <v>3</v>
      </c>
      <c r="K146">
        <v>1</v>
      </c>
      <c r="L146">
        <v>2</v>
      </c>
      <c r="M146">
        <v>7</v>
      </c>
      <c r="N146">
        <v>2</v>
      </c>
      <c r="O146">
        <v>5</v>
      </c>
      <c r="P146">
        <v>4</v>
      </c>
      <c r="Q146">
        <v>3</v>
      </c>
      <c r="R146">
        <v>4</v>
      </c>
      <c r="S146">
        <f t="shared" si="12"/>
        <v>12</v>
      </c>
      <c r="U146" s="12"/>
      <c r="V146" s="12"/>
      <c r="W146" s="12"/>
      <c r="AA146" s="5"/>
    </row>
    <row r="147" spans="1:27" x14ac:dyDescent="0.3">
      <c r="A147">
        <v>27573</v>
      </c>
      <c r="B147">
        <v>0</v>
      </c>
      <c r="C147">
        <v>1999</v>
      </c>
      <c r="D147">
        <f t="shared" si="11"/>
        <v>23</v>
      </c>
      <c r="E147" s="3">
        <v>44860.996597222198</v>
      </c>
      <c r="F147" t="s">
        <v>52</v>
      </c>
      <c r="G147">
        <v>3</v>
      </c>
      <c r="H147">
        <v>3</v>
      </c>
      <c r="I147">
        <v>3</v>
      </c>
      <c r="J147">
        <v>2</v>
      </c>
      <c r="K147">
        <v>3</v>
      </c>
      <c r="L147">
        <v>2</v>
      </c>
      <c r="M147">
        <v>6</v>
      </c>
      <c r="N147">
        <v>4</v>
      </c>
      <c r="O147">
        <v>11</v>
      </c>
      <c r="P147">
        <v>4</v>
      </c>
      <c r="Q147">
        <v>5</v>
      </c>
      <c r="R147">
        <v>5</v>
      </c>
      <c r="S147">
        <f t="shared" si="12"/>
        <v>16</v>
      </c>
      <c r="U147" s="12"/>
      <c r="V147" s="12"/>
      <c r="W147" s="12"/>
      <c r="AA147" s="5"/>
    </row>
    <row r="148" spans="1:27" x14ac:dyDescent="0.3">
      <c r="A148">
        <v>27580</v>
      </c>
      <c r="B148">
        <v>0</v>
      </c>
      <c r="C148">
        <v>1999</v>
      </c>
      <c r="D148">
        <f t="shared" si="11"/>
        <v>23</v>
      </c>
      <c r="E148" s="3">
        <v>44861.009236111102</v>
      </c>
      <c r="F148" t="s">
        <v>40</v>
      </c>
      <c r="G148">
        <v>4</v>
      </c>
      <c r="H148">
        <v>4</v>
      </c>
      <c r="I148">
        <v>3</v>
      </c>
      <c r="J148">
        <v>3</v>
      </c>
      <c r="K148">
        <v>4</v>
      </c>
      <c r="L148">
        <v>2</v>
      </c>
      <c r="M148">
        <v>5</v>
      </c>
      <c r="N148">
        <v>3</v>
      </c>
      <c r="O148">
        <v>9</v>
      </c>
      <c r="P148">
        <v>3</v>
      </c>
      <c r="Q148">
        <v>6</v>
      </c>
      <c r="R148">
        <v>6</v>
      </c>
      <c r="S148">
        <f t="shared" si="12"/>
        <v>20</v>
      </c>
      <c r="U148" s="12"/>
      <c r="V148" s="12"/>
      <c r="W148" s="12"/>
      <c r="AA148" s="5"/>
    </row>
    <row r="149" spans="1:27" x14ac:dyDescent="0.3">
      <c r="A149">
        <v>27639</v>
      </c>
      <c r="B149">
        <v>0</v>
      </c>
      <c r="C149">
        <v>1999</v>
      </c>
      <c r="D149">
        <f t="shared" si="11"/>
        <v>23</v>
      </c>
      <c r="E149" s="3">
        <v>44861.371342592603</v>
      </c>
      <c r="F149" t="s">
        <v>40</v>
      </c>
      <c r="G149">
        <v>4</v>
      </c>
      <c r="H149">
        <v>3</v>
      </c>
      <c r="I149">
        <v>3</v>
      </c>
      <c r="J149">
        <v>2</v>
      </c>
      <c r="K149">
        <v>4</v>
      </c>
      <c r="L149">
        <v>2</v>
      </c>
      <c r="M149">
        <v>11</v>
      </c>
      <c r="N149">
        <v>3</v>
      </c>
      <c r="O149">
        <v>16</v>
      </c>
      <c r="P149">
        <v>6</v>
      </c>
      <c r="Q149">
        <v>6</v>
      </c>
      <c r="R149">
        <v>8</v>
      </c>
      <c r="S149">
        <f t="shared" si="12"/>
        <v>18</v>
      </c>
      <c r="U149" s="12"/>
      <c r="V149" s="12"/>
      <c r="W149" s="12"/>
      <c r="AA149" s="5"/>
    </row>
    <row r="150" spans="1:27" x14ac:dyDescent="0.3">
      <c r="A150">
        <v>26566</v>
      </c>
      <c r="B150">
        <v>0</v>
      </c>
      <c r="C150">
        <v>1999</v>
      </c>
      <c r="D150">
        <f t="shared" si="11"/>
        <v>23</v>
      </c>
      <c r="E150" s="3">
        <v>44861.389513888898</v>
      </c>
      <c r="F150" t="s">
        <v>85</v>
      </c>
      <c r="G150">
        <v>3</v>
      </c>
      <c r="H150">
        <v>4</v>
      </c>
      <c r="I150">
        <v>3</v>
      </c>
      <c r="J150">
        <v>4</v>
      </c>
      <c r="K150">
        <v>4</v>
      </c>
      <c r="L150">
        <v>4</v>
      </c>
      <c r="M150">
        <v>6</v>
      </c>
      <c r="N150">
        <v>2</v>
      </c>
      <c r="O150">
        <v>22</v>
      </c>
      <c r="P150">
        <v>2</v>
      </c>
      <c r="Q150">
        <v>5</v>
      </c>
      <c r="R150">
        <v>6</v>
      </c>
      <c r="S150">
        <f t="shared" si="12"/>
        <v>22</v>
      </c>
      <c r="U150" s="12"/>
      <c r="V150" s="12"/>
      <c r="W150" s="12"/>
      <c r="AA150" s="5"/>
    </row>
    <row r="151" spans="1:27" x14ac:dyDescent="0.3">
      <c r="A151">
        <v>27694</v>
      </c>
      <c r="B151">
        <v>0</v>
      </c>
      <c r="C151">
        <v>1999</v>
      </c>
      <c r="D151">
        <f t="shared" si="11"/>
        <v>23</v>
      </c>
      <c r="E151" s="3">
        <v>44861.428946759297</v>
      </c>
      <c r="F151" t="s">
        <v>44</v>
      </c>
      <c r="G151">
        <v>4</v>
      </c>
      <c r="H151">
        <v>4</v>
      </c>
      <c r="I151">
        <v>2</v>
      </c>
      <c r="J151">
        <v>4</v>
      </c>
      <c r="K151">
        <v>4</v>
      </c>
      <c r="L151">
        <v>4</v>
      </c>
      <c r="M151">
        <v>6</v>
      </c>
      <c r="N151">
        <v>2</v>
      </c>
      <c r="O151">
        <v>9</v>
      </c>
      <c r="P151">
        <v>3</v>
      </c>
      <c r="Q151">
        <v>5</v>
      </c>
      <c r="R151">
        <v>53</v>
      </c>
      <c r="S151">
        <f t="shared" si="12"/>
        <v>22</v>
      </c>
      <c r="U151" s="12"/>
      <c r="V151" s="12"/>
      <c r="W151" s="12"/>
      <c r="AA151" s="5"/>
    </row>
    <row r="152" spans="1:27" x14ac:dyDescent="0.3">
      <c r="A152">
        <v>27698</v>
      </c>
      <c r="B152">
        <v>0</v>
      </c>
      <c r="C152">
        <v>1999</v>
      </c>
      <c r="D152">
        <f t="shared" si="11"/>
        <v>23</v>
      </c>
      <c r="E152" s="3">
        <v>44861.4303587963</v>
      </c>
      <c r="F152" t="s">
        <v>86</v>
      </c>
      <c r="G152">
        <v>3</v>
      </c>
      <c r="H152">
        <v>3</v>
      </c>
      <c r="I152">
        <v>4</v>
      </c>
      <c r="J152">
        <v>3</v>
      </c>
      <c r="K152">
        <v>3</v>
      </c>
      <c r="L152">
        <v>3</v>
      </c>
      <c r="M152">
        <v>4</v>
      </c>
      <c r="N152">
        <v>3</v>
      </c>
      <c r="O152">
        <v>6</v>
      </c>
      <c r="P152">
        <v>7</v>
      </c>
      <c r="Q152">
        <v>3</v>
      </c>
      <c r="R152">
        <v>17</v>
      </c>
      <c r="S152">
        <f t="shared" si="12"/>
        <v>19</v>
      </c>
      <c r="U152" s="12"/>
      <c r="V152" s="12"/>
      <c r="W152" s="12"/>
      <c r="AA152" s="5"/>
    </row>
    <row r="153" spans="1:27" x14ac:dyDescent="0.3">
      <c r="A153">
        <v>27806</v>
      </c>
      <c r="B153">
        <v>0</v>
      </c>
      <c r="C153">
        <v>1999</v>
      </c>
      <c r="D153">
        <f t="shared" si="11"/>
        <v>23</v>
      </c>
      <c r="E153" s="3">
        <v>44861.508634259299</v>
      </c>
      <c r="F153" t="s">
        <v>63</v>
      </c>
      <c r="G153">
        <v>4</v>
      </c>
      <c r="H153">
        <v>4</v>
      </c>
      <c r="I153">
        <v>2</v>
      </c>
      <c r="J153">
        <v>4</v>
      </c>
      <c r="K153">
        <v>4</v>
      </c>
      <c r="L153">
        <v>4</v>
      </c>
      <c r="M153">
        <v>7</v>
      </c>
      <c r="N153">
        <v>3</v>
      </c>
      <c r="O153">
        <v>22</v>
      </c>
      <c r="P153">
        <v>5</v>
      </c>
      <c r="Q153">
        <v>11</v>
      </c>
      <c r="R153">
        <v>16</v>
      </c>
      <c r="S153">
        <f t="shared" si="12"/>
        <v>22</v>
      </c>
      <c r="U153" s="12"/>
      <c r="V153" s="12"/>
      <c r="W153" s="12"/>
      <c r="AA153" s="5"/>
    </row>
    <row r="154" spans="1:27" x14ac:dyDescent="0.3">
      <c r="A154">
        <v>27695</v>
      </c>
      <c r="B154">
        <v>0</v>
      </c>
      <c r="C154">
        <v>1999</v>
      </c>
      <c r="D154">
        <f t="shared" si="11"/>
        <v>23</v>
      </c>
      <c r="E154" s="3">
        <v>44861.709224537</v>
      </c>
      <c r="F154" t="s">
        <v>40</v>
      </c>
      <c r="G154">
        <v>4</v>
      </c>
      <c r="H154">
        <v>4</v>
      </c>
      <c r="I154">
        <v>2</v>
      </c>
      <c r="J154">
        <v>3</v>
      </c>
      <c r="K154">
        <v>4</v>
      </c>
      <c r="L154">
        <v>4</v>
      </c>
      <c r="M154">
        <v>6</v>
      </c>
      <c r="N154">
        <v>5</v>
      </c>
      <c r="O154">
        <v>18</v>
      </c>
      <c r="P154">
        <v>14</v>
      </c>
      <c r="Q154">
        <v>5</v>
      </c>
      <c r="R154">
        <v>10</v>
      </c>
      <c r="S154">
        <f t="shared" si="12"/>
        <v>21</v>
      </c>
      <c r="U154" s="12"/>
      <c r="V154" s="12"/>
      <c r="W154" s="12"/>
      <c r="AA154" s="5"/>
    </row>
    <row r="155" spans="1:27" x14ac:dyDescent="0.3">
      <c r="A155">
        <v>28024</v>
      </c>
      <c r="B155">
        <v>0</v>
      </c>
      <c r="C155">
        <v>1999</v>
      </c>
      <c r="D155">
        <f t="shared" si="11"/>
        <v>23</v>
      </c>
      <c r="E155" s="3">
        <v>44861.919097222199</v>
      </c>
      <c r="F155" t="s">
        <v>42</v>
      </c>
      <c r="G155">
        <v>3</v>
      </c>
      <c r="H155">
        <v>3</v>
      </c>
      <c r="I155">
        <v>3</v>
      </c>
      <c r="J155">
        <v>3</v>
      </c>
      <c r="K155">
        <v>3</v>
      </c>
      <c r="L155">
        <v>4</v>
      </c>
      <c r="M155">
        <v>3</v>
      </c>
      <c r="N155">
        <v>2</v>
      </c>
      <c r="O155">
        <v>5</v>
      </c>
      <c r="P155">
        <v>3</v>
      </c>
      <c r="Q155">
        <v>4</v>
      </c>
      <c r="R155">
        <v>5</v>
      </c>
      <c r="S155">
        <f t="shared" si="12"/>
        <v>19</v>
      </c>
      <c r="U155" s="12"/>
      <c r="V155" s="12"/>
      <c r="W155" s="12"/>
      <c r="AA155" s="5"/>
    </row>
    <row r="156" spans="1:27" x14ac:dyDescent="0.3">
      <c r="A156">
        <v>28148</v>
      </c>
      <c r="B156">
        <v>0</v>
      </c>
      <c r="C156">
        <v>1999</v>
      </c>
      <c r="D156">
        <f t="shared" si="11"/>
        <v>23</v>
      </c>
      <c r="E156" s="3">
        <v>44862.548564814802</v>
      </c>
      <c r="F156" t="s">
        <v>40</v>
      </c>
      <c r="G156">
        <v>4</v>
      </c>
      <c r="H156">
        <v>4</v>
      </c>
      <c r="I156">
        <v>3</v>
      </c>
      <c r="J156">
        <v>3</v>
      </c>
      <c r="K156">
        <v>3</v>
      </c>
      <c r="L156">
        <v>2</v>
      </c>
      <c r="M156">
        <v>5</v>
      </c>
      <c r="N156">
        <v>2</v>
      </c>
      <c r="O156">
        <v>9</v>
      </c>
      <c r="P156">
        <v>2</v>
      </c>
      <c r="Q156">
        <v>15</v>
      </c>
      <c r="R156">
        <v>11</v>
      </c>
      <c r="S156">
        <f t="shared" si="12"/>
        <v>19</v>
      </c>
      <c r="U156" s="12"/>
      <c r="V156" s="12"/>
      <c r="W156" s="12"/>
      <c r="AA156" s="5"/>
    </row>
    <row r="157" spans="1:27" x14ac:dyDescent="0.3">
      <c r="A157">
        <v>28342</v>
      </c>
      <c r="B157">
        <v>0</v>
      </c>
      <c r="C157">
        <v>1999</v>
      </c>
      <c r="D157">
        <f t="shared" si="11"/>
        <v>23</v>
      </c>
      <c r="E157" s="3">
        <v>44862.958634259303</v>
      </c>
      <c r="F157" t="s">
        <v>40</v>
      </c>
      <c r="G157">
        <v>3</v>
      </c>
      <c r="H157">
        <v>3</v>
      </c>
      <c r="I157">
        <v>3</v>
      </c>
      <c r="J157">
        <v>2</v>
      </c>
      <c r="K157">
        <v>3</v>
      </c>
      <c r="L157">
        <v>1</v>
      </c>
      <c r="M157">
        <v>5</v>
      </c>
      <c r="N157">
        <v>2</v>
      </c>
      <c r="O157">
        <v>9</v>
      </c>
      <c r="P157">
        <v>4</v>
      </c>
      <c r="Q157">
        <v>4</v>
      </c>
      <c r="R157">
        <v>8</v>
      </c>
      <c r="S157">
        <f t="shared" si="12"/>
        <v>15</v>
      </c>
      <c r="U157" s="12"/>
      <c r="V157" s="12"/>
      <c r="W157" s="12"/>
      <c r="AA157" s="5"/>
    </row>
    <row r="158" spans="1:27" x14ac:dyDescent="0.3">
      <c r="A158">
        <v>28551</v>
      </c>
      <c r="B158">
        <v>0</v>
      </c>
      <c r="C158">
        <v>1999</v>
      </c>
      <c r="D158">
        <f t="shared" si="11"/>
        <v>23</v>
      </c>
      <c r="E158" s="3">
        <v>44864.549907407403</v>
      </c>
      <c r="F158" t="s">
        <v>44</v>
      </c>
      <c r="G158">
        <v>3</v>
      </c>
      <c r="H158">
        <v>3</v>
      </c>
      <c r="I158">
        <v>1</v>
      </c>
      <c r="J158">
        <v>2</v>
      </c>
      <c r="K158">
        <v>2</v>
      </c>
      <c r="L158">
        <v>3</v>
      </c>
      <c r="M158">
        <v>8</v>
      </c>
      <c r="N158">
        <v>3</v>
      </c>
      <c r="O158">
        <v>11</v>
      </c>
      <c r="P158">
        <v>6</v>
      </c>
      <c r="Q158">
        <v>10</v>
      </c>
      <c r="R158">
        <v>7</v>
      </c>
      <c r="S158">
        <f t="shared" si="12"/>
        <v>14</v>
      </c>
      <c r="U158" s="12"/>
      <c r="V158" s="12"/>
      <c r="W158" s="12"/>
      <c r="AA158" s="5"/>
    </row>
    <row r="159" spans="1:27" x14ac:dyDescent="0.3">
      <c r="A159">
        <v>28598</v>
      </c>
      <c r="B159">
        <v>0</v>
      </c>
      <c r="C159">
        <v>1999</v>
      </c>
      <c r="D159">
        <f t="shared" si="11"/>
        <v>23</v>
      </c>
      <c r="E159" s="3">
        <v>44864.749710648102</v>
      </c>
      <c r="F159" t="s">
        <v>87</v>
      </c>
      <c r="G159">
        <v>3</v>
      </c>
      <c r="H159">
        <v>3</v>
      </c>
      <c r="I159">
        <v>3</v>
      </c>
      <c r="J159">
        <v>3</v>
      </c>
      <c r="K159">
        <v>4</v>
      </c>
      <c r="L159">
        <v>3</v>
      </c>
      <c r="M159">
        <v>3</v>
      </c>
      <c r="N159">
        <v>2</v>
      </c>
      <c r="O159">
        <v>5</v>
      </c>
      <c r="P159">
        <v>2</v>
      </c>
      <c r="Q159">
        <v>3</v>
      </c>
      <c r="R159">
        <v>14</v>
      </c>
      <c r="S159">
        <f t="shared" si="12"/>
        <v>19</v>
      </c>
      <c r="U159" s="12"/>
      <c r="V159" s="12"/>
      <c r="W159" s="12"/>
      <c r="AA159" s="5"/>
    </row>
    <row r="160" spans="1:27" x14ac:dyDescent="0.3">
      <c r="A160">
        <v>28730</v>
      </c>
      <c r="B160">
        <v>0</v>
      </c>
      <c r="C160">
        <v>1999</v>
      </c>
      <c r="D160">
        <f t="shared" si="11"/>
        <v>23</v>
      </c>
      <c r="E160" s="3">
        <v>44865.548634259299</v>
      </c>
      <c r="F160" t="s">
        <v>88</v>
      </c>
      <c r="G160">
        <v>2</v>
      </c>
      <c r="H160">
        <v>3</v>
      </c>
      <c r="I160">
        <v>3</v>
      </c>
      <c r="J160">
        <v>3</v>
      </c>
      <c r="K160">
        <v>4</v>
      </c>
      <c r="L160">
        <v>3</v>
      </c>
      <c r="M160">
        <v>5</v>
      </c>
      <c r="N160">
        <v>2</v>
      </c>
      <c r="O160">
        <v>7</v>
      </c>
      <c r="P160">
        <v>2</v>
      </c>
      <c r="Q160">
        <v>3</v>
      </c>
      <c r="R160">
        <v>35</v>
      </c>
      <c r="S160">
        <f t="shared" si="12"/>
        <v>18</v>
      </c>
      <c r="U160" s="12"/>
      <c r="V160" s="12"/>
      <c r="W160" s="12"/>
      <c r="AA160" s="5"/>
    </row>
    <row r="161" spans="1:27" x14ac:dyDescent="0.3">
      <c r="A161">
        <v>28737</v>
      </c>
      <c r="B161">
        <v>0</v>
      </c>
      <c r="C161">
        <v>1999</v>
      </c>
      <c r="D161">
        <f t="shared" si="11"/>
        <v>23</v>
      </c>
      <c r="E161" s="3">
        <v>44865.561273148203</v>
      </c>
      <c r="F161" t="s">
        <v>89</v>
      </c>
      <c r="G161">
        <v>4</v>
      </c>
      <c r="H161">
        <v>4</v>
      </c>
      <c r="I161">
        <v>4</v>
      </c>
      <c r="J161">
        <v>4</v>
      </c>
      <c r="K161">
        <v>4</v>
      </c>
      <c r="L161">
        <v>4</v>
      </c>
      <c r="M161">
        <v>4</v>
      </c>
      <c r="N161">
        <v>2</v>
      </c>
      <c r="O161">
        <v>9</v>
      </c>
      <c r="P161">
        <v>2</v>
      </c>
      <c r="Q161">
        <v>5</v>
      </c>
      <c r="R161">
        <v>6</v>
      </c>
      <c r="S161">
        <f t="shared" si="12"/>
        <v>24</v>
      </c>
      <c r="U161" s="12"/>
      <c r="V161" s="12"/>
      <c r="W161" s="12"/>
      <c r="AA161" s="5"/>
    </row>
    <row r="162" spans="1:27" x14ac:dyDescent="0.3">
      <c r="A162">
        <v>28810</v>
      </c>
      <c r="B162">
        <v>0</v>
      </c>
      <c r="C162">
        <v>1999</v>
      </c>
      <c r="D162">
        <f t="shared" si="11"/>
        <v>23</v>
      </c>
      <c r="E162" s="3">
        <v>44865.759282407402</v>
      </c>
      <c r="F162" t="s">
        <v>42</v>
      </c>
      <c r="G162">
        <v>4</v>
      </c>
      <c r="H162">
        <v>4</v>
      </c>
      <c r="I162">
        <v>2</v>
      </c>
      <c r="J162">
        <v>4</v>
      </c>
      <c r="K162">
        <v>4</v>
      </c>
      <c r="L162">
        <v>4</v>
      </c>
      <c r="M162">
        <v>4</v>
      </c>
      <c r="N162">
        <v>2</v>
      </c>
      <c r="O162">
        <v>7</v>
      </c>
      <c r="P162">
        <v>2</v>
      </c>
      <c r="Q162">
        <v>3</v>
      </c>
      <c r="R162">
        <v>6</v>
      </c>
      <c r="S162">
        <f t="shared" si="12"/>
        <v>22</v>
      </c>
      <c r="U162" s="12"/>
      <c r="V162" s="12"/>
      <c r="W162" s="12"/>
      <c r="AA162" s="5"/>
    </row>
    <row r="163" spans="1:27" x14ac:dyDescent="0.3">
      <c r="A163">
        <v>28855</v>
      </c>
      <c r="B163">
        <v>0</v>
      </c>
      <c r="C163">
        <v>1999</v>
      </c>
      <c r="D163">
        <f t="shared" si="11"/>
        <v>23</v>
      </c>
      <c r="E163" s="3">
        <v>44865.888113425899</v>
      </c>
      <c r="F163" t="s">
        <v>42</v>
      </c>
      <c r="G163">
        <v>4</v>
      </c>
      <c r="H163">
        <v>4</v>
      </c>
      <c r="I163">
        <v>2</v>
      </c>
      <c r="J163">
        <v>3</v>
      </c>
      <c r="K163">
        <v>4</v>
      </c>
      <c r="L163">
        <v>3</v>
      </c>
      <c r="M163">
        <v>8</v>
      </c>
      <c r="N163">
        <v>3</v>
      </c>
      <c r="O163">
        <v>10</v>
      </c>
      <c r="P163">
        <v>4</v>
      </c>
      <c r="Q163">
        <v>16</v>
      </c>
      <c r="R163">
        <v>9</v>
      </c>
      <c r="S163">
        <f t="shared" si="12"/>
        <v>20</v>
      </c>
      <c r="U163" s="12"/>
      <c r="V163" s="12"/>
      <c r="W163" s="12"/>
      <c r="AA163" s="5"/>
    </row>
    <row r="164" spans="1:27" x14ac:dyDescent="0.3">
      <c r="A164">
        <v>28907</v>
      </c>
      <c r="B164">
        <v>1</v>
      </c>
      <c r="C164">
        <v>1999</v>
      </c>
      <c r="D164">
        <f t="shared" si="11"/>
        <v>23</v>
      </c>
      <c r="E164" s="3">
        <v>44866.420648148101</v>
      </c>
      <c r="F164" t="s">
        <v>90</v>
      </c>
      <c r="G164">
        <v>3</v>
      </c>
      <c r="H164">
        <v>4</v>
      </c>
      <c r="I164">
        <v>3</v>
      </c>
      <c r="J164">
        <v>3</v>
      </c>
      <c r="K164">
        <v>4</v>
      </c>
      <c r="L164">
        <v>4</v>
      </c>
      <c r="M164">
        <v>8</v>
      </c>
      <c r="N164">
        <v>3</v>
      </c>
      <c r="O164">
        <v>19</v>
      </c>
      <c r="P164">
        <v>7</v>
      </c>
      <c r="Q164">
        <v>7</v>
      </c>
      <c r="R164">
        <v>8</v>
      </c>
      <c r="S164">
        <f t="shared" si="12"/>
        <v>21</v>
      </c>
      <c r="U164" s="12"/>
      <c r="V164" s="12"/>
      <c r="W164" s="12"/>
      <c r="AA164" s="5"/>
    </row>
    <row r="165" spans="1:27" x14ac:dyDescent="0.3">
      <c r="A165">
        <v>28951</v>
      </c>
      <c r="B165">
        <v>0</v>
      </c>
      <c r="C165">
        <v>1999</v>
      </c>
      <c r="D165">
        <f t="shared" si="11"/>
        <v>23</v>
      </c>
      <c r="E165" s="3">
        <v>44866.478865740697</v>
      </c>
      <c r="F165" t="s">
        <v>52</v>
      </c>
      <c r="G165">
        <v>4</v>
      </c>
      <c r="H165">
        <v>4</v>
      </c>
      <c r="I165">
        <v>3</v>
      </c>
      <c r="J165">
        <v>4</v>
      </c>
      <c r="K165">
        <v>4</v>
      </c>
      <c r="L165">
        <v>4</v>
      </c>
      <c r="M165">
        <v>5</v>
      </c>
      <c r="N165">
        <v>7</v>
      </c>
      <c r="O165">
        <v>12</v>
      </c>
      <c r="P165">
        <v>4</v>
      </c>
      <c r="Q165">
        <v>6</v>
      </c>
      <c r="R165">
        <v>8</v>
      </c>
      <c r="S165">
        <f t="shared" si="12"/>
        <v>23</v>
      </c>
      <c r="U165" s="12"/>
      <c r="V165" s="12"/>
      <c r="W165" s="12"/>
      <c r="AA165" s="5"/>
    </row>
    <row r="166" spans="1:27" x14ac:dyDescent="0.3">
      <c r="A166">
        <v>26861</v>
      </c>
      <c r="B166">
        <v>0</v>
      </c>
      <c r="C166">
        <v>1999</v>
      </c>
      <c r="D166">
        <f t="shared" si="11"/>
        <v>23</v>
      </c>
      <c r="E166" s="3">
        <v>44866.5004050926</v>
      </c>
      <c r="F166" t="s">
        <v>91</v>
      </c>
      <c r="G166">
        <v>2</v>
      </c>
      <c r="H166">
        <v>2</v>
      </c>
      <c r="I166">
        <v>4</v>
      </c>
      <c r="J166">
        <v>2</v>
      </c>
      <c r="K166">
        <v>2</v>
      </c>
      <c r="L166">
        <v>1</v>
      </c>
      <c r="M166">
        <v>10</v>
      </c>
      <c r="N166">
        <v>3</v>
      </c>
      <c r="O166">
        <v>8</v>
      </c>
      <c r="P166">
        <v>7</v>
      </c>
      <c r="Q166">
        <v>10</v>
      </c>
      <c r="R166">
        <v>7</v>
      </c>
      <c r="S166">
        <f t="shared" si="12"/>
        <v>13</v>
      </c>
      <c r="U166" s="12"/>
      <c r="V166" s="12"/>
      <c r="W166" s="12"/>
      <c r="AA166" s="5"/>
    </row>
    <row r="167" spans="1:27" x14ac:dyDescent="0.3">
      <c r="A167">
        <v>28982</v>
      </c>
      <c r="B167">
        <v>0</v>
      </c>
      <c r="C167">
        <v>1999</v>
      </c>
      <c r="D167">
        <f t="shared" si="11"/>
        <v>23</v>
      </c>
      <c r="E167" s="3">
        <v>44866.5340393519</v>
      </c>
      <c r="F167" t="s">
        <v>77</v>
      </c>
      <c r="G167">
        <v>4</v>
      </c>
      <c r="H167">
        <v>4</v>
      </c>
      <c r="I167">
        <v>3</v>
      </c>
      <c r="J167">
        <v>2</v>
      </c>
      <c r="K167">
        <v>3</v>
      </c>
      <c r="L167">
        <v>2</v>
      </c>
      <c r="M167">
        <v>8</v>
      </c>
      <c r="N167">
        <v>2</v>
      </c>
      <c r="O167">
        <v>13</v>
      </c>
      <c r="P167">
        <v>4</v>
      </c>
      <c r="Q167">
        <v>3</v>
      </c>
      <c r="R167">
        <v>27</v>
      </c>
      <c r="S167">
        <f t="shared" si="12"/>
        <v>18</v>
      </c>
      <c r="U167" s="12"/>
      <c r="V167" s="12"/>
      <c r="W167" s="12"/>
      <c r="AA167" s="5"/>
    </row>
    <row r="168" spans="1:27" x14ac:dyDescent="0.3">
      <c r="A168">
        <v>29087</v>
      </c>
      <c r="B168">
        <v>1</v>
      </c>
      <c r="C168">
        <v>1999</v>
      </c>
      <c r="D168">
        <f t="shared" si="11"/>
        <v>23</v>
      </c>
      <c r="E168" s="3">
        <v>44866.907407407401</v>
      </c>
      <c r="F168" t="s">
        <v>49</v>
      </c>
      <c r="G168">
        <v>3</v>
      </c>
      <c r="H168">
        <v>3</v>
      </c>
      <c r="I168">
        <v>2</v>
      </c>
      <c r="J168">
        <v>3</v>
      </c>
      <c r="K168">
        <v>3</v>
      </c>
      <c r="L168">
        <v>3</v>
      </c>
      <c r="M168">
        <v>5</v>
      </c>
      <c r="N168">
        <v>2</v>
      </c>
      <c r="O168">
        <v>4</v>
      </c>
      <c r="P168">
        <v>4</v>
      </c>
      <c r="Q168">
        <v>5</v>
      </c>
      <c r="R168">
        <v>7</v>
      </c>
      <c r="S168">
        <f t="shared" si="12"/>
        <v>17</v>
      </c>
      <c r="U168" s="12"/>
      <c r="V168" s="12"/>
      <c r="W168" s="12"/>
      <c r="AA168" s="5"/>
    </row>
    <row r="169" spans="1:27" x14ac:dyDescent="0.3">
      <c r="A169">
        <v>29173</v>
      </c>
      <c r="B169">
        <v>0</v>
      </c>
      <c r="C169">
        <v>1999</v>
      </c>
      <c r="D169">
        <f t="shared" si="11"/>
        <v>23</v>
      </c>
      <c r="E169" s="3">
        <v>44867.5459722222</v>
      </c>
      <c r="F169" t="s">
        <v>77</v>
      </c>
      <c r="G169">
        <v>3</v>
      </c>
      <c r="H169">
        <v>2</v>
      </c>
      <c r="I169">
        <v>4</v>
      </c>
      <c r="J169">
        <v>1</v>
      </c>
      <c r="K169">
        <v>2</v>
      </c>
      <c r="L169">
        <v>1</v>
      </c>
      <c r="M169">
        <v>4</v>
      </c>
      <c r="N169">
        <v>5</v>
      </c>
      <c r="O169">
        <v>11</v>
      </c>
      <c r="P169">
        <v>3</v>
      </c>
      <c r="Q169">
        <v>9</v>
      </c>
      <c r="R169">
        <v>7</v>
      </c>
      <c r="S169">
        <f t="shared" si="12"/>
        <v>13</v>
      </c>
      <c r="U169" s="12"/>
      <c r="V169" s="12"/>
      <c r="W169" s="12"/>
      <c r="AA169" s="5"/>
    </row>
    <row r="170" spans="1:27" x14ac:dyDescent="0.3">
      <c r="A170">
        <v>29295</v>
      </c>
      <c r="B170">
        <v>0</v>
      </c>
      <c r="C170">
        <v>1999</v>
      </c>
      <c r="D170">
        <f t="shared" si="11"/>
        <v>23</v>
      </c>
      <c r="E170" s="3">
        <v>44868.435590277797</v>
      </c>
      <c r="F170" t="s">
        <v>44</v>
      </c>
      <c r="G170">
        <v>2</v>
      </c>
      <c r="H170">
        <v>4</v>
      </c>
      <c r="I170">
        <v>3</v>
      </c>
      <c r="J170">
        <v>3</v>
      </c>
      <c r="K170">
        <v>4</v>
      </c>
      <c r="L170">
        <v>4</v>
      </c>
      <c r="M170">
        <v>9</v>
      </c>
      <c r="N170">
        <v>3</v>
      </c>
      <c r="O170">
        <v>5</v>
      </c>
      <c r="P170">
        <v>3</v>
      </c>
      <c r="Q170">
        <v>3</v>
      </c>
      <c r="R170">
        <v>5</v>
      </c>
      <c r="S170">
        <f t="shared" si="12"/>
        <v>20</v>
      </c>
      <c r="U170" s="12"/>
      <c r="V170" s="12"/>
      <c r="W170" s="12"/>
      <c r="AA170" s="5"/>
    </row>
    <row r="171" spans="1:27" x14ac:dyDescent="0.3">
      <c r="A171">
        <v>29335</v>
      </c>
      <c r="B171">
        <v>0</v>
      </c>
      <c r="C171">
        <v>1999</v>
      </c>
      <c r="D171">
        <f t="shared" si="11"/>
        <v>23</v>
      </c>
      <c r="E171" s="3">
        <v>44868.719571759299</v>
      </c>
      <c r="F171" t="s">
        <v>52</v>
      </c>
      <c r="G171">
        <v>4</v>
      </c>
      <c r="H171">
        <v>3</v>
      </c>
      <c r="I171">
        <v>4</v>
      </c>
      <c r="J171">
        <v>3</v>
      </c>
      <c r="K171">
        <v>3</v>
      </c>
      <c r="L171">
        <v>3</v>
      </c>
      <c r="M171">
        <v>5</v>
      </c>
      <c r="N171">
        <v>3</v>
      </c>
      <c r="O171">
        <v>6</v>
      </c>
      <c r="P171">
        <v>4</v>
      </c>
      <c r="Q171">
        <v>4</v>
      </c>
      <c r="R171">
        <v>6</v>
      </c>
      <c r="S171">
        <f t="shared" si="12"/>
        <v>20</v>
      </c>
      <c r="U171" s="12"/>
      <c r="V171" s="12"/>
      <c r="W171" s="12"/>
      <c r="AA171" s="5"/>
    </row>
    <row r="172" spans="1:27" x14ac:dyDescent="0.3">
      <c r="A172">
        <v>29471</v>
      </c>
      <c r="B172">
        <v>1</v>
      </c>
      <c r="C172">
        <v>1999</v>
      </c>
      <c r="D172">
        <f t="shared" si="11"/>
        <v>23</v>
      </c>
      <c r="E172" s="3">
        <v>44869.8383217593</v>
      </c>
      <c r="F172" t="s">
        <v>63</v>
      </c>
      <c r="G172">
        <v>4</v>
      </c>
      <c r="H172">
        <v>4</v>
      </c>
      <c r="I172">
        <v>3</v>
      </c>
      <c r="J172">
        <v>4</v>
      </c>
      <c r="K172">
        <v>4</v>
      </c>
      <c r="L172">
        <v>4</v>
      </c>
      <c r="M172">
        <v>4</v>
      </c>
      <c r="N172">
        <v>4</v>
      </c>
      <c r="O172">
        <v>12</v>
      </c>
      <c r="P172">
        <v>5</v>
      </c>
      <c r="Q172">
        <v>4</v>
      </c>
      <c r="R172">
        <v>9</v>
      </c>
      <c r="S172">
        <f t="shared" si="12"/>
        <v>23</v>
      </c>
      <c r="U172" s="12"/>
      <c r="V172" s="12"/>
      <c r="W172" s="12"/>
      <c r="AA172" s="5"/>
    </row>
    <row r="173" spans="1:27" x14ac:dyDescent="0.3">
      <c r="A173">
        <v>29494</v>
      </c>
      <c r="B173">
        <v>1</v>
      </c>
      <c r="C173">
        <v>1999</v>
      </c>
      <c r="D173">
        <f t="shared" si="11"/>
        <v>23</v>
      </c>
      <c r="E173" s="3">
        <v>44869.933275463001</v>
      </c>
      <c r="F173" t="s">
        <v>49</v>
      </c>
      <c r="G173">
        <v>4</v>
      </c>
      <c r="H173">
        <v>4</v>
      </c>
      <c r="I173">
        <v>3</v>
      </c>
      <c r="J173">
        <v>3</v>
      </c>
      <c r="K173">
        <v>4</v>
      </c>
      <c r="L173">
        <v>3</v>
      </c>
      <c r="M173">
        <v>4</v>
      </c>
      <c r="N173">
        <v>2</v>
      </c>
      <c r="O173">
        <v>7</v>
      </c>
      <c r="P173">
        <v>3</v>
      </c>
      <c r="Q173">
        <v>5</v>
      </c>
      <c r="R173">
        <v>6</v>
      </c>
      <c r="S173">
        <f t="shared" si="12"/>
        <v>21</v>
      </c>
      <c r="U173" s="12"/>
      <c r="V173" s="12"/>
      <c r="W173" s="12"/>
      <c r="AA173" s="5"/>
    </row>
    <row r="174" spans="1:27" x14ac:dyDescent="0.3">
      <c r="A174">
        <v>29637</v>
      </c>
      <c r="B174">
        <v>0</v>
      </c>
      <c r="C174">
        <v>1999</v>
      </c>
      <c r="D174">
        <f t="shared" si="11"/>
        <v>23</v>
      </c>
      <c r="E174" s="3">
        <v>44870.968645833302</v>
      </c>
      <c r="F174" t="s">
        <v>44</v>
      </c>
      <c r="G174">
        <v>3</v>
      </c>
      <c r="H174">
        <v>4</v>
      </c>
      <c r="I174">
        <v>2</v>
      </c>
      <c r="J174">
        <v>3</v>
      </c>
      <c r="K174">
        <v>4</v>
      </c>
      <c r="L174">
        <v>3</v>
      </c>
      <c r="M174">
        <v>6</v>
      </c>
      <c r="N174">
        <v>2</v>
      </c>
      <c r="O174">
        <v>11</v>
      </c>
      <c r="P174">
        <v>5</v>
      </c>
      <c r="Q174">
        <v>5</v>
      </c>
      <c r="R174">
        <v>5</v>
      </c>
      <c r="S174">
        <f t="shared" si="12"/>
        <v>19</v>
      </c>
      <c r="U174" s="12"/>
      <c r="V174" s="12"/>
      <c r="W174" s="12"/>
      <c r="AA174" s="5"/>
    </row>
    <row r="175" spans="1:27" x14ac:dyDescent="0.3">
      <c r="A175">
        <v>29718</v>
      </c>
      <c r="B175">
        <v>0</v>
      </c>
      <c r="C175">
        <v>1999</v>
      </c>
      <c r="D175">
        <f t="shared" si="11"/>
        <v>23</v>
      </c>
      <c r="E175" s="3">
        <v>44871.740752314799</v>
      </c>
      <c r="F175" t="s">
        <v>92</v>
      </c>
      <c r="G175">
        <v>4</v>
      </c>
      <c r="H175">
        <v>4</v>
      </c>
      <c r="I175">
        <v>3</v>
      </c>
      <c r="J175">
        <v>4</v>
      </c>
      <c r="K175">
        <v>4</v>
      </c>
      <c r="L175">
        <v>4</v>
      </c>
      <c r="M175">
        <v>3</v>
      </c>
      <c r="N175">
        <v>2</v>
      </c>
      <c r="O175">
        <v>7</v>
      </c>
      <c r="P175">
        <v>2</v>
      </c>
      <c r="Q175">
        <v>2</v>
      </c>
      <c r="R175">
        <v>6</v>
      </c>
      <c r="S175">
        <f t="shared" si="12"/>
        <v>23</v>
      </c>
      <c r="U175" s="12"/>
      <c r="V175" s="12"/>
      <c r="W175" s="12"/>
      <c r="AA175" s="5"/>
    </row>
    <row r="176" spans="1:27" x14ac:dyDescent="0.3">
      <c r="A176">
        <v>29803</v>
      </c>
      <c r="B176">
        <v>0</v>
      </c>
      <c r="C176">
        <v>1999</v>
      </c>
      <c r="D176">
        <f t="shared" si="11"/>
        <v>23</v>
      </c>
      <c r="E176" s="3">
        <v>44872.339976851901</v>
      </c>
      <c r="F176" t="s">
        <v>93</v>
      </c>
      <c r="G176">
        <v>3</v>
      </c>
      <c r="H176">
        <v>3</v>
      </c>
      <c r="I176">
        <v>3</v>
      </c>
      <c r="J176">
        <v>3</v>
      </c>
      <c r="K176">
        <v>3</v>
      </c>
      <c r="L176">
        <v>3</v>
      </c>
      <c r="M176">
        <v>54</v>
      </c>
      <c r="N176">
        <v>2</v>
      </c>
      <c r="O176">
        <v>9</v>
      </c>
      <c r="P176">
        <v>7</v>
      </c>
      <c r="Q176">
        <v>5</v>
      </c>
      <c r="R176">
        <v>6</v>
      </c>
      <c r="S176">
        <f t="shared" si="12"/>
        <v>18</v>
      </c>
      <c r="U176" s="12"/>
      <c r="V176" s="12"/>
      <c r="W176" s="12"/>
      <c r="AA176" s="5"/>
    </row>
    <row r="177" spans="1:27" x14ac:dyDescent="0.3">
      <c r="A177">
        <v>29872</v>
      </c>
      <c r="B177">
        <v>0</v>
      </c>
      <c r="C177">
        <v>1999</v>
      </c>
      <c r="D177">
        <f t="shared" si="11"/>
        <v>23</v>
      </c>
      <c r="E177" s="3">
        <v>44872.638703703698</v>
      </c>
      <c r="F177" t="s">
        <v>42</v>
      </c>
      <c r="G177">
        <v>4</v>
      </c>
      <c r="H177">
        <v>4</v>
      </c>
      <c r="I177">
        <v>2</v>
      </c>
      <c r="J177">
        <v>3</v>
      </c>
      <c r="K177">
        <v>4</v>
      </c>
      <c r="L177">
        <v>2</v>
      </c>
      <c r="M177">
        <v>4</v>
      </c>
      <c r="N177">
        <v>3</v>
      </c>
      <c r="O177">
        <v>10</v>
      </c>
      <c r="P177">
        <v>12</v>
      </c>
      <c r="Q177">
        <v>4</v>
      </c>
      <c r="R177">
        <v>8</v>
      </c>
      <c r="S177">
        <f t="shared" si="12"/>
        <v>19</v>
      </c>
      <c r="U177" s="12"/>
      <c r="V177" s="12"/>
      <c r="W177" s="12"/>
      <c r="AA177" s="5"/>
    </row>
    <row r="178" spans="1:27" x14ac:dyDescent="0.3">
      <c r="A178">
        <v>29893</v>
      </c>
      <c r="B178">
        <v>0</v>
      </c>
      <c r="C178">
        <v>1999</v>
      </c>
      <c r="D178">
        <f t="shared" si="11"/>
        <v>23</v>
      </c>
      <c r="E178" s="3">
        <v>44872.715312499997</v>
      </c>
      <c r="F178" t="s">
        <v>44</v>
      </c>
      <c r="G178">
        <v>2</v>
      </c>
      <c r="H178">
        <v>3</v>
      </c>
      <c r="I178">
        <v>3</v>
      </c>
      <c r="J178">
        <v>3</v>
      </c>
      <c r="K178">
        <v>3</v>
      </c>
      <c r="L178">
        <v>3</v>
      </c>
      <c r="M178">
        <v>27</v>
      </c>
      <c r="N178">
        <v>4</v>
      </c>
      <c r="O178">
        <v>10</v>
      </c>
      <c r="P178">
        <v>4</v>
      </c>
      <c r="Q178">
        <v>6</v>
      </c>
      <c r="R178">
        <v>7</v>
      </c>
      <c r="S178">
        <f t="shared" si="12"/>
        <v>17</v>
      </c>
      <c r="U178" s="12"/>
      <c r="V178" s="12"/>
      <c r="W178" s="12"/>
      <c r="AA178" s="5"/>
    </row>
    <row r="179" spans="1:27" x14ac:dyDescent="0.3">
      <c r="A179">
        <v>28656</v>
      </c>
      <c r="B179">
        <v>0</v>
      </c>
      <c r="C179">
        <v>1999</v>
      </c>
      <c r="D179">
        <f t="shared" si="11"/>
        <v>23</v>
      </c>
      <c r="E179" s="3">
        <v>44874.443136574097</v>
      </c>
      <c r="F179" t="s">
        <v>94</v>
      </c>
      <c r="G179">
        <v>2</v>
      </c>
      <c r="H179">
        <v>4</v>
      </c>
      <c r="I179">
        <v>2</v>
      </c>
      <c r="J179">
        <v>4</v>
      </c>
      <c r="K179">
        <v>4</v>
      </c>
      <c r="L179">
        <v>4</v>
      </c>
      <c r="M179">
        <v>15</v>
      </c>
      <c r="N179">
        <v>5</v>
      </c>
      <c r="O179">
        <v>10</v>
      </c>
      <c r="P179">
        <v>4</v>
      </c>
      <c r="Q179">
        <v>8</v>
      </c>
      <c r="R179">
        <v>8</v>
      </c>
      <c r="S179">
        <f t="shared" si="12"/>
        <v>20</v>
      </c>
      <c r="U179" s="12"/>
      <c r="V179" s="12"/>
      <c r="W179" s="12"/>
      <c r="AA179" s="5"/>
    </row>
    <row r="180" spans="1:27" x14ac:dyDescent="0.3">
      <c r="A180">
        <v>26689</v>
      </c>
      <c r="B180">
        <v>1</v>
      </c>
      <c r="C180">
        <v>1998</v>
      </c>
      <c r="D180">
        <f t="shared" si="11"/>
        <v>24</v>
      </c>
      <c r="E180" s="3">
        <v>44859.934548611098</v>
      </c>
      <c r="F180" t="s">
        <v>44</v>
      </c>
      <c r="G180">
        <v>4</v>
      </c>
      <c r="H180">
        <v>4</v>
      </c>
      <c r="I180">
        <v>2</v>
      </c>
      <c r="J180">
        <v>3</v>
      </c>
      <c r="K180">
        <v>4</v>
      </c>
      <c r="L180">
        <v>3</v>
      </c>
      <c r="M180">
        <v>4</v>
      </c>
      <c r="N180">
        <v>3</v>
      </c>
      <c r="O180">
        <v>10</v>
      </c>
      <c r="P180">
        <v>10</v>
      </c>
      <c r="Q180">
        <v>4</v>
      </c>
      <c r="R180">
        <v>15</v>
      </c>
      <c r="S180">
        <f t="shared" si="12"/>
        <v>20</v>
      </c>
      <c r="U180" s="12"/>
      <c r="V180" s="12"/>
      <c r="W180" s="12"/>
      <c r="AA180" s="5"/>
    </row>
    <row r="181" spans="1:27" x14ac:dyDescent="0.3">
      <c r="A181">
        <v>26840</v>
      </c>
      <c r="B181">
        <v>1</v>
      </c>
      <c r="C181">
        <v>1998</v>
      </c>
      <c r="D181">
        <f t="shared" si="11"/>
        <v>24</v>
      </c>
      <c r="E181" s="3">
        <v>44860.479074074101</v>
      </c>
      <c r="F181" t="s">
        <v>40</v>
      </c>
      <c r="G181">
        <v>4</v>
      </c>
      <c r="H181">
        <v>4</v>
      </c>
      <c r="I181">
        <v>3</v>
      </c>
      <c r="J181">
        <v>4</v>
      </c>
      <c r="K181">
        <v>4</v>
      </c>
      <c r="L181">
        <v>3</v>
      </c>
      <c r="M181">
        <v>3</v>
      </c>
      <c r="N181">
        <v>3</v>
      </c>
      <c r="O181">
        <v>8</v>
      </c>
      <c r="P181">
        <v>2</v>
      </c>
      <c r="Q181">
        <v>4</v>
      </c>
      <c r="R181">
        <v>8</v>
      </c>
      <c r="S181">
        <f t="shared" si="12"/>
        <v>22</v>
      </c>
      <c r="U181" s="12"/>
      <c r="V181" s="12"/>
      <c r="W181" s="12"/>
      <c r="AA181" s="5"/>
    </row>
    <row r="182" spans="1:27" x14ac:dyDescent="0.3">
      <c r="A182">
        <v>27346</v>
      </c>
      <c r="B182">
        <v>0</v>
      </c>
      <c r="C182">
        <v>1998</v>
      </c>
      <c r="D182">
        <f t="shared" si="11"/>
        <v>24</v>
      </c>
      <c r="E182" s="3">
        <v>44860.832476851901</v>
      </c>
      <c r="F182" t="s">
        <v>95</v>
      </c>
      <c r="G182">
        <v>2</v>
      </c>
      <c r="H182">
        <v>3</v>
      </c>
      <c r="I182">
        <v>2</v>
      </c>
      <c r="J182">
        <v>2</v>
      </c>
      <c r="K182">
        <v>3</v>
      </c>
      <c r="L182">
        <v>3</v>
      </c>
      <c r="M182">
        <v>5</v>
      </c>
      <c r="N182">
        <v>2</v>
      </c>
      <c r="O182">
        <v>14</v>
      </c>
      <c r="P182">
        <v>3</v>
      </c>
      <c r="Q182">
        <v>3</v>
      </c>
      <c r="R182">
        <v>15</v>
      </c>
      <c r="S182">
        <f t="shared" si="12"/>
        <v>15</v>
      </c>
      <c r="U182" s="12"/>
      <c r="V182" s="12"/>
      <c r="W182" s="12"/>
      <c r="AA182" s="5"/>
    </row>
    <row r="183" spans="1:27" x14ac:dyDescent="0.3">
      <c r="A183">
        <v>27534</v>
      </c>
      <c r="B183">
        <v>1</v>
      </c>
      <c r="C183">
        <v>1998</v>
      </c>
      <c r="D183">
        <f t="shared" si="11"/>
        <v>24</v>
      </c>
      <c r="E183" s="3">
        <v>44860.9692939815</v>
      </c>
      <c r="F183" t="s">
        <v>42</v>
      </c>
      <c r="G183">
        <v>3</v>
      </c>
      <c r="H183">
        <v>3</v>
      </c>
      <c r="I183">
        <v>4</v>
      </c>
      <c r="J183">
        <v>1</v>
      </c>
      <c r="K183">
        <v>3</v>
      </c>
      <c r="L183">
        <v>1</v>
      </c>
      <c r="M183">
        <v>6</v>
      </c>
      <c r="N183">
        <v>4</v>
      </c>
      <c r="O183">
        <v>13</v>
      </c>
      <c r="P183">
        <v>3</v>
      </c>
      <c r="Q183">
        <v>6</v>
      </c>
      <c r="R183">
        <v>9</v>
      </c>
      <c r="S183">
        <f t="shared" si="12"/>
        <v>15</v>
      </c>
      <c r="U183" s="12"/>
      <c r="V183" s="12"/>
      <c r="W183" s="12"/>
      <c r="AA183" s="5"/>
    </row>
    <row r="184" spans="1:27" x14ac:dyDescent="0.3">
      <c r="A184">
        <v>27545</v>
      </c>
      <c r="B184">
        <v>1</v>
      </c>
      <c r="C184">
        <v>1998</v>
      </c>
      <c r="D184">
        <f t="shared" si="11"/>
        <v>24</v>
      </c>
      <c r="E184" s="3">
        <v>44860.977141203701</v>
      </c>
      <c r="F184" t="s">
        <v>42</v>
      </c>
      <c r="G184">
        <v>4</v>
      </c>
      <c r="H184">
        <v>4</v>
      </c>
      <c r="I184">
        <v>2</v>
      </c>
      <c r="J184">
        <v>4</v>
      </c>
      <c r="K184">
        <v>4</v>
      </c>
      <c r="L184">
        <v>4</v>
      </c>
      <c r="M184">
        <v>8</v>
      </c>
      <c r="N184">
        <v>3</v>
      </c>
      <c r="O184">
        <v>12</v>
      </c>
      <c r="P184">
        <v>3</v>
      </c>
      <c r="Q184">
        <v>5</v>
      </c>
      <c r="R184">
        <v>6</v>
      </c>
      <c r="S184">
        <f t="shared" si="12"/>
        <v>22</v>
      </c>
      <c r="U184" s="12"/>
      <c r="V184" s="12"/>
      <c r="W184" s="12"/>
      <c r="AA184" s="5"/>
    </row>
    <row r="185" spans="1:27" x14ac:dyDescent="0.3">
      <c r="A185">
        <v>27674</v>
      </c>
      <c r="B185">
        <v>0</v>
      </c>
      <c r="C185">
        <v>1998</v>
      </c>
      <c r="D185">
        <f t="shared" si="11"/>
        <v>24</v>
      </c>
      <c r="E185" s="3">
        <v>44861.412210648101</v>
      </c>
      <c r="F185" t="s">
        <v>52</v>
      </c>
      <c r="G185">
        <v>2</v>
      </c>
      <c r="H185">
        <v>3</v>
      </c>
      <c r="I185">
        <v>3</v>
      </c>
      <c r="J185">
        <v>3</v>
      </c>
      <c r="K185">
        <v>2</v>
      </c>
      <c r="L185">
        <v>1</v>
      </c>
      <c r="M185">
        <v>6</v>
      </c>
      <c r="N185">
        <v>3</v>
      </c>
      <c r="O185">
        <v>13</v>
      </c>
      <c r="P185">
        <v>3</v>
      </c>
      <c r="Q185">
        <v>1</v>
      </c>
      <c r="R185">
        <v>48</v>
      </c>
      <c r="S185">
        <f t="shared" si="12"/>
        <v>14</v>
      </c>
      <c r="U185" s="12"/>
      <c r="V185" s="12"/>
      <c r="W185" s="12"/>
      <c r="AA185" s="5"/>
    </row>
    <row r="186" spans="1:27" x14ac:dyDescent="0.3">
      <c r="A186">
        <v>27690</v>
      </c>
      <c r="B186">
        <v>0</v>
      </c>
      <c r="C186">
        <v>1998</v>
      </c>
      <c r="D186">
        <f t="shared" si="11"/>
        <v>24</v>
      </c>
      <c r="E186" s="3">
        <v>44861.431134259299</v>
      </c>
      <c r="F186" t="s">
        <v>96</v>
      </c>
      <c r="G186">
        <v>3</v>
      </c>
      <c r="H186">
        <v>4</v>
      </c>
      <c r="I186">
        <v>2</v>
      </c>
      <c r="J186">
        <v>3</v>
      </c>
      <c r="K186">
        <v>4</v>
      </c>
      <c r="L186">
        <v>3</v>
      </c>
      <c r="M186">
        <v>3</v>
      </c>
      <c r="N186">
        <v>3</v>
      </c>
      <c r="O186">
        <v>9</v>
      </c>
      <c r="P186">
        <v>3</v>
      </c>
      <c r="Q186">
        <v>7</v>
      </c>
      <c r="R186">
        <v>5</v>
      </c>
      <c r="S186">
        <f t="shared" si="12"/>
        <v>19</v>
      </c>
      <c r="U186" s="12"/>
      <c r="V186" s="12"/>
      <c r="W186" s="12"/>
      <c r="AA186" s="5"/>
    </row>
    <row r="187" spans="1:27" x14ac:dyDescent="0.3">
      <c r="A187">
        <v>27701</v>
      </c>
      <c r="B187">
        <v>0</v>
      </c>
      <c r="C187">
        <v>1998</v>
      </c>
      <c r="D187">
        <f t="shared" si="11"/>
        <v>24</v>
      </c>
      <c r="E187" s="3">
        <v>44861.431840277801</v>
      </c>
      <c r="F187" t="s">
        <v>42</v>
      </c>
      <c r="G187">
        <v>3</v>
      </c>
      <c r="H187">
        <v>3</v>
      </c>
      <c r="I187">
        <v>3</v>
      </c>
      <c r="J187">
        <v>2</v>
      </c>
      <c r="K187">
        <v>3</v>
      </c>
      <c r="L187">
        <v>3</v>
      </c>
      <c r="M187">
        <v>5</v>
      </c>
      <c r="N187">
        <v>2</v>
      </c>
      <c r="O187">
        <v>10</v>
      </c>
      <c r="P187">
        <v>4</v>
      </c>
      <c r="Q187">
        <v>4</v>
      </c>
      <c r="R187">
        <v>6</v>
      </c>
      <c r="S187">
        <f t="shared" si="12"/>
        <v>17</v>
      </c>
      <c r="U187" s="12"/>
      <c r="V187" s="12"/>
      <c r="W187" s="12"/>
      <c r="AA187" s="5"/>
    </row>
    <row r="188" spans="1:27" x14ac:dyDescent="0.3">
      <c r="A188">
        <v>27697</v>
      </c>
      <c r="B188">
        <v>0</v>
      </c>
      <c r="C188">
        <v>1998</v>
      </c>
      <c r="D188">
        <f t="shared" si="11"/>
        <v>24</v>
      </c>
      <c r="E188" s="3">
        <v>44861.438831018502</v>
      </c>
      <c r="F188" t="s">
        <v>42</v>
      </c>
      <c r="G188">
        <v>4</v>
      </c>
      <c r="H188">
        <v>4</v>
      </c>
      <c r="I188">
        <v>2</v>
      </c>
      <c r="J188">
        <v>4</v>
      </c>
      <c r="K188">
        <v>4</v>
      </c>
      <c r="L188">
        <v>4</v>
      </c>
      <c r="M188">
        <v>4</v>
      </c>
      <c r="N188">
        <v>2</v>
      </c>
      <c r="O188">
        <v>6</v>
      </c>
      <c r="P188">
        <v>2</v>
      </c>
      <c r="Q188">
        <v>3</v>
      </c>
      <c r="R188">
        <v>5</v>
      </c>
      <c r="S188">
        <f t="shared" si="12"/>
        <v>22</v>
      </c>
      <c r="U188" s="12"/>
      <c r="V188" s="12"/>
      <c r="W188" s="12"/>
      <c r="AA188" s="5"/>
    </row>
    <row r="189" spans="1:27" x14ac:dyDescent="0.3">
      <c r="A189">
        <v>27684</v>
      </c>
      <c r="B189">
        <v>0</v>
      </c>
      <c r="C189">
        <v>1998</v>
      </c>
      <c r="D189">
        <f t="shared" si="11"/>
        <v>24</v>
      </c>
      <c r="E189" s="3">
        <v>44861.440763888902</v>
      </c>
      <c r="F189" t="s">
        <v>97</v>
      </c>
      <c r="G189">
        <v>3</v>
      </c>
      <c r="H189">
        <v>3</v>
      </c>
      <c r="I189">
        <v>2</v>
      </c>
      <c r="J189">
        <v>3</v>
      </c>
      <c r="K189">
        <v>3</v>
      </c>
      <c r="L189">
        <v>3</v>
      </c>
      <c r="M189">
        <v>9</v>
      </c>
      <c r="N189">
        <v>4</v>
      </c>
      <c r="O189">
        <v>19</v>
      </c>
      <c r="P189">
        <v>5</v>
      </c>
      <c r="Q189">
        <v>7</v>
      </c>
      <c r="R189">
        <v>12</v>
      </c>
      <c r="S189">
        <f t="shared" si="12"/>
        <v>17</v>
      </c>
      <c r="U189" s="12"/>
      <c r="V189" s="12"/>
      <c r="W189" s="12"/>
      <c r="AA189" s="5"/>
    </row>
    <row r="190" spans="1:27" x14ac:dyDescent="0.3">
      <c r="A190">
        <v>27904</v>
      </c>
      <c r="B190">
        <v>1</v>
      </c>
      <c r="C190">
        <v>1998</v>
      </c>
      <c r="D190">
        <f t="shared" si="11"/>
        <v>24</v>
      </c>
      <c r="E190" s="3">
        <v>44861.715081018498</v>
      </c>
      <c r="F190" t="s">
        <v>42</v>
      </c>
      <c r="G190">
        <v>4</v>
      </c>
      <c r="H190">
        <v>4</v>
      </c>
      <c r="I190">
        <v>4</v>
      </c>
      <c r="J190">
        <v>3</v>
      </c>
      <c r="K190">
        <v>3</v>
      </c>
      <c r="L190">
        <v>3</v>
      </c>
      <c r="M190">
        <v>21</v>
      </c>
      <c r="N190">
        <v>13</v>
      </c>
      <c r="O190">
        <v>7</v>
      </c>
      <c r="P190">
        <v>3</v>
      </c>
      <c r="Q190">
        <v>3</v>
      </c>
      <c r="R190">
        <v>5</v>
      </c>
      <c r="S190">
        <f t="shared" si="12"/>
        <v>21</v>
      </c>
      <c r="U190" s="12"/>
      <c r="V190" s="12"/>
      <c r="W190" s="12"/>
      <c r="AA190" s="5"/>
    </row>
    <row r="191" spans="1:27" x14ac:dyDescent="0.3">
      <c r="A191">
        <v>28247</v>
      </c>
      <c r="B191">
        <v>0</v>
      </c>
      <c r="C191">
        <v>1998</v>
      </c>
      <c r="D191">
        <f t="shared" si="11"/>
        <v>24</v>
      </c>
      <c r="E191" s="3">
        <v>44862.776215277801</v>
      </c>
      <c r="F191" t="s">
        <v>40</v>
      </c>
      <c r="G191">
        <v>3</v>
      </c>
      <c r="H191">
        <v>4</v>
      </c>
      <c r="I191">
        <v>3</v>
      </c>
      <c r="J191">
        <v>2</v>
      </c>
      <c r="K191">
        <v>4</v>
      </c>
      <c r="L191">
        <v>2</v>
      </c>
      <c r="M191">
        <v>8</v>
      </c>
      <c r="N191">
        <v>6</v>
      </c>
      <c r="O191">
        <v>14</v>
      </c>
      <c r="P191">
        <v>4</v>
      </c>
      <c r="Q191">
        <v>10</v>
      </c>
      <c r="R191">
        <v>22</v>
      </c>
      <c r="S191">
        <f t="shared" si="12"/>
        <v>18</v>
      </c>
      <c r="U191" s="12"/>
      <c r="V191" s="12"/>
      <c r="W191" s="12"/>
      <c r="AA191" s="5"/>
    </row>
    <row r="192" spans="1:27" x14ac:dyDescent="0.3">
      <c r="A192">
        <v>28244</v>
      </c>
      <c r="B192">
        <v>0</v>
      </c>
      <c r="C192">
        <v>1998</v>
      </c>
      <c r="D192">
        <f t="shared" si="11"/>
        <v>24</v>
      </c>
      <c r="E192" s="3">
        <v>44862.783819444398</v>
      </c>
      <c r="F192" t="s">
        <v>40</v>
      </c>
      <c r="G192">
        <v>4</v>
      </c>
      <c r="H192">
        <v>4</v>
      </c>
      <c r="I192">
        <v>2</v>
      </c>
      <c r="J192">
        <v>4</v>
      </c>
      <c r="K192">
        <v>4</v>
      </c>
      <c r="L192">
        <v>4</v>
      </c>
      <c r="M192">
        <v>3</v>
      </c>
      <c r="N192">
        <v>2</v>
      </c>
      <c r="O192">
        <v>6</v>
      </c>
      <c r="P192">
        <v>8</v>
      </c>
      <c r="Q192">
        <v>4</v>
      </c>
      <c r="R192">
        <v>5</v>
      </c>
      <c r="S192">
        <f t="shared" si="12"/>
        <v>22</v>
      </c>
      <c r="U192" s="12"/>
      <c r="V192" s="12"/>
      <c r="W192" s="12"/>
      <c r="AA192" s="5"/>
    </row>
    <row r="193" spans="1:27" x14ac:dyDescent="0.3">
      <c r="A193">
        <v>28599</v>
      </c>
      <c r="B193">
        <v>1</v>
      </c>
      <c r="C193">
        <v>1998</v>
      </c>
      <c r="D193">
        <f t="shared" si="11"/>
        <v>24</v>
      </c>
      <c r="E193" s="3">
        <v>44864.883043981499</v>
      </c>
      <c r="F193" t="s">
        <v>98</v>
      </c>
      <c r="G193">
        <v>4</v>
      </c>
      <c r="H193">
        <v>4</v>
      </c>
      <c r="I193">
        <v>1</v>
      </c>
      <c r="J193">
        <v>4</v>
      </c>
      <c r="K193">
        <v>4</v>
      </c>
      <c r="L193">
        <v>4</v>
      </c>
      <c r="M193">
        <v>6</v>
      </c>
      <c r="N193">
        <v>3</v>
      </c>
      <c r="O193">
        <v>12</v>
      </c>
      <c r="P193">
        <v>2</v>
      </c>
      <c r="Q193">
        <v>4</v>
      </c>
      <c r="R193">
        <v>4</v>
      </c>
      <c r="S193">
        <f t="shared" si="12"/>
        <v>21</v>
      </c>
      <c r="U193" s="12"/>
      <c r="V193" s="12"/>
      <c r="W193" s="12"/>
      <c r="AA193" s="5"/>
    </row>
    <row r="194" spans="1:27" x14ac:dyDescent="0.3">
      <c r="A194">
        <v>28693</v>
      </c>
      <c r="B194">
        <v>0</v>
      </c>
      <c r="C194">
        <v>1998</v>
      </c>
      <c r="D194">
        <f t="shared" si="11"/>
        <v>24</v>
      </c>
      <c r="E194" s="3">
        <v>44865.442777777796</v>
      </c>
      <c r="F194" t="s">
        <v>99</v>
      </c>
      <c r="G194">
        <v>3</v>
      </c>
      <c r="H194">
        <v>3</v>
      </c>
      <c r="I194">
        <v>2</v>
      </c>
      <c r="J194">
        <v>3</v>
      </c>
      <c r="K194">
        <v>3</v>
      </c>
      <c r="L194">
        <v>2</v>
      </c>
      <c r="M194">
        <v>3</v>
      </c>
      <c r="N194">
        <v>5</v>
      </c>
      <c r="O194">
        <v>8</v>
      </c>
      <c r="P194">
        <v>6</v>
      </c>
      <c r="Q194">
        <v>6</v>
      </c>
      <c r="R194">
        <v>6</v>
      </c>
      <c r="S194">
        <f t="shared" si="12"/>
        <v>16</v>
      </c>
      <c r="U194" s="12"/>
      <c r="V194" s="12"/>
      <c r="W194" s="12"/>
      <c r="AA194" s="5"/>
    </row>
    <row r="195" spans="1:27" x14ac:dyDescent="0.3">
      <c r="A195">
        <v>28749</v>
      </c>
      <c r="B195">
        <v>0</v>
      </c>
      <c r="C195">
        <v>1998</v>
      </c>
      <c r="D195">
        <f t="shared" ref="D195:D258" si="13">2022-C195</f>
        <v>24</v>
      </c>
      <c r="E195" s="3">
        <v>44865.604872685202</v>
      </c>
      <c r="F195" t="s">
        <v>42</v>
      </c>
      <c r="G195">
        <v>3</v>
      </c>
      <c r="H195">
        <v>3</v>
      </c>
      <c r="I195">
        <v>3</v>
      </c>
      <c r="J195">
        <v>3</v>
      </c>
      <c r="K195">
        <v>3</v>
      </c>
      <c r="L195">
        <v>3</v>
      </c>
      <c r="M195">
        <v>5</v>
      </c>
      <c r="N195">
        <v>2</v>
      </c>
      <c r="O195">
        <v>6</v>
      </c>
      <c r="P195">
        <v>2</v>
      </c>
      <c r="Q195">
        <v>5</v>
      </c>
      <c r="R195">
        <v>6</v>
      </c>
      <c r="S195">
        <f t="shared" ref="S195:S258" si="14">SUM(G195:L195)</f>
        <v>18</v>
      </c>
      <c r="U195" s="12"/>
      <c r="V195" s="12"/>
      <c r="W195" s="12"/>
      <c r="AA195" s="5"/>
    </row>
    <row r="196" spans="1:27" x14ac:dyDescent="0.3">
      <c r="A196">
        <v>29069</v>
      </c>
      <c r="B196">
        <v>0</v>
      </c>
      <c r="C196">
        <v>1998</v>
      </c>
      <c r="D196">
        <f t="shared" si="13"/>
        <v>24</v>
      </c>
      <c r="E196" s="3">
        <v>44866.860763888901</v>
      </c>
      <c r="F196" t="s">
        <v>100</v>
      </c>
      <c r="G196">
        <v>3</v>
      </c>
      <c r="H196">
        <v>4</v>
      </c>
      <c r="I196">
        <v>3</v>
      </c>
      <c r="J196">
        <v>2</v>
      </c>
      <c r="K196">
        <v>4</v>
      </c>
      <c r="L196">
        <v>3</v>
      </c>
      <c r="M196">
        <v>5</v>
      </c>
      <c r="N196">
        <v>2</v>
      </c>
      <c r="O196">
        <v>8</v>
      </c>
      <c r="P196">
        <v>8</v>
      </c>
      <c r="Q196">
        <v>4</v>
      </c>
      <c r="R196">
        <v>8</v>
      </c>
      <c r="S196">
        <f t="shared" si="14"/>
        <v>19</v>
      </c>
      <c r="U196" s="12"/>
      <c r="V196" s="12"/>
      <c r="W196" s="12"/>
      <c r="AA196" s="5"/>
    </row>
    <row r="197" spans="1:27" x14ac:dyDescent="0.3">
      <c r="A197">
        <v>29188</v>
      </c>
      <c r="B197">
        <v>0</v>
      </c>
      <c r="C197">
        <v>1998</v>
      </c>
      <c r="D197">
        <f t="shared" si="13"/>
        <v>24</v>
      </c>
      <c r="E197" s="3">
        <v>44867.6099189815</v>
      </c>
      <c r="F197" t="s">
        <v>44</v>
      </c>
      <c r="G197">
        <v>4</v>
      </c>
      <c r="H197">
        <v>4</v>
      </c>
      <c r="I197">
        <v>1</v>
      </c>
      <c r="J197">
        <v>4</v>
      </c>
      <c r="K197">
        <v>4</v>
      </c>
      <c r="L197">
        <v>3</v>
      </c>
      <c r="M197">
        <v>3</v>
      </c>
      <c r="N197">
        <v>3</v>
      </c>
      <c r="O197">
        <v>6</v>
      </c>
      <c r="P197">
        <v>2</v>
      </c>
      <c r="Q197">
        <v>4</v>
      </c>
      <c r="R197">
        <v>4</v>
      </c>
      <c r="S197">
        <f t="shared" si="14"/>
        <v>20</v>
      </c>
      <c r="U197" s="12"/>
      <c r="V197" s="12"/>
      <c r="W197" s="12"/>
      <c r="AA197" s="5"/>
    </row>
    <row r="198" spans="1:27" x14ac:dyDescent="0.3">
      <c r="A198">
        <v>29259</v>
      </c>
      <c r="B198">
        <v>0</v>
      </c>
      <c r="C198">
        <v>1998</v>
      </c>
      <c r="D198">
        <f t="shared" si="13"/>
        <v>24</v>
      </c>
      <c r="E198" s="3">
        <v>44867.884201388901</v>
      </c>
      <c r="F198" t="s">
        <v>101</v>
      </c>
      <c r="G198">
        <v>3</v>
      </c>
      <c r="H198">
        <v>4</v>
      </c>
      <c r="I198">
        <v>2</v>
      </c>
      <c r="J198">
        <v>3</v>
      </c>
      <c r="K198">
        <v>2</v>
      </c>
      <c r="L198">
        <v>3</v>
      </c>
      <c r="M198">
        <v>13</v>
      </c>
      <c r="N198">
        <v>4</v>
      </c>
      <c r="O198">
        <v>7</v>
      </c>
      <c r="P198">
        <v>5</v>
      </c>
      <c r="Q198">
        <v>5</v>
      </c>
      <c r="R198">
        <v>8</v>
      </c>
      <c r="S198">
        <f t="shared" si="14"/>
        <v>17</v>
      </c>
      <c r="U198" s="12"/>
      <c r="V198" s="12"/>
      <c r="W198" s="12"/>
      <c r="AA198" s="5"/>
    </row>
    <row r="199" spans="1:27" x14ac:dyDescent="0.3">
      <c r="A199">
        <v>29527</v>
      </c>
      <c r="B199">
        <v>0</v>
      </c>
      <c r="C199">
        <v>1998</v>
      </c>
      <c r="D199">
        <f t="shared" si="13"/>
        <v>24</v>
      </c>
      <c r="E199" s="3">
        <v>44870.4160416667</v>
      </c>
      <c r="F199" t="s">
        <v>40</v>
      </c>
      <c r="G199">
        <v>3</v>
      </c>
      <c r="H199">
        <v>3</v>
      </c>
      <c r="I199">
        <v>1</v>
      </c>
      <c r="J199">
        <v>4</v>
      </c>
      <c r="K199">
        <v>4</v>
      </c>
      <c r="L199">
        <v>2</v>
      </c>
      <c r="M199">
        <v>22</v>
      </c>
      <c r="N199">
        <v>2</v>
      </c>
      <c r="O199">
        <v>18</v>
      </c>
      <c r="P199">
        <v>7</v>
      </c>
      <c r="Q199">
        <v>8</v>
      </c>
      <c r="R199">
        <v>103</v>
      </c>
      <c r="S199">
        <f t="shared" si="14"/>
        <v>17</v>
      </c>
      <c r="U199" s="12"/>
      <c r="V199" s="12"/>
      <c r="W199" s="12"/>
      <c r="AA199" s="5"/>
    </row>
    <row r="200" spans="1:27" x14ac:dyDescent="0.3">
      <c r="A200">
        <v>29772</v>
      </c>
      <c r="B200">
        <v>0</v>
      </c>
      <c r="C200">
        <v>1998</v>
      </c>
      <c r="D200">
        <f t="shared" si="13"/>
        <v>24</v>
      </c>
      <c r="E200" s="3">
        <v>44871.896805555603</v>
      </c>
      <c r="F200" t="s">
        <v>52</v>
      </c>
      <c r="G200">
        <v>3</v>
      </c>
      <c r="H200">
        <v>4</v>
      </c>
      <c r="I200">
        <v>3</v>
      </c>
      <c r="J200">
        <v>3</v>
      </c>
      <c r="K200">
        <v>4</v>
      </c>
      <c r="L200">
        <v>3</v>
      </c>
      <c r="M200">
        <v>4</v>
      </c>
      <c r="N200">
        <v>3</v>
      </c>
      <c r="O200">
        <v>7</v>
      </c>
      <c r="P200">
        <v>4</v>
      </c>
      <c r="Q200">
        <v>5</v>
      </c>
      <c r="R200">
        <v>5</v>
      </c>
      <c r="S200">
        <f t="shared" si="14"/>
        <v>20</v>
      </c>
      <c r="U200" s="12"/>
      <c r="V200" s="12"/>
      <c r="W200" s="12"/>
      <c r="AA200" s="5"/>
    </row>
    <row r="201" spans="1:27" x14ac:dyDescent="0.3">
      <c r="A201">
        <v>30002</v>
      </c>
      <c r="B201">
        <v>1</v>
      </c>
      <c r="C201">
        <v>1998</v>
      </c>
      <c r="D201">
        <f t="shared" si="13"/>
        <v>24</v>
      </c>
      <c r="E201" s="3">
        <v>44874.471863425897</v>
      </c>
      <c r="F201" t="s">
        <v>40</v>
      </c>
      <c r="G201">
        <v>4</v>
      </c>
      <c r="H201">
        <v>4</v>
      </c>
      <c r="I201">
        <v>3</v>
      </c>
      <c r="J201">
        <v>3</v>
      </c>
      <c r="K201">
        <v>4</v>
      </c>
      <c r="L201">
        <v>2</v>
      </c>
      <c r="M201">
        <v>5</v>
      </c>
      <c r="N201">
        <v>2</v>
      </c>
      <c r="O201">
        <v>10</v>
      </c>
      <c r="P201">
        <v>3</v>
      </c>
      <c r="Q201">
        <v>4</v>
      </c>
      <c r="R201">
        <v>8</v>
      </c>
      <c r="S201">
        <f t="shared" si="14"/>
        <v>20</v>
      </c>
      <c r="U201" s="12"/>
      <c r="V201" s="12"/>
      <c r="W201" s="12"/>
      <c r="AA201" s="5"/>
    </row>
    <row r="202" spans="1:27" x14ac:dyDescent="0.3">
      <c r="A202">
        <v>30035</v>
      </c>
      <c r="B202">
        <v>0</v>
      </c>
      <c r="C202">
        <v>1998</v>
      </c>
      <c r="D202">
        <f t="shared" si="13"/>
        <v>24</v>
      </c>
      <c r="E202" s="3">
        <v>44874.595439814802</v>
      </c>
      <c r="F202" t="s">
        <v>42</v>
      </c>
      <c r="G202">
        <v>4</v>
      </c>
      <c r="H202">
        <v>4</v>
      </c>
      <c r="I202">
        <v>4</v>
      </c>
      <c r="J202">
        <v>3</v>
      </c>
      <c r="K202">
        <v>3</v>
      </c>
      <c r="L202">
        <v>3</v>
      </c>
      <c r="M202">
        <v>5</v>
      </c>
      <c r="N202">
        <v>2</v>
      </c>
      <c r="O202">
        <v>7</v>
      </c>
      <c r="P202">
        <v>2</v>
      </c>
      <c r="Q202">
        <v>5</v>
      </c>
      <c r="R202">
        <v>5</v>
      </c>
      <c r="S202">
        <f t="shared" si="14"/>
        <v>21</v>
      </c>
      <c r="U202" s="12"/>
      <c r="V202" s="12"/>
      <c r="W202" s="12"/>
      <c r="AA202" s="5"/>
    </row>
    <row r="203" spans="1:27" x14ac:dyDescent="0.3">
      <c r="A203">
        <v>29933</v>
      </c>
      <c r="B203">
        <v>0</v>
      </c>
      <c r="C203">
        <v>1998</v>
      </c>
      <c r="D203">
        <f t="shared" si="13"/>
        <v>24</v>
      </c>
      <c r="E203" s="3">
        <v>44875.945567129602</v>
      </c>
      <c r="F203" t="s">
        <v>42</v>
      </c>
      <c r="G203">
        <v>4</v>
      </c>
      <c r="H203">
        <v>4</v>
      </c>
      <c r="I203">
        <v>3</v>
      </c>
      <c r="J203">
        <v>3</v>
      </c>
      <c r="K203">
        <v>4</v>
      </c>
      <c r="L203">
        <v>3</v>
      </c>
      <c r="M203">
        <v>3</v>
      </c>
      <c r="N203">
        <v>2</v>
      </c>
      <c r="O203">
        <v>7</v>
      </c>
      <c r="P203">
        <v>3</v>
      </c>
      <c r="Q203">
        <v>3</v>
      </c>
      <c r="R203">
        <v>5</v>
      </c>
      <c r="S203">
        <f t="shared" si="14"/>
        <v>21</v>
      </c>
      <c r="U203" s="12"/>
      <c r="V203" s="12"/>
      <c r="W203" s="12"/>
      <c r="AA203" s="5"/>
    </row>
    <row r="204" spans="1:27" x14ac:dyDescent="0.3">
      <c r="A204">
        <v>26546</v>
      </c>
      <c r="B204">
        <v>0</v>
      </c>
      <c r="C204">
        <v>1997</v>
      </c>
      <c r="D204">
        <f t="shared" si="13"/>
        <v>25</v>
      </c>
      <c r="E204" s="3">
        <v>44859.500208333302</v>
      </c>
      <c r="F204" t="s">
        <v>42</v>
      </c>
      <c r="G204">
        <v>4</v>
      </c>
      <c r="H204">
        <v>4</v>
      </c>
      <c r="I204">
        <v>1</v>
      </c>
      <c r="J204">
        <v>4</v>
      </c>
      <c r="K204">
        <v>4</v>
      </c>
      <c r="L204">
        <v>4</v>
      </c>
      <c r="M204">
        <v>33</v>
      </c>
      <c r="N204">
        <v>3</v>
      </c>
      <c r="O204">
        <v>13</v>
      </c>
      <c r="P204">
        <v>2</v>
      </c>
      <c r="Q204">
        <v>8</v>
      </c>
      <c r="R204">
        <v>67</v>
      </c>
      <c r="S204">
        <f t="shared" si="14"/>
        <v>21</v>
      </c>
      <c r="U204" s="12"/>
      <c r="V204" s="12"/>
      <c r="W204" s="12"/>
      <c r="AA204" s="5"/>
    </row>
    <row r="205" spans="1:27" x14ac:dyDescent="0.3">
      <c r="A205">
        <v>27210</v>
      </c>
      <c r="B205">
        <v>0</v>
      </c>
      <c r="C205">
        <v>1997</v>
      </c>
      <c r="D205">
        <f t="shared" si="13"/>
        <v>25</v>
      </c>
      <c r="E205" s="3">
        <v>44860.719548611101</v>
      </c>
      <c r="F205" t="s">
        <v>69</v>
      </c>
      <c r="G205">
        <v>4</v>
      </c>
      <c r="H205">
        <v>3</v>
      </c>
      <c r="I205">
        <v>4</v>
      </c>
      <c r="J205">
        <v>3</v>
      </c>
      <c r="K205">
        <v>3</v>
      </c>
      <c r="L205">
        <v>3</v>
      </c>
      <c r="M205">
        <v>4</v>
      </c>
      <c r="N205">
        <v>3</v>
      </c>
      <c r="O205">
        <v>8</v>
      </c>
      <c r="P205">
        <v>4</v>
      </c>
      <c r="Q205">
        <v>6</v>
      </c>
      <c r="R205">
        <v>10</v>
      </c>
      <c r="S205">
        <f t="shared" si="14"/>
        <v>20</v>
      </c>
      <c r="U205" s="12"/>
      <c r="V205" s="12"/>
      <c r="W205" s="12"/>
      <c r="AA205" s="5"/>
    </row>
    <row r="206" spans="1:27" x14ac:dyDescent="0.3">
      <c r="A206">
        <v>27242</v>
      </c>
      <c r="B206">
        <v>0</v>
      </c>
      <c r="C206">
        <v>1997</v>
      </c>
      <c r="D206">
        <f t="shared" si="13"/>
        <v>25</v>
      </c>
      <c r="E206" s="3">
        <v>44860.725138888898</v>
      </c>
      <c r="F206" t="s">
        <v>40</v>
      </c>
      <c r="G206">
        <v>4</v>
      </c>
      <c r="H206">
        <v>4</v>
      </c>
      <c r="I206">
        <v>3</v>
      </c>
      <c r="J206">
        <v>3</v>
      </c>
      <c r="K206">
        <v>3</v>
      </c>
      <c r="L206">
        <v>3</v>
      </c>
      <c r="M206">
        <v>3</v>
      </c>
      <c r="N206">
        <v>2</v>
      </c>
      <c r="O206">
        <v>3</v>
      </c>
      <c r="P206">
        <v>2</v>
      </c>
      <c r="Q206">
        <v>4</v>
      </c>
      <c r="R206">
        <v>4</v>
      </c>
      <c r="S206">
        <f t="shared" si="14"/>
        <v>20</v>
      </c>
      <c r="U206" s="12"/>
      <c r="V206" s="12"/>
      <c r="W206" s="12"/>
      <c r="AA206" s="5"/>
    </row>
    <row r="207" spans="1:27" x14ac:dyDescent="0.3">
      <c r="A207">
        <v>27393</v>
      </c>
      <c r="B207">
        <v>0</v>
      </c>
      <c r="C207">
        <v>1997</v>
      </c>
      <c r="D207">
        <f t="shared" si="13"/>
        <v>25</v>
      </c>
      <c r="E207" s="3">
        <v>44860.836643518502</v>
      </c>
      <c r="F207" t="s">
        <v>42</v>
      </c>
      <c r="G207">
        <v>4</v>
      </c>
      <c r="H207">
        <v>4</v>
      </c>
      <c r="I207">
        <v>3</v>
      </c>
      <c r="J207">
        <v>3</v>
      </c>
      <c r="K207">
        <v>3</v>
      </c>
      <c r="L207">
        <v>3</v>
      </c>
      <c r="M207">
        <v>4</v>
      </c>
      <c r="N207">
        <v>7</v>
      </c>
      <c r="O207">
        <v>4</v>
      </c>
      <c r="P207">
        <v>3</v>
      </c>
      <c r="Q207">
        <v>3</v>
      </c>
      <c r="R207">
        <v>9</v>
      </c>
      <c r="S207">
        <f t="shared" si="14"/>
        <v>20</v>
      </c>
      <c r="U207" s="12"/>
      <c r="V207" s="12"/>
      <c r="W207" s="12"/>
      <c r="AA207" s="5"/>
    </row>
    <row r="208" spans="1:27" x14ac:dyDescent="0.3">
      <c r="A208">
        <v>27709</v>
      </c>
      <c r="B208">
        <v>1</v>
      </c>
      <c r="C208">
        <v>1997</v>
      </c>
      <c r="D208">
        <f t="shared" si="13"/>
        <v>25</v>
      </c>
      <c r="E208" s="3">
        <v>44861.440254629597</v>
      </c>
      <c r="F208" t="s">
        <v>44</v>
      </c>
      <c r="G208">
        <v>3</v>
      </c>
      <c r="H208">
        <v>3</v>
      </c>
      <c r="I208">
        <v>3</v>
      </c>
      <c r="J208">
        <v>2</v>
      </c>
      <c r="K208">
        <v>3</v>
      </c>
      <c r="L208">
        <v>3</v>
      </c>
      <c r="M208">
        <v>3</v>
      </c>
      <c r="N208">
        <v>2</v>
      </c>
      <c r="O208">
        <v>8</v>
      </c>
      <c r="P208">
        <v>6</v>
      </c>
      <c r="Q208">
        <v>2</v>
      </c>
      <c r="R208">
        <v>17</v>
      </c>
      <c r="S208">
        <f t="shared" si="14"/>
        <v>17</v>
      </c>
      <c r="U208" s="12"/>
      <c r="V208" s="12"/>
      <c r="W208" s="12"/>
      <c r="AA208" s="5"/>
    </row>
    <row r="209" spans="1:27" x14ac:dyDescent="0.3">
      <c r="A209">
        <v>28123</v>
      </c>
      <c r="B209">
        <v>1</v>
      </c>
      <c r="C209">
        <v>1997</v>
      </c>
      <c r="D209">
        <f t="shared" si="13"/>
        <v>25</v>
      </c>
      <c r="E209" s="3">
        <v>44862.480925925898</v>
      </c>
      <c r="F209" t="s">
        <v>102</v>
      </c>
      <c r="G209">
        <v>2</v>
      </c>
      <c r="H209">
        <v>4</v>
      </c>
      <c r="I209">
        <v>1</v>
      </c>
      <c r="J209">
        <v>4</v>
      </c>
      <c r="K209">
        <v>4</v>
      </c>
      <c r="L209">
        <v>4</v>
      </c>
      <c r="M209">
        <v>22</v>
      </c>
      <c r="N209">
        <v>3</v>
      </c>
      <c r="O209">
        <v>10</v>
      </c>
      <c r="P209">
        <v>3</v>
      </c>
      <c r="Q209">
        <v>5</v>
      </c>
      <c r="R209">
        <v>7</v>
      </c>
      <c r="S209">
        <f t="shared" si="14"/>
        <v>19</v>
      </c>
      <c r="U209" s="12"/>
      <c r="V209" s="12"/>
      <c r="W209" s="12"/>
      <c r="AA209" s="5"/>
    </row>
    <row r="210" spans="1:27" x14ac:dyDescent="0.3">
      <c r="A210">
        <v>28370</v>
      </c>
      <c r="B210">
        <v>1</v>
      </c>
      <c r="C210">
        <v>1997</v>
      </c>
      <c r="D210">
        <f t="shared" si="13"/>
        <v>25</v>
      </c>
      <c r="E210" s="3">
        <v>44863.004050925898</v>
      </c>
      <c r="F210" t="s">
        <v>103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4</v>
      </c>
      <c r="N210">
        <v>2</v>
      </c>
      <c r="O210">
        <v>7</v>
      </c>
      <c r="P210">
        <v>3</v>
      </c>
      <c r="Q210">
        <v>4</v>
      </c>
      <c r="R210">
        <v>4</v>
      </c>
      <c r="S210">
        <f t="shared" si="14"/>
        <v>6</v>
      </c>
      <c r="U210" s="12"/>
      <c r="V210" s="12"/>
      <c r="W210" s="12"/>
      <c r="AA210" s="5"/>
    </row>
    <row r="211" spans="1:27" x14ac:dyDescent="0.3">
      <c r="A211">
        <v>28462</v>
      </c>
      <c r="B211">
        <v>0</v>
      </c>
      <c r="C211">
        <v>1997</v>
      </c>
      <c r="D211">
        <f t="shared" si="13"/>
        <v>25</v>
      </c>
      <c r="E211" s="3">
        <v>44863.815428240698</v>
      </c>
      <c r="F211" t="s">
        <v>52</v>
      </c>
      <c r="G211">
        <v>3</v>
      </c>
      <c r="H211">
        <v>3</v>
      </c>
      <c r="I211">
        <v>2</v>
      </c>
      <c r="J211">
        <v>3</v>
      </c>
      <c r="K211">
        <v>3</v>
      </c>
      <c r="L211">
        <v>3</v>
      </c>
      <c r="M211">
        <v>3</v>
      </c>
      <c r="N211">
        <v>3</v>
      </c>
      <c r="O211">
        <v>8</v>
      </c>
      <c r="P211">
        <v>3</v>
      </c>
      <c r="Q211">
        <v>3</v>
      </c>
      <c r="R211">
        <v>4</v>
      </c>
      <c r="S211">
        <f t="shared" si="14"/>
        <v>17</v>
      </c>
      <c r="U211" s="12"/>
      <c r="V211" s="12"/>
      <c r="W211" s="12"/>
      <c r="AA211" s="5"/>
    </row>
    <row r="212" spans="1:27" x14ac:dyDescent="0.3">
      <c r="A212">
        <v>29005</v>
      </c>
      <c r="B212">
        <v>0</v>
      </c>
      <c r="C212">
        <v>1997</v>
      </c>
      <c r="D212">
        <f t="shared" si="13"/>
        <v>25</v>
      </c>
      <c r="E212" s="3">
        <v>44866.605532407397</v>
      </c>
      <c r="F212" t="s">
        <v>44</v>
      </c>
      <c r="G212">
        <v>3</v>
      </c>
      <c r="H212">
        <v>3</v>
      </c>
      <c r="I212">
        <v>3</v>
      </c>
      <c r="J212">
        <v>2</v>
      </c>
      <c r="K212">
        <v>4</v>
      </c>
      <c r="L212">
        <v>3</v>
      </c>
      <c r="M212">
        <v>7</v>
      </c>
      <c r="N212">
        <v>31</v>
      </c>
      <c r="O212">
        <v>36</v>
      </c>
      <c r="P212">
        <v>7</v>
      </c>
      <c r="Q212">
        <v>7</v>
      </c>
      <c r="R212">
        <v>11</v>
      </c>
      <c r="S212">
        <f t="shared" si="14"/>
        <v>18</v>
      </c>
      <c r="U212" s="12"/>
      <c r="V212" s="12"/>
      <c r="W212" s="12"/>
      <c r="AA212" s="5"/>
    </row>
    <row r="213" spans="1:27" x14ac:dyDescent="0.3">
      <c r="A213">
        <v>29097</v>
      </c>
      <c r="B213">
        <v>0</v>
      </c>
      <c r="C213">
        <v>1997</v>
      </c>
      <c r="D213">
        <f t="shared" si="13"/>
        <v>25</v>
      </c>
      <c r="E213" s="3">
        <v>44866.9316203704</v>
      </c>
      <c r="F213" t="s">
        <v>40</v>
      </c>
      <c r="G213">
        <v>3</v>
      </c>
      <c r="H213">
        <v>4</v>
      </c>
      <c r="I213">
        <v>3</v>
      </c>
      <c r="J213">
        <v>2</v>
      </c>
      <c r="K213">
        <v>1</v>
      </c>
      <c r="L213">
        <v>3</v>
      </c>
      <c r="M213">
        <v>4</v>
      </c>
      <c r="N213">
        <v>2</v>
      </c>
      <c r="O213">
        <v>5</v>
      </c>
      <c r="P213">
        <v>2</v>
      </c>
      <c r="Q213">
        <v>5</v>
      </c>
      <c r="R213">
        <v>6</v>
      </c>
      <c r="S213">
        <f t="shared" si="14"/>
        <v>16</v>
      </c>
      <c r="U213" s="12"/>
      <c r="V213" s="12"/>
      <c r="W213" s="12"/>
      <c r="AA213" s="5"/>
    </row>
    <row r="214" spans="1:27" x14ac:dyDescent="0.3">
      <c r="A214">
        <v>29153</v>
      </c>
      <c r="B214">
        <v>0</v>
      </c>
      <c r="C214">
        <v>1997</v>
      </c>
      <c r="D214">
        <f t="shared" si="13"/>
        <v>25</v>
      </c>
      <c r="E214" s="3">
        <v>44867.446157407401</v>
      </c>
      <c r="F214" t="s">
        <v>44</v>
      </c>
      <c r="G214">
        <v>4</v>
      </c>
      <c r="H214">
        <v>4</v>
      </c>
      <c r="I214">
        <v>3</v>
      </c>
      <c r="J214">
        <v>3</v>
      </c>
      <c r="K214">
        <v>4</v>
      </c>
      <c r="L214">
        <v>3</v>
      </c>
      <c r="M214">
        <v>4</v>
      </c>
      <c r="N214">
        <v>1</v>
      </c>
      <c r="O214">
        <v>10</v>
      </c>
      <c r="P214">
        <v>2</v>
      </c>
      <c r="Q214">
        <v>4</v>
      </c>
      <c r="R214">
        <v>6</v>
      </c>
      <c r="S214">
        <f t="shared" si="14"/>
        <v>21</v>
      </c>
      <c r="U214" s="12"/>
      <c r="V214" s="12"/>
      <c r="W214" s="12"/>
      <c r="AA214" s="5"/>
    </row>
    <row r="215" spans="1:27" x14ac:dyDescent="0.3">
      <c r="A215">
        <v>29414</v>
      </c>
      <c r="B215">
        <v>0</v>
      </c>
      <c r="C215">
        <v>1997</v>
      </c>
      <c r="D215">
        <f t="shared" si="13"/>
        <v>25</v>
      </c>
      <c r="E215" s="3">
        <v>44869.443078703698</v>
      </c>
      <c r="F215" t="s">
        <v>52</v>
      </c>
      <c r="G215">
        <v>1</v>
      </c>
      <c r="H215">
        <v>4</v>
      </c>
      <c r="I215">
        <v>4</v>
      </c>
      <c r="J215">
        <v>4</v>
      </c>
      <c r="K215">
        <v>4</v>
      </c>
      <c r="L215">
        <v>4</v>
      </c>
      <c r="M215">
        <v>3</v>
      </c>
      <c r="N215">
        <v>3</v>
      </c>
      <c r="O215">
        <v>4</v>
      </c>
      <c r="P215">
        <v>2</v>
      </c>
      <c r="Q215">
        <v>3</v>
      </c>
      <c r="R215">
        <v>5</v>
      </c>
      <c r="S215">
        <f t="shared" si="14"/>
        <v>21</v>
      </c>
      <c r="U215" s="12"/>
      <c r="V215" s="12"/>
      <c r="W215" s="12"/>
      <c r="AA215" s="5"/>
    </row>
    <row r="216" spans="1:27" x14ac:dyDescent="0.3">
      <c r="A216">
        <v>29620</v>
      </c>
      <c r="B216">
        <v>0</v>
      </c>
      <c r="C216">
        <v>1997</v>
      </c>
      <c r="D216">
        <f t="shared" si="13"/>
        <v>25</v>
      </c>
      <c r="E216" s="3">
        <v>44870.898541666698</v>
      </c>
      <c r="F216" t="s">
        <v>42</v>
      </c>
      <c r="G216">
        <v>3</v>
      </c>
      <c r="H216">
        <v>3</v>
      </c>
      <c r="I216">
        <v>2</v>
      </c>
      <c r="J216">
        <v>4</v>
      </c>
      <c r="K216">
        <v>3</v>
      </c>
      <c r="L216">
        <v>3</v>
      </c>
      <c r="M216">
        <v>5</v>
      </c>
      <c r="N216">
        <v>2</v>
      </c>
      <c r="O216">
        <v>7</v>
      </c>
      <c r="P216">
        <v>3</v>
      </c>
      <c r="Q216">
        <v>5</v>
      </c>
      <c r="R216">
        <v>7</v>
      </c>
      <c r="S216">
        <f t="shared" si="14"/>
        <v>18</v>
      </c>
      <c r="U216" s="12"/>
      <c r="V216" s="12"/>
      <c r="W216" s="12"/>
      <c r="AA216" s="5"/>
    </row>
    <row r="217" spans="1:27" x14ac:dyDescent="0.3">
      <c r="A217">
        <v>29764</v>
      </c>
      <c r="B217">
        <v>0</v>
      </c>
      <c r="C217">
        <v>1997</v>
      </c>
      <c r="D217">
        <f t="shared" si="13"/>
        <v>25</v>
      </c>
      <c r="E217" s="3">
        <v>44871.850682870398</v>
      </c>
      <c r="F217" t="s">
        <v>77</v>
      </c>
      <c r="G217">
        <v>3</v>
      </c>
      <c r="H217">
        <v>3</v>
      </c>
      <c r="I217">
        <v>2</v>
      </c>
      <c r="J217">
        <v>2</v>
      </c>
      <c r="K217">
        <v>3</v>
      </c>
      <c r="L217">
        <v>2</v>
      </c>
      <c r="M217">
        <v>4</v>
      </c>
      <c r="N217">
        <v>2</v>
      </c>
      <c r="O217">
        <v>8</v>
      </c>
      <c r="P217">
        <v>5</v>
      </c>
      <c r="Q217">
        <v>5</v>
      </c>
      <c r="R217">
        <v>7</v>
      </c>
      <c r="S217">
        <f t="shared" si="14"/>
        <v>15</v>
      </c>
      <c r="U217" s="12"/>
      <c r="V217" s="12"/>
      <c r="W217" s="12"/>
      <c r="AA217" s="5"/>
    </row>
    <row r="218" spans="1:27" x14ac:dyDescent="0.3">
      <c r="A218">
        <v>29921</v>
      </c>
      <c r="B218">
        <v>1</v>
      </c>
      <c r="C218">
        <v>1997</v>
      </c>
      <c r="D218">
        <f t="shared" si="13"/>
        <v>25</v>
      </c>
      <c r="E218" s="3">
        <v>44872.8261921296</v>
      </c>
      <c r="F218" t="s">
        <v>42</v>
      </c>
      <c r="G218">
        <v>3</v>
      </c>
      <c r="H218">
        <v>3</v>
      </c>
      <c r="I218">
        <v>3</v>
      </c>
      <c r="J218">
        <v>3</v>
      </c>
      <c r="K218">
        <v>4</v>
      </c>
      <c r="L218">
        <v>3</v>
      </c>
      <c r="M218">
        <v>6</v>
      </c>
      <c r="N218">
        <v>2</v>
      </c>
      <c r="O218">
        <v>5</v>
      </c>
      <c r="P218">
        <v>7</v>
      </c>
      <c r="Q218">
        <v>4</v>
      </c>
      <c r="R218">
        <v>5</v>
      </c>
      <c r="S218">
        <f t="shared" si="14"/>
        <v>19</v>
      </c>
      <c r="U218" s="12"/>
      <c r="V218" s="12"/>
      <c r="W218" s="12"/>
      <c r="AA218" s="5"/>
    </row>
    <row r="219" spans="1:27" x14ac:dyDescent="0.3">
      <c r="A219">
        <v>27479</v>
      </c>
      <c r="B219">
        <v>0</v>
      </c>
      <c r="C219">
        <v>1996</v>
      </c>
      <c r="D219">
        <f t="shared" si="13"/>
        <v>26</v>
      </c>
      <c r="E219" s="3">
        <v>44860.909826388903</v>
      </c>
      <c r="F219" t="s">
        <v>104</v>
      </c>
      <c r="G219">
        <v>4</v>
      </c>
      <c r="H219">
        <v>4</v>
      </c>
      <c r="I219">
        <v>1</v>
      </c>
      <c r="J219">
        <v>4</v>
      </c>
      <c r="K219">
        <v>4</v>
      </c>
      <c r="L219">
        <v>4</v>
      </c>
      <c r="M219">
        <v>4</v>
      </c>
      <c r="N219">
        <v>2</v>
      </c>
      <c r="O219">
        <v>6</v>
      </c>
      <c r="P219">
        <v>2</v>
      </c>
      <c r="Q219">
        <v>3</v>
      </c>
      <c r="R219">
        <v>5</v>
      </c>
      <c r="S219">
        <f t="shared" si="14"/>
        <v>21</v>
      </c>
      <c r="U219" s="12"/>
      <c r="V219" s="12"/>
      <c r="W219" s="12"/>
      <c r="AA219" s="5"/>
    </row>
    <row r="220" spans="1:27" x14ac:dyDescent="0.3">
      <c r="A220">
        <v>27507</v>
      </c>
      <c r="B220">
        <v>0</v>
      </c>
      <c r="C220">
        <v>1996</v>
      </c>
      <c r="D220">
        <f t="shared" si="13"/>
        <v>26</v>
      </c>
      <c r="E220" s="3">
        <v>44860.932500000003</v>
      </c>
      <c r="F220" t="s">
        <v>44</v>
      </c>
      <c r="G220">
        <v>3</v>
      </c>
      <c r="H220">
        <v>3</v>
      </c>
      <c r="I220">
        <v>4</v>
      </c>
      <c r="J220">
        <v>2</v>
      </c>
      <c r="K220">
        <v>3</v>
      </c>
      <c r="L220">
        <v>2</v>
      </c>
      <c r="M220">
        <v>8</v>
      </c>
      <c r="N220">
        <v>4</v>
      </c>
      <c r="O220">
        <v>72</v>
      </c>
      <c r="P220">
        <v>3</v>
      </c>
      <c r="Q220">
        <v>9</v>
      </c>
      <c r="R220">
        <v>13</v>
      </c>
      <c r="S220">
        <f t="shared" si="14"/>
        <v>17</v>
      </c>
      <c r="U220" s="12"/>
      <c r="V220" s="12"/>
      <c r="W220" s="12"/>
      <c r="AA220" s="5"/>
    </row>
    <row r="221" spans="1:27" x14ac:dyDescent="0.3">
      <c r="A221">
        <v>27523</v>
      </c>
      <c r="B221">
        <v>0</v>
      </c>
      <c r="C221">
        <v>1996</v>
      </c>
      <c r="D221">
        <f t="shared" si="13"/>
        <v>26</v>
      </c>
      <c r="E221" s="3">
        <v>44860.966886574097</v>
      </c>
      <c r="F221" t="s">
        <v>52</v>
      </c>
      <c r="G221">
        <v>2</v>
      </c>
      <c r="H221">
        <v>2</v>
      </c>
      <c r="I221">
        <v>3</v>
      </c>
      <c r="J221">
        <v>2</v>
      </c>
      <c r="K221">
        <v>3</v>
      </c>
      <c r="L221">
        <v>2</v>
      </c>
      <c r="M221">
        <v>4</v>
      </c>
      <c r="N221">
        <v>3</v>
      </c>
      <c r="O221">
        <v>6</v>
      </c>
      <c r="P221">
        <v>4</v>
      </c>
      <c r="Q221">
        <v>5</v>
      </c>
      <c r="R221">
        <v>14</v>
      </c>
      <c r="S221">
        <f t="shared" si="14"/>
        <v>14</v>
      </c>
      <c r="U221" s="12"/>
      <c r="V221" s="12"/>
      <c r="W221" s="12"/>
      <c r="AA221" s="5"/>
    </row>
    <row r="222" spans="1:27" x14ac:dyDescent="0.3">
      <c r="A222">
        <v>27555</v>
      </c>
      <c r="B222">
        <v>0</v>
      </c>
      <c r="C222">
        <v>1996</v>
      </c>
      <c r="D222">
        <f t="shared" si="13"/>
        <v>26</v>
      </c>
      <c r="E222" s="3">
        <v>44860.9832986111</v>
      </c>
      <c r="F222" t="s">
        <v>42</v>
      </c>
      <c r="G222">
        <v>4</v>
      </c>
      <c r="H222">
        <v>4</v>
      </c>
      <c r="I222">
        <v>2</v>
      </c>
      <c r="J222">
        <v>4</v>
      </c>
      <c r="K222">
        <v>4</v>
      </c>
      <c r="L222">
        <v>4</v>
      </c>
      <c r="M222">
        <v>3</v>
      </c>
      <c r="N222">
        <v>2</v>
      </c>
      <c r="O222">
        <v>7</v>
      </c>
      <c r="P222">
        <v>1</v>
      </c>
      <c r="Q222">
        <v>3</v>
      </c>
      <c r="R222">
        <v>3</v>
      </c>
      <c r="S222">
        <f t="shared" si="14"/>
        <v>22</v>
      </c>
      <c r="U222" s="12"/>
      <c r="V222" s="12"/>
      <c r="W222" s="12"/>
      <c r="AA222" s="5"/>
    </row>
    <row r="223" spans="1:27" x14ac:dyDescent="0.3">
      <c r="A223">
        <v>27592</v>
      </c>
      <c r="B223">
        <v>0</v>
      </c>
      <c r="C223">
        <v>1996</v>
      </c>
      <c r="D223">
        <f t="shared" si="13"/>
        <v>26</v>
      </c>
      <c r="E223" s="3">
        <v>44861.0866087963</v>
      </c>
      <c r="F223" t="s">
        <v>105</v>
      </c>
      <c r="G223">
        <v>4</v>
      </c>
      <c r="H223">
        <v>4</v>
      </c>
      <c r="I223">
        <v>3</v>
      </c>
      <c r="J223">
        <v>3</v>
      </c>
      <c r="K223">
        <v>4</v>
      </c>
      <c r="L223">
        <v>4</v>
      </c>
      <c r="M223">
        <v>7</v>
      </c>
      <c r="N223">
        <v>3</v>
      </c>
      <c r="O223">
        <v>24</v>
      </c>
      <c r="P223">
        <v>10</v>
      </c>
      <c r="Q223">
        <v>7</v>
      </c>
      <c r="R223">
        <v>8</v>
      </c>
      <c r="S223">
        <f t="shared" si="14"/>
        <v>22</v>
      </c>
      <c r="U223" s="12"/>
      <c r="V223" s="12"/>
      <c r="W223" s="12"/>
      <c r="AA223" s="5"/>
    </row>
    <row r="224" spans="1:27" x14ac:dyDescent="0.3">
      <c r="A224">
        <v>27812</v>
      </c>
      <c r="B224">
        <v>0</v>
      </c>
      <c r="C224">
        <v>1996</v>
      </c>
      <c r="D224">
        <f t="shared" si="13"/>
        <v>26</v>
      </c>
      <c r="E224" s="3">
        <v>44861.564444444499</v>
      </c>
      <c r="F224" t="s">
        <v>40</v>
      </c>
      <c r="G224">
        <v>1</v>
      </c>
      <c r="H224">
        <v>1</v>
      </c>
      <c r="I224">
        <v>4</v>
      </c>
      <c r="J224">
        <v>1</v>
      </c>
      <c r="K224">
        <v>1</v>
      </c>
      <c r="L224">
        <v>1</v>
      </c>
      <c r="M224">
        <v>7</v>
      </c>
      <c r="N224">
        <v>3</v>
      </c>
      <c r="O224">
        <v>14</v>
      </c>
      <c r="P224">
        <v>4</v>
      </c>
      <c r="Q224">
        <v>5</v>
      </c>
      <c r="R224">
        <v>7</v>
      </c>
      <c r="S224">
        <f t="shared" si="14"/>
        <v>9</v>
      </c>
      <c r="U224" s="12"/>
      <c r="V224" s="12"/>
      <c r="W224" s="12"/>
      <c r="AA224" s="5"/>
    </row>
    <row r="225" spans="1:27" x14ac:dyDescent="0.3">
      <c r="A225">
        <v>28168</v>
      </c>
      <c r="B225">
        <v>0</v>
      </c>
      <c r="C225">
        <v>1996</v>
      </c>
      <c r="D225">
        <f t="shared" si="13"/>
        <v>26</v>
      </c>
      <c r="E225" s="3">
        <v>44862.618182870399</v>
      </c>
      <c r="F225" t="s">
        <v>52</v>
      </c>
      <c r="G225">
        <v>3</v>
      </c>
      <c r="H225">
        <v>3</v>
      </c>
      <c r="I225">
        <v>2</v>
      </c>
      <c r="J225">
        <v>3</v>
      </c>
      <c r="K225">
        <v>4</v>
      </c>
      <c r="L225">
        <v>3</v>
      </c>
      <c r="M225">
        <v>4</v>
      </c>
      <c r="N225">
        <v>2</v>
      </c>
      <c r="O225">
        <v>15</v>
      </c>
      <c r="P225">
        <v>4</v>
      </c>
      <c r="Q225">
        <v>6</v>
      </c>
      <c r="R225">
        <v>6</v>
      </c>
      <c r="S225">
        <f t="shared" si="14"/>
        <v>18</v>
      </c>
      <c r="U225" s="12"/>
      <c r="V225" s="12"/>
      <c r="W225" s="12"/>
      <c r="AA225" s="5"/>
    </row>
    <row r="226" spans="1:27" x14ac:dyDescent="0.3">
      <c r="A226">
        <v>28340</v>
      </c>
      <c r="B226">
        <v>0</v>
      </c>
      <c r="C226">
        <v>1996</v>
      </c>
      <c r="D226">
        <f t="shared" si="13"/>
        <v>26</v>
      </c>
      <c r="E226" s="3">
        <v>44862.925879629598</v>
      </c>
      <c r="F226" t="s">
        <v>42</v>
      </c>
      <c r="G226">
        <v>3</v>
      </c>
      <c r="H226">
        <v>3</v>
      </c>
      <c r="I226">
        <v>2</v>
      </c>
      <c r="J226">
        <v>3</v>
      </c>
      <c r="K226">
        <v>3</v>
      </c>
      <c r="L226">
        <v>3</v>
      </c>
      <c r="M226">
        <v>4</v>
      </c>
      <c r="N226">
        <v>2</v>
      </c>
      <c r="O226">
        <v>7</v>
      </c>
      <c r="P226">
        <v>3</v>
      </c>
      <c r="Q226">
        <v>4</v>
      </c>
      <c r="R226">
        <v>28</v>
      </c>
      <c r="S226">
        <f t="shared" si="14"/>
        <v>17</v>
      </c>
      <c r="U226" s="12"/>
      <c r="V226" s="12"/>
      <c r="W226" s="12"/>
      <c r="AA226" s="5"/>
    </row>
    <row r="227" spans="1:27" x14ac:dyDescent="0.3">
      <c r="A227">
        <v>29373</v>
      </c>
      <c r="B227">
        <v>0</v>
      </c>
      <c r="C227">
        <v>1996</v>
      </c>
      <c r="D227">
        <f t="shared" si="13"/>
        <v>26</v>
      </c>
      <c r="E227" s="3">
        <v>44868.843009259297</v>
      </c>
      <c r="F227" t="s">
        <v>106</v>
      </c>
      <c r="G227">
        <v>3</v>
      </c>
      <c r="H227">
        <v>4</v>
      </c>
      <c r="I227">
        <v>3</v>
      </c>
      <c r="J227">
        <v>2</v>
      </c>
      <c r="K227">
        <v>4</v>
      </c>
      <c r="L227">
        <v>4</v>
      </c>
      <c r="M227">
        <v>4</v>
      </c>
      <c r="N227">
        <v>2</v>
      </c>
      <c r="O227">
        <v>6</v>
      </c>
      <c r="P227">
        <v>3</v>
      </c>
      <c r="Q227">
        <v>6</v>
      </c>
      <c r="R227">
        <v>4</v>
      </c>
      <c r="S227">
        <f t="shared" si="14"/>
        <v>20</v>
      </c>
      <c r="U227" s="12"/>
      <c r="V227" s="12"/>
      <c r="W227" s="12"/>
      <c r="AA227" s="5"/>
    </row>
    <row r="228" spans="1:27" x14ac:dyDescent="0.3">
      <c r="A228">
        <v>29700</v>
      </c>
      <c r="B228">
        <v>1</v>
      </c>
      <c r="C228">
        <v>1996</v>
      </c>
      <c r="D228">
        <f t="shared" si="13"/>
        <v>26</v>
      </c>
      <c r="E228" s="3">
        <v>44871.982465277797</v>
      </c>
      <c r="F228" t="s">
        <v>42</v>
      </c>
      <c r="G228">
        <v>3</v>
      </c>
      <c r="H228">
        <v>4</v>
      </c>
      <c r="I228">
        <v>3</v>
      </c>
      <c r="J228">
        <v>4</v>
      </c>
      <c r="K228">
        <v>4</v>
      </c>
      <c r="L228">
        <v>4</v>
      </c>
      <c r="M228">
        <v>4</v>
      </c>
      <c r="N228">
        <v>6</v>
      </c>
      <c r="O228">
        <v>8</v>
      </c>
      <c r="P228">
        <v>5</v>
      </c>
      <c r="Q228">
        <v>6</v>
      </c>
      <c r="R228">
        <v>7</v>
      </c>
      <c r="S228">
        <f t="shared" si="14"/>
        <v>22</v>
      </c>
      <c r="U228" s="12"/>
      <c r="V228" s="12"/>
      <c r="W228" s="12"/>
      <c r="AA228" s="5"/>
    </row>
    <row r="229" spans="1:27" x14ac:dyDescent="0.3">
      <c r="A229">
        <v>30072</v>
      </c>
      <c r="B229">
        <v>0</v>
      </c>
      <c r="C229">
        <v>1996</v>
      </c>
      <c r="D229">
        <f t="shared" si="13"/>
        <v>26</v>
      </c>
      <c r="E229" s="3">
        <v>44875.574317129598</v>
      </c>
      <c r="F229" t="s">
        <v>44</v>
      </c>
      <c r="G229">
        <v>4</v>
      </c>
      <c r="H229">
        <v>4</v>
      </c>
      <c r="I229">
        <v>3</v>
      </c>
      <c r="J229">
        <v>4</v>
      </c>
      <c r="K229">
        <v>4</v>
      </c>
      <c r="L229">
        <v>4</v>
      </c>
      <c r="M229">
        <v>11</v>
      </c>
      <c r="N229">
        <v>3</v>
      </c>
      <c r="O229">
        <v>9</v>
      </c>
      <c r="P229">
        <v>2</v>
      </c>
      <c r="Q229">
        <v>9</v>
      </c>
      <c r="R229">
        <v>6</v>
      </c>
      <c r="S229">
        <f t="shared" si="14"/>
        <v>23</v>
      </c>
      <c r="U229" s="12"/>
      <c r="V229" s="12"/>
      <c r="W229" s="12"/>
      <c r="AA229" s="5"/>
    </row>
    <row r="230" spans="1:27" x14ac:dyDescent="0.3">
      <c r="A230">
        <v>26886</v>
      </c>
      <c r="B230">
        <v>0</v>
      </c>
      <c r="C230">
        <v>1995</v>
      </c>
      <c r="D230">
        <f t="shared" si="13"/>
        <v>27</v>
      </c>
      <c r="E230" s="3">
        <v>44860.488877314798</v>
      </c>
      <c r="F230" t="s">
        <v>40</v>
      </c>
      <c r="G230">
        <v>3</v>
      </c>
      <c r="H230">
        <v>3</v>
      </c>
      <c r="I230">
        <v>2</v>
      </c>
      <c r="J230">
        <v>3</v>
      </c>
      <c r="K230">
        <v>4</v>
      </c>
      <c r="L230">
        <v>4</v>
      </c>
      <c r="M230">
        <v>10</v>
      </c>
      <c r="N230">
        <v>4</v>
      </c>
      <c r="O230">
        <v>9</v>
      </c>
      <c r="P230">
        <v>12</v>
      </c>
      <c r="Q230">
        <v>4</v>
      </c>
      <c r="R230">
        <v>8</v>
      </c>
      <c r="S230">
        <f t="shared" si="14"/>
        <v>19</v>
      </c>
      <c r="U230" s="12"/>
      <c r="V230" s="12"/>
      <c r="W230" s="12"/>
      <c r="AA230" s="5"/>
    </row>
    <row r="231" spans="1:27" x14ac:dyDescent="0.3">
      <c r="A231">
        <v>27476</v>
      </c>
      <c r="B231">
        <v>0</v>
      </c>
      <c r="C231">
        <v>1995</v>
      </c>
      <c r="D231">
        <f t="shared" si="13"/>
        <v>27</v>
      </c>
      <c r="E231" s="3">
        <v>44860.9062962963</v>
      </c>
      <c r="F231" t="s">
        <v>52</v>
      </c>
      <c r="G231">
        <v>4</v>
      </c>
      <c r="H231">
        <v>4</v>
      </c>
      <c r="I231">
        <v>3</v>
      </c>
      <c r="J231">
        <v>4</v>
      </c>
      <c r="K231">
        <v>4</v>
      </c>
      <c r="L231">
        <v>2</v>
      </c>
      <c r="M231">
        <v>4</v>
      </c>
      <c r="N231">
        <v>3</v>
      </c>
      <c r="O231">
        <v>8</v>
      </c>
      <c r="P231">
        <v>3</v>
      </c>
      <c r="Q231">
        <v>4</v>
      </c>
      <c r="R231">
        <v>10</v>
      </c>
      <c r="S231">
        <f t="shared" si="14"/>
        <v>21</v>
      </c>
      <c r="U231" s="12"/>
      <c r="V231" s="12"/>
      <c r="W231" s="12"/>
      <c r="AA231" s="5"/>
    </row>
    <row r="232" spans="1:27" x14ac:dyDescent="0.3">
      <c r="A232">
        <v>27928</v>
      </c>
      <c r="B232">
        <v>0</v>
      </c>
      <c r="C232">
        <v>1995</v>
      </c>
      <c r="D232">
        <f t="shared" si="13"/>
        <v>27</v>
      </c>
      <c r="E232" s="3">
        <v>44861.769432870402</v>
      </c>
      <c r="F232" t="s">
        <v>42</v>
      </c>
      <c r="G232">
        <v>3</v>
      </c>
      <c r="H232">
        <v>3</v>
      </c>
      <c r="I232">
        <v>3</v>
      </c>
      <c r="J232">
        <v>3</v>
      </c>
      <c r="K232">
        <v>3</v>
      </c>
      <c r="L232">
        <v>3</v>
      </c>
      <c r="M232">
        <v>7</v>
      </c>
      <c r="N232">
        <v>3</v>
      </c>
      <c r="O232">
        <v>9</v>
      </c>
      <c r="P232">
        <v>3</v>
      </c>
      <c r="Q232">
        <v>4</v>
      </c>
      <c r="R232">
        <v>7</v>
      </c>
      <c r="S232">
        <f t="shared" si="14"/>
        <v>18</v>
      </c>
      <c r="U232" s="12"/>
      <c r="V232" s="12"/>
      <c r="W232" s="12"/>
      <c r="AA232" s="5"/>
    </row>
    <row r="233" spans="1:27" x14ac:dyDescent="0.3">
      <c r="A233">
        <v>28157</v>
      </c>
      <c r="B233">
        <v>0</v>
      </c>
      <c r="C233">
        <v>1995</v>
      </c>
      <c r="D233">
        <f t="shared" si="13"/>
        <v>27</v>
      </c>
      <c r="E233" s="3">
        <v>44862.5801041667</v>
      </c>
      <c r="F233" t="s">
        <v>42</v>
      </c>
      <c r="G233">
        <v>3</v>
      </c>
      <c r="H233">
        <v>4</v>
      </c>
      <c r="I233">
        <v>3</v>
      </c>
      <c r="J233">
        <v>3</v>
      </c>
      <c r="K233">
        <v>4</v>
      </c>
      <c r="L233">
        <v>4</v>
      </c>
      <c r="M233">
        <v>6</v>
      </c>
      <c r="N233">
        <v>3</v>
      </c>
      <c r="O233">
        <v>14</v>
      </c>
      <c r="P233">
        <v>4</v>
      </c>
      <c r="Q233">
        <v>4</v>
      </c>
      <c r="R233">
        <v>6</v>
      </c>
      <c r="S233">
        <f t="shared" si="14"/>
        <v>21</v>
      </c>
      <c r="U233" s="12"/>
      <c r="V233" s="12"/>
      <c r="W233" s="12"/>
      <c r="AA233" s="5"/>
    </row>
    <row r="234" spans="1:27" x14ac:dyDescent="0.3">
      <c r="A234">
        <v>28210</v>
      </c>
      <c r="B234">
        <v>0</v>
      </c>
      <c r="C234">
        <v>1995</v>
      </c>
      <c r="D234">
        <f t="shared" si="13"/>
        <v>27</v>
      </c>
      <c r="E234" s="3">
        <v>44862.737048611103</v>
      </c>
      <c r="F234" t="s">
        <v>42</v>
      </c>
      <c r="G234">
        <v>4</v>
      </c>
      <c r="H234">
        <v>4</v>
      </c>
      <c r="I234">
        <v>3</v>
      </c>
      <c r="J234">
        <v>3</v>
      </c>
      <c r="K234">
        <v>4</v>
      </c>
      <c r="L234">
        <v>3</v>
      </c>
      <c r="M234">
        <v>7</v>
      </c>
      <c r="N234">
        <v>4</v>
      </c>
      <c r="O234">
        <v>9</v>
      </c>
      <c r="P234">
        <v>15</v>
      </c>
      <c r="Q234">
        <v>51</v>
      </c>
      <c r="R234">
        <v>9</v>
      </c>
      <c r="S234">
        <f t="shared" si="14"/>
        <v>21</v>
      </c>
      <c r="U234" s="12"/>
      <c r="V234" s="12"/>
      <c r="W234" s="12"/>
      <c r="AA234" s="5"/>
    </row>
    <row r="235" spans="1:27" x14ac:dyDescent="0.3">
      <c r="A235">
        <v>28815</v>
      </c>
      <c r="B235">
        <v>0</v>
      </c>
      <c r="C235">
        <v>1995</v>
      </c>
      <c r="D235">
        <f t="shared" si="13"/>
        <v>27</v>
      </c>
      <c r="E235" s="3">
        <v>44865.793009259301</v>
      </c>
      <c r="F235" t="s">
        <v>42</v>
      </c>
      <c r="G235">
        <v>3</v>
      </c>
      <c r="H235">
        <v>4</v>
      </c>
      <c r="I235">
        <v>3</v>
      </c>
      <c r="J235">
        <v>3</v>
      </c>
      <c r="K235">
        <v>4</v>
      </c>
      <c r="L235">
        <v>4</v>
      </c>
      <c r="M235">
        <v>7</v>
      </c>
      <c r="N235">
        <v>3</v>
      </c>
      <c r="O235">
        <v>14</v>
      </c>
      <c r="P235">
        <v>5</v>
      </c>
      <c r="Q235">
        <v>5</v>
      </c>
      <c r="R235">
        <v>6</v>
      </c>
      <c r="S235">
        <f t="shared" si="14"/>
        <v>21</v>
      </c>
      <c r="U235" s="12"/>
      <c r="V235" s="12"/>
      <c r="W235" s="12"/>
      <c r="AA235" s="5"/>
    </row>
    <row r="236" spans="1:27" x14ac:dyDescent="0.3">
      <c r="A236">
        <v>29215</v>
      </c>
      <c r="B236">
        <v>1</v>
      </c>
      <c r="C236">
        <v>1995</v>
      </c>
      <c r="D236">
        <f t="shared" si="13"/>
        <v>27</v>
      </c>
      <c r="E236" s="3">
        <v>44867.696226851898</v>
      </c>
      <c r="F236" t="s">
        <v>49</v>
      </c>
      <c r="G236">
        <v>4</v>
      </c>
      <c r="H236">
        <v>4</v>
      </c>
      <c r="I236">
        <v>2</v>
      </c>
      <c r="J236">
        <v>3</v>
      </c>
      <c r="K236">
        <v>3</v>
      </c>
      <c r="L236">
        <v>2</v>
      </c>
      <c r="M236">
        <v>12</v>
      </c>
      <c r="N236">
        <v>3</v>
      </c>
      <c r="O236">
        <v>11</v>
      </c>
      <c r="P236">
        <v>6</v>
      </c>
      <c r="Q236">
        <v>9</v>
      </c>
      <c r="R236">
        <v>9</v>
      </c>
      <c r="S236">
        <f t="shared" si="14"/>
        <v>18</v>
      </c>
      <c r="U236" s="12"/>
      <c r="V236" s="12"/>
      <c r="W236" s="12"/>
      <c r="AA236" s="5"/>
    </row>
    <row r="237" spans="1:27" x14ac:dyDescent="0.3">
      <c r="A237">
        <v>29941</v>
      </c>
      <c r="B237">
        <v>1</v>
      </c>
      <c r="C237">
        <v>1995</v>
      </c>
      <c r="D237">
        <f t="shared" si="13"/>
        <v>27</v>
      </c>
      <c r="E237" s="3">
        <v>44872.980833333299</v>
      </c>
      <c r="F237" t="s">
        <v>107</v>
      </c>
      <c r="G237">
        <v>4</v>
      </c>
      <c r="H237">
        <v>4</v>
      </c>
      <c r="I237">
        <v>1</v>
      </c>
      <c r="J237">
        <v>3</v>
      </c>
      <c r="K237">
        <v>4</v>
      </c>
      <c r="L237">
        <v>3</v>
      </c>
      <c r="M237">
        <v>3</v>
      </c>
      <c r="N237">
        <v>2</v>
      </c>
      <c r="O237">
        <v>7</v>
      </c>
      <c r="P237">
        <v>2</v>
      </c>
      <c r="Q237">
        <v>4</v>
      </c>
      <c r="R237">
        <v>6</v>
      </c>
      <c r="S237">
        <f t="shared" si="14"/>
        <v>19</v>
      </c>
      <c r="U237" s="12"/>
      <c r="V237" s="12"/>
      <c r="W237" s="12"/>
      <c r="AA237" s="5"/>
    </row>
    <row r="238" spans="1:27" x14ac:dyDescent="0.3">
      <c r="A238">
        <v>26850</v>
      </c>
      <c r="B238">
        <v>1</v>
      </c>
      <c r="C238">
        <v>1994</v>
      </c>
      <c r="D238">
        <f t="shared" si="13"/>
        <v>28</v>
      </c>
      <c r="E238" s="3">
        <v>44860.466296296298</v>
      </c>
      <c r="F238" t="s">
        <v>44</v>
      </c>
      <c r="G238">
        <v>3</v>
      </c>
      <c r="H238">
        <v>3</v>
      </c>
      <c r="I238">
        <v>2</v>
      </c>
      <c r="J238">
        <v>3</v>
      </c>
      <c r="K238">
        <v>4</v>
      </c>
      <c r="L238">
        <v>3</v>
      </c>
      <c r="M238">
        <v>11</v>
      </c>
      <c r="N238">
        <v>3</v>
      </c>
      <c r="O238">
        <v>10</v>
      </c>
      <c r="P238">
        <v>4</v>
      </c>
      <c r="Q238">
        <v>6</v>
      </c>
      <c r="R238">
        <v>6</v>
      </c>
      <c r="S238">
        <f t="shared" si="14"/>
        <v>18</v>
      </c>
      <c r="U238" s="12"/>
      <c r="V238" s="12"/>
      <c r="W238" s="12"/>
      <c r="AA238" s="5"/>
    </row>
    <row r="239" spans="1:27" x14ac:dyDescent="0.3">
      <c r="A239">
        <v>27225</v>
      </c>
      <c r="B239">
        <v>0</v>
      </c>
      <c r="C239">
        <v>1994</v>
      </c>
      <c r="D239">
        <f t="shared" si="13"/>
        <v>28</v>
      </c>
      <c r="E239" s="3">
        <v>44860.800034722197</v>
      </c>
      <c r="F239" t="s">
        <v>42</v>
      </c>
      <c r="G239">
        <v>3</v>
      </c>
      <c r="H239">
        <v>3</v>
      </c>
      <c r="I239">
        <v>3</v>
      </c>
      <c r="J239">
        <v>2</v>
      </c>
      <c r="K239">
        <v>3</v>
      </c>
      <c r="L239">
        <v>2</v>
      </c>
      <c r="M239">
        <v>3</v>
      </c>
      <c r="N239">
        <v>3</v>
      </c>
      <c r="O239">
        <v>8</v>
      </c>
      <c r="P239">
        <v>4</v>
      </c>
      <c r="Q239">
        <v>4</v>
      </c>
      <c r="R239">
        <v>9</v>
      </c>
      <c r="S239">
        <f t="shared" si="14"/>
        <v>16</v>
      </c>
      <c r="U239" s="12"/>
      <c r="V239" s="12"/>
      <c r="W239" s="12"/>
      <c r="AA239" s="5"/>
    </row>
    <row r="240" spans="1:27" x14ac:dyDescent="0.3">
      <c r="A240">
        <v>27386</v>
      </c>
      <c r="B240">
        <v>0</v>
      </c>
      <c r="C240">
        <v>1994</v>
      </c>
      <c r="D240">
        <f t="shared" si="13"/>
        <v>28</v>
      </c>
      <c r="E240" s="3">
        <v>44860.834155092598</v>
      </c>
      <c r="F240" t="s">
        <v>42</v>
      </c>
      <c r="G240">
        <v>3</v>
      </c>
      <c r="H240">
        <v>3</v>
      </c>
      <c r="I240">
        <v>2</v>
      </c>
      <c r="J240">
        <v>4</v>
      </c>
      <c r="K240">
        <v>3</v>
      </c>
      <c r="L240">
        <v>2</v>
      </c>
      <c r="M240">
        <v>5</v>
      </c>
      <c r="N240">
        <v>2</v>
      </c>
      <c r="O240">
        <v>9</v>
      </c>
      <c r="P240">
        <v>4</v>
      </c>
      <c r="Q240">
        <v>5</v>
      </c>
      <c r="R240">
        <v>7</v>
      </c>
      <c r="S240">
        <f t="shared" si="14"/>
        <v>17</v>
      </c>
      <c r="U240" s="12"/>
      <c r="V240" s="12"/>
      <c r="W240" s="12"/>
      <c r="AA240" s="5"/>
    </row>
    <row r="241" spans="1:27" x14ac:dyDescent="0.3">
      <c r="A241">
        <v>27510</v>
      </c>
      <c r="B241">
        <v>0</v>
      </c>
      <c r="C241">
        <v>1994</v>
      </c>
      <c r="D241">
        <f t="shared" si="13"/>
        <v>28</v>
      </c>
      <c r="E241" s="3">
        <v>44860.942002314798</v>
      </c>
      <c r="F241" t="s">
        <v>42</v>
      </c>
      <c r="G241">
        <v>4</v>
      </c>
      <c r="H241">
        <v>4</v>
      </c>
      <c r="I241">
        <v>4</v>
      </c>
      <c r="J241">
        <v>2</v>
      </c>
      <c r="K241">
        <v>4</v>
      </c>
      <c r="L241">
        <v>2</v>
      </c>
      <c r="M241">
        <v>6</v>
      </c>
      <c r="N241">
        <v>2</v>
      </c>
      <c r="O241">
        <v>10</v>
      </c>
      <c r="P241">
        <v>5</v>
      </c>
      <c r="Q241">
        <v>6</v>
      </c>
      <c r="R241">
        <v>5</v>
      </c>
      <c r="S241">
        <f t="shared" si="14"/>
        <v>20</v>
      </c>
      <c r="U241" s="12"/>
      <c r="V241" s="12"/>
      <c r="W241" s="12"/>
      <c r="AA241" s="5"/>
    </row>
    <row r="242" spans="1:27" x14ac:dyDescent="0.3">
      <c r="A242">
        <v>27583</v>
      </c>
      <c r="B242">
        <v>0</v>
      </c>
      <c r="C242">
        <v>1994</v>
      </c>
      <c r="D242">
        <f t="shared" si="13"/>
        <v>28</v>
      </c>
      <c r="E242" s="3">
        <v>44861.019942129598</v>
      </c>
      <c r="F242" t="s">
        <v>52</v>
      </c>
      <c r="G242">
        <v>4</v>
      </c>
      <c r="H242">
        <v>4</v>
      </c>
      <c r="I242">
        <v>3</v>
      </c>
      <c r="J242">
        <v>3</v>
      </c>
      <c r="K242">
        <v>3</v>
      </c>
      <c r="L242">
        <v>3</v>
      </c>
      <c r="M242">
        <v>5</v>
      </c>
      <c r="N242">
        <v>3</v>
      </c>
      <c r="O242">
        <v>6</v>
      </c>
      <c r="P242">
        <v>3</v>
      </c>
      <c r="Q242">
        <v>4</v>
      </c>
      <c r="R242">
        <v>4</v>
      </c>
      <c r="S242">
        <f t="shared" si="14"/>
        <v>20</v>
      </c>
      <c r="U242" s="12"/>
      <c r="V242" s="12"/>
      <c r="W242" s="12"/>
      <c r="AA242" s="5"/>
    </row>
    <row r="243" spans="1:27" x14ac:dyDescent="0.3">
      <c r="A243">
        <v>28827</v>
      </c>
      <c r="B243">
        <v>0</v>
      </c>
      <c r="C243">
        <v>1994</v>
      </c>
      <c r="D243">
        <f t="shared" si="13"/>
        <v>28</v>
      </c>
      <c r="E243" s="3">
        <v>44865.810636574097</v>
      </c>
      <c r="F243" t="s">
        <v>42</v>
      </c>
      <c r="G243">
        <v>4</v>
      </c>
      <c r="H243">
        <v>4</v>
      </c>
      <c r="I243">
        <v>2</v>
      </c>
      <c r="J243">
        <v>3</v>
      </c>
      <c r="K243">
        <v>3</v>
      </c>
      <c r="L243">
        <v>4</v>
      </c>
      <c r="M243">
        <v>5</v>
      </c>
      <c r="N243">
        <v>3</v>
      </c>
      <c r="O243">
        <v>13</v>
      </c>
      <c r="P243">
        <v>3</v>
      </c>
      <c r="Q243">
        <v>8</v>
      </c>
      <c r="R243">
        <v>6</v>
      </c>
      <c r="S243">
        <f t="shared" si="14"/>
        <v>20</v>
      </c>
      <c r="U243" s="12"/>
      <c r="V243" s="12"/>
      <c r="W243" s="12"/>
      <c r="AA243" s="5"/>
    </row>
    <row r="244" spans="1:27" x14ac:dyDescent="0.3">
      <c r="A244">
        <v>27003</v>
      </c>
      <c r="B244">
        <v>0</v>
      </c>
      <c r="C244">
        <v>1993</v>
      </c>
      <c r="D244">
        <f t="shared" si="13"/>
        <v>29</v>
      </c>
      <c r="E244" s="3">
        <v>44860.583634259303</v>
      </c>
      <c r="F244" t="s">
        <v>42</v>
      </c>
      <c r="G244">
        <v>4</v>
      </c>
      <c r="H244">
        <v>4</v>
      </c>
      <c r="I244">
        <v>4</v>
      </c>
      <c r="J244">
        <v>3</v>
      </c>
      <c r="K244">
        <v>3</v>
      </c>
      <c r="L244">
        <v>3</v>
      </c>
      <c r="M244">
        <v>7</v>
      </c>
      <c r="N244">
        <v>4</v>
      </c>
      <c r="O244">
        <v>7</v>
      </c>
      <c r="P244">
        <v>2</v>
      </c>
      <c r="Q244">
        <v>3</v>
      </c>
      <c r="R244">
        <v>5</v>
      </c>
      <c r="S244">
        <f t="shared" si="14"/>
        <v>21</v>
      </c>
      <c r="U244" s="12"/>
      <c r="V244" s="12"/>
      <c r="W244" s="12"/>
      <c r="AA244" s="5"/>
    </row>
    <row r="245" spans="1:27" x14ac:dyDescent="0.3">
      <c r="A245">
        <v>27361</v>
      </c>
      <c r="B245">
        <v>0</v>
      </c>
      <c r="C245">
        <v>1993</v>
      </c>
      <c r="D245">
        <f t="shared" si="13"/>
        <v>29</v>
      </c>
      <c r="E245" s="3">
        <v>44860.803842592599</v>
      </c>
      <c r="F245" t="s">
        <v>42</v>
      </c>
      <c r="G245">
        <v>4</v>
      </c>
      <c r="H245">
        <v>4</v>
      </c>
      <c r="I245">
        <v>2</v>
      </c>
      <c r="J245">
        <v>4</v>
      </c>
      <c r="K245">
        <v>4</v>
      </c>
      <c r="L245">
        <v>4</v>
      </c>
      <c r="M245">
        <v>5</v>
      </c>
      <c r="N245">
        <v>3</v>
      </c>
      <c r="O245">
        <v>11</v>
      </c>
      <c r="P245">
        <v>3</v>
      </c>
      <c r="Q245">
        <v>9</v>
      </c>
      <c r="R245">
        <v>7</v>
      </c>
      <c r="S245">
        <f t="shared" si="14"/>
        <v>22</v>
      </c>
      <c r="U245" s="12"/>
      <c r="V245" s="12"/>
      <c r="W245" s="12"/>
      <c r="AA245" s="5"/>
    </row>
    <row r="246" spans="1:27" x14ac:dyDescent="0.3">
      <c r="A246">
        <v>27625</v>
      </c>
      <c r="B246">
        <v>0</v>
      </c>
      <c r="C246">
        <v>1993</v>
      </c>
      <c r="D246">
        <f t="shared" si="13"/>
        <v>29</v>
      </c>
      <c r="E246" s="3">
        <v>44861.4352083333</v>
      </c>
      <c r="F246" t="s">
        <v>52</v>
      </c>
      <c r="G246">
        <v>3</v>
      </c>
      <c r="H246">
        <v>4</v>
      </c>
      <c r="I246">
        <v>3</v>
      </c>
      <c r="J246">
        <v>2</v>
      </c>
      <c r="K246">
        <v>4</v>
      </c>
      <c r="L246">
        <v>2</v>
      </c>
      <c r="M246">
        <v>5</v>
      </c>
      <c r="N246">
        <v>5</v>
      </c>
      <c r="O246">
        <v>6</v>
      </c>
      <c r="P246">
        <v>4</v>
      </c>
      <c r="Q246">
        <v>5</v>
      </c>
      <c r="R246">
        <v>6</v>
      </c>
      <c r="S246">
        <f t="shared" si="14"/>
        <v>18</v>
      </c>
      <c r="U246" s="12"/>
      <c r="V246" s="12"/>
      <c r="W246" s="12"/>
      <c r="AA246" s="5"/>
    </row>
    <row r="247" spans="1:27" x14ac:dyDescent="0.3">
      <c r="A247">
        <v>28265</v>
      </c>
      <c r="B247">
        <v>0</v>
      </c>
      <c r="C247">
        <v>1993</v>
      </c>
      <c r="D247">
        <f t="shared" si="13"/>
        <v>29</v>
      </c>
      <c r="E247" s="3">
        <v>44862.834571759297</v>
      </c>
      <c r="F247" t="s">
        <v>42</v>
      </c>
      <c r="G247">
        <v>3</v>
      </c>
      <c r="H247">
        <v>3</v>
      </c>
      <c r="I247">
        <v>2</v>
      </c>
      <c r="J247">
        <v>3</v>
      </c>
      <c r="K247">
        <v>3</v>
      </c>
      <c r="L247">
        <v>3</v>
      </c>
      <c r="M247">
        <v>4</v>
      </c>
      <c r="N247">
        <v>3</v>
      </c>
      <c r="O247">
        <v>10</v>
      </c>
      <c r="P247">
        <v>5</v>
      </c>
      <c r="Q247">
        <v>4</v>
      </c>
      <c r="R247">
        <v>10</v>
      </c>
      <c r="S247">
        <f t="shared" si="14"/>
        <v>17</v>
      </c>
      <c r="U247" s="12"/>
      <c r="V247" s="12"/>
      <c r="W247" s="12"/>
      <c r="AA247" s="5"/>
    </row>
    <row r="248" spans="1:27" x14ac:dyDescent="0.3">
      <c r="A248">
        <v>28284</v>
      </c>
      <c r="B248">
        <v>0</v>
      </c>
      <c r="C248">
        <v>1993</v>
      </c>
      <c r="D248">
        <f t="shared" si="13"/>
        <v>29</v>
      </c>
      <c r="E248" s="3">
        <v>44862.8413194444</v>
      </c>
      <c r="F248" t="s">
        <v>108</v>
      </c>
      <c r="G248">
        <v>4</v>
      </c>
      <c r="H248">
        <v>3</v>
      </c>
      <c r="I248">
        <v>3</v>
      </c>
      <c r="J248">
        <v>2</v>
      </c>
      <c r="K248">
        <v>3</v>
      </c>
      <c r="L248">
        <v>3</v>
      </c>
      <c r="M248">
        <v>5</v>
      </c>
      <c r="N248">
        <v>2</v>
      </c>
      <c r="O248">
        <v>15</v>
      </c>
      <c r="P248">
        <v>4</v>
      </c>
      <c r="Q248">
        <v>4</v>
      </c>
      <c r="R248">
        <v>5</v>
      </c>
      <c r="S248">
        <f t="shared" si="14"/>
        <v>18</v>
      </c>
      <c r="U248" s="12"/>
      <c r="V248" s="12"/>
      <c r="W248" s="12"/>
      <c r="AA248" s="5"/>
    </row>
    <row r="249" spans="1:27" x14ac:dyDescent="0.3">
      <c r="A249">
        <v>28535</v>
      </c>
      <c r="B249">
        <v>0</v>
      </c>
      <c r="C249">
        <v>1993</v>
      </c>
      <c r="D249">
        <f t="shared" si="13"/>
        <v>29</v>
      </c>
      <c r="E249" s="3">
        <v>44866.798159722202</v>
      </c>
      <c r="F249" t="s">
        <v>44</v>
      </c>
      <c r="G249">
        <v>3</v>
      </c>
      <c r="H249">
        <v>4</v>
      </c>
      <c r="I249">
        <v>3</v>
      </c>
      <c r="J249">
        <v>3</v>
      </c>
      <c r="K249">
        <v>3</v>
      </c>
      <c r="L249">
        <v>3</v>
      </c>
      <c r="M249">
        <v>6</v>
      </c>
      <c r="N249">
        <v>5</v>
      </c>
      <c r="O249">
        <v>12</v>
      </c>
      <c r="P249">
        <v>3</v>
      </c>
      <c r="Q249">
        <v>5</v>
      </c>
      <c r="R249">
        <v>7</v>
      </c>
      <c r="S249">
        <f t="shared" si="14"/>
        <v>19</v>
      </c>
      <c r="U249" s="12"/>
      <c r="V249" s="12"/>
      <c r="W249" s="12"/>
      <c r="AA249" s="5"/>
    </row>
    <row r="250" spans="1:27" x14ac:dyDescent="0.3">
      <c r="A250">
        <v>26817</v>
      </c>
      <c r="B250">
        <v>0</v>
      </c>
      <c r="C250">
        <v>1992</v>
      </c>
      <c r="D250">
        <f t="shared" si="13"/>
        <v>30</v>
      </c>
      <c r="E250" s="3">
        <v>44860.450752314799</v>
      </c>
      <c r="F250" t="s">
        <v>40</v>
      </c>
      <c r="G250">
        <v>2</v>
      </c>
      <c r="H250">
        <v>4</v>
      </c>
      <c r="I250">
        <v>3</v>
      </c>
      <c r="J250">
        <v>4</v>
      </c>
      <c r="K250">
        <v>4</v>
      </c>
      <c r="L250">
        <v>2</v>
      </c>
      <c r="M250">
        <v>8</v>
      </c>
      <c r="N250">
        <v>6</v>
      </c>
      <c r="O250">
        <v>17</v>
      </c>
      <c r="P250">
        <v>5</v>
      </c>
      <c r="Q250">
        <v>8</v>
      </c>
      <c r="R250">
        <v>13</v>
      </c>
      <c r="S250">
        <f t="shared" si="14"/>
        <v>19</v>
      </c>
      <c r="U250" s="12"/>
      <c r="V250" s="12"/>
      <c r="W250" s="12"/>
      <c r="AA250" s="5"/>
    </row>
    <row r="251" spans="1:27" x14ac:dyDescent="0.3">
      <c r="A251">
        <v>27243</v>
      </c>
      <c r="B251">
        <v>0</v>
      </c>
      <c r="C251">
        <v>1992</v>
      </c>
      <c r="D251">
        <f t="shared" si="13"/>
        <v>30</v>
      </c>
      <c r="E251" s="3">
        <v>44860.725532407399</v>
      </c>
      <c r="F251" t="s">
        <v>109</v>
      </c>
      <c r="G251">
        <v>3</v>
      </c>
      <c r="H251">
        <v>3</v>
      </c>
      <c r="I251">
        <v>4</v>
      </c>
      <c r="J251">
        <v>2</v>
      </c>
      <c r="K251">
        <v>1</v>
      </c>
      <c r="L251">
        <v>1</v>
      </c>
      <c r="M251">
        <v>4</v>
      </c>
      <c r="N251">
        <v>2</v>
      </c>
      <c r="O251">
        <v>8</v>
      </c>
      <c r="P251">
        <v>3</v>
      </c>
      <c r="Q251">
        <v>4</v>
      </c>
      <c r="R251">
        <v>5</v>
      </c>
      <c r="S251">
        <f t="shared" si="14"/>
        <v>14</v>
      </c>
      <c r="U251" s="12"/>
      <c r="V251" s="12"/>
      <c r="W251" s="12"/>
      <c r="AA251" s="5"/>
    </row>
    <row r="252" spans="1:27" x14ac:dyDescent="0.3">
      <c r="A252">
        <v>27250</v>
      </c>
      <c r="B252">
        <v>1</v>
      </c>
      <c r="C252">
        <v>1992</v>
      </c>
      <c r="D252">
        <f t="shared" si="13"/>
        <v>30</v>
      </c>
      <c r="E252" s="3">
        <v>44860.736631944397</v>
      </c>
      <c r="F252" t="s">
        <v>52</v>
      </c>
      <c r="G252">
        <v>4</v>
      </c>
      <c r="H252">
        <v>4</v>
      </c>
      <c r="I252">
        <v>4</v>
      </c>
      <c r="J252">
        <v>2</v>
      </c>
      <c r="K252">
        <v>3</v>
      </c>
      <c r="L252">
        <v>2</v>
      </c>
      <c r="M252">
        <v>7</v>
      </c>
      <c r="N252">
        <v>3</v>
      </c>
      <c r="O252">
        <v>11</v>
      </c>
      <c r="P252">
        <v>11</v>
      </c>
      <c r="Q252">
        <v>6</v>
      </c>
      <c r="R252">
        <v>8</v>
      </c>
      <c r="S252">
        <f t="shared" si="14"/>
        <v>19</v>
      </c>
      <c r="U252" s="12"/>
      <c r="V252" s="12"/>
      <c r="W252" s="12"/>
      <c r="AA252" s="5"/>
    </row>
    <row r="253" spans="1:27" x14ac:dyDescent="0.3">
      <c r="A253">
        <v>27392</v>
      </c>
      <c r="B253">
        <v>0</v>
      </c>
      <c r="C253">
        <v>1992</v>
      </c>
      <c r="D253">
        <f t="shared" si="13"/>
        <v>30</v>
      </c>
      <c r="E253" s="3">
        <v>44860.828240740702</v>
      </c>
      <c r="F253" t="s">
        <v>63</v>
      </c>
      <c r="G253">
        <v>3</v>
      </c>
      <c r="H253">
        <v>3</v>
      </c>
      <c r="I253">
        <v>3</v>
      </c>
      <c r="J253">
        <v>3</v>
      </c>
      <c r="K253">
        <v>4</v>
      </c>
      <c r="L253">
        <v>3</v>
      </c>
      <c r="M253">
        <v>5</v>
      </c>
      <c r="N253">
        <v>2</v>
      </c>
      <c r="O253">
        <v>11</v>
      </c>
      <c r="P253">
        <v>5</v>
      </c>
      <c r="Q253">
        <v>5</v>
      </c>
      <c r="R253">
        <v>7</v>
      </c>
      <c r="S253">
        <f t="shared" si="14"/>
        <v>19</v>
      </c>
      <c r="U253" s="12"/>
      <c r="V253" s="12"/>
      <c r="W253" s="12"/>
      <c r="AA253" s="5"/>
    </row>
    <row r="254" spans="1:27" x14ac:dyDescent="0.3">
      <c r="A254">
        <v>27396</v>
      </c>
      <c r="B254">
        <v>0</v>
      </c>
      <c r="C254">
        <v>1992</v>
      </c>
      <c r="D254">
        <f t="shared" si="13"/>
        <v>30</v>
      </c>
      <c r="E254" s="3">
        <v>44860.829965277801</v>
      </c>
      <c r="F254" t="s">
        <v>40</v>
      </c>
      <c r="G254">
        <v>4</v>
      </c>
      <c r="H254">
        <v>3</v>
      </c>
      <c r="I254">
        <v>3</v>
      </c>
      <c r="J254">
        <v>3</v>
      </c>
      <c r="K254">
        <v>4</v>
      </c>
      <c r="L254">
        <v>4</v>
      </c>
      <c r="M254">
        <v>5</v>
      </c>
      <c r="N254">
        <v>2</v>
      </c>
      <c r="O254">
        <v>11</v>
      </c>
      <c r="P254">
        <v>3</v>
      </c>
      <c r="Q254">
        <v>6</v>
      </c>
      <c r="R254">
        <v>4</v>
      </c>
      <c r="S254">
        <f t="shared" si="14"/>
        <v>21</v>
      </c>
      <c r="U254" s="12"/>
      <c r="V254" s="12"/>
      <c r="W254" s="12"/>
      <c r="AA254" s="5"/>
    </row>
    <row r="255" spans="1:27" x14ac:dyDescent="0.3">
      <c r="A255">
        <v>27831</v>
      </c>
      <c r="B255">
        <v>1</v>
      </c>
      <c r="C255">
        <v>1992</v>
      </c>
      <c r="D255">
        <f t="shared" si="13"/>
        <v>30</v>
      </c>
      <c r="E255" s="3">
        <v>44861.552222222199</v>
      </c>
      <c r="F255" t="s">
        <v>40</v>
      </c>
      <c r="G255">
        <v>3</v>
      </c>
      <c r="H255">
        <v>3</v>
      </c>
      <c r="I255">
        <v>3</v>
      </c>
      <c r="J255">
        <v>2</v>
      </c>
      <c r="K255">
        <v>3</v>
      </c>
      <c r="L255">
        <v>2</v>
      </c>
      <c r="M255">
        <v>8</v>
      </c>
      <c r="N255">
        <v>4</v>
      </c>
      <c r="O255">
        <v>9</v>
      </c>
      <c r="P255">
        <v>5</v>
      </c>
      <c r="Q255">
        <v>11</v>
      </c>
      <c r="R255">
        <v>7</v>
      </c>
      <c r="S255">
        <f t="shared" si="14"/>
        <v>16</v>
      </c>
      <c r="U255" s="12"/>
      <c r="V255" s="12"/>
      <c r="W255" s="12"/>
      <c r="AA255" s="5"/>
    </row>
    <row r="256" spans="1:27" x14ac:dyDescent="0.3">
      <c r="A256">
        <v>27982</v>
      </c>
      <c r="B256">
        <v>0</v>
      </c>
      <c r="C256">
        <v>1992</v>
      </c>
      <c r="D256">
        <f t="shared" si="13"/>
        <v>30</v>
      </c>
      <c r="E256" s="3">
        <v>44861.837858796302</v>
      </c>
      <c r="F256" t="s">
        <v>42</v>
      </c>
      <c r="G256">
        <v>4</v>
      </c>
      <c r="H256">
        <v>4</v>
      </c>
      <c r="I256">
        <v>4</v>
      </c>
      <c r="J256">
        <v>3</v>
      </c>
      <c r="K256">
        <v>4</v>
      </c>
      <c r="L256">
        <v>3</v>
      </c>
      <c r="M256">
        <v>9</v>
      </c>
      <c r="N256">
        <v>5</v>
      </c>
      <c r="O256">
        <v>11</v>
      </c>
      <c r="P256">
        <v>2</v>
      </c>
      <c r="Q256">
        <v>5</v>
      </c>
      <c r="R256">
        <v>6</v>
      </c>
      <c r="S256">
        <f t="shared" si="14"/>
        <v>22</v>
      </c>
      <c r="U256" s="12"/>
      <c r="V256" s="12"/>
      <c r="W256" s="12"/>
      <c r="AA256" s="5"/>
    </row>
    <row r="257" spans="1:27" x14ac:dyDescent="0.3">
      <c r="A257">
        <v>28233</v>
      </c>
      <c r="B257">
        <v>0</v>
      </c>
      <c r="C257">
        <v>1992</v>
      </c>
      <c r="D257">
        <f t="shared" si="13"/>
        <v>30</v>
      </c>
      <c r="E257" s="3">
        <v>44862.777268518497</v>
      </c>
      <c r="F257" t="s">
        <v>42</v>
      </c>
      <c r="G257">
        <v>3</v>
      </c>
      <c r="H257">
        <v>3</v>
      </c>
      <c r="I257">
        <v>2</v>
      </c>
      <c r="J257">
        <v>3</v>
      </c>
      <c r="K257">
        <v>3</v>
      </c>
      <c r="L257">
        <v>3</v>
      </c>
      <c r="M257">
        <v>4</v>
      </c>
      <c r="N257">
        <v>2</v>
      </c>
      <c r="O257">
        <v>6</v>
      </c>
      <c r="P257">
        <v>3</v>
      </c>
      <c r="Q257">
        <v>3</v>
      </c>
      <c r="R257">
        <v>5</v>
      </c>
      <c r="S257">
        <f t="shared" si="14"/>
        <v>17</v>
      </c>
      <c r="U257" s="12"/>
      <c r="V257" s="12"/>
      <c r="W257" s="12"/>
      <c r="AA257" s="5"/>
    </row>
    <row r="258" spans="1:27" x14ac:dyDescent="0.3">
      <c r="A258">
        <v>28113</v>
      </c>
      <c r="B258">
        <v>0</v>
      </c>
      <c r="C258">
        <v>1992</v>
      </c>
      <c r="D258">
        <f t="shared" si="13"/>
        <v>30</v>
      </c>
      <c r="E258" s="3">
        <v>44863.6034953704</v>
      </c>
      <c r="F258" t="s">
        <v>42</v>
      </c>
      <c r="G258">
        <v>3</v>
      </c>
      <c r="H258">
        <v>3</v>
      </c>
      <c r="I258">
        <v>2</v>
      </c>
      <c r="J258">
        <v>3</v>
      </c>
      <c r="K258">
        <v>3</v>
      </c>
      <c r="L258">
        <v>3</v>
      </c>
      <c r="M258">
        <v>5</v>
      </c>
      <c r="N258">
        <v>4</v>
      </c>
      <c r="O258">
        <v>8</v>
      </c>
      <c r="P258">
        <v>5</v>
      </c>
      <c r="Q258">
        <v>5</v>
      </c>
      <c r="R258">
        <v>5</v>
      </c>
      <c r="S258">
        <f t="shared" si="14"/>
        <v>17</v>
      </c>
      <c r="U258" s="12"/>
      <c r="V258" s="12"/>
      <c r="W258" s="12"/>
      <c r="AA258" s="5"/>
    </row>
    <row r="259" spans="1:27" x14ac:dyDescent="0.3">
      <c r="A259">
        <v>28665</v>
      </c>
      <c r="B259">
        <v>0</v>
      </c>
      <c r="C259">
        <v>1992</v>
      </c>
      <c r="D259">
        <f t="shared" ref="D259:D322" si="15">2022-C259</f>
        <v>30</v>
      </c>
      <c r="E259" s="3">
        <v>44865.343969907401</v>
      </c>
      <c r="F259" t="s">
        <v>110</v>
      </c>
      <c r="G259">
        <v>4</v>
      </c>
      <c r="H259">
        <v>4</v>
      </c>
      <c r="I259">
        <v>4</v>
      </c>
      <c r="J259">
        <v>4</v>
      </c>
      <c r="K259">
        <v>4</v>
      </c>
      <c r="L259">
        <v>4</v>
      </c>
      <c r="M259">
        <v>6</v>
      </c>
      <c r="N259">
        <v>2</v>
      </c>
      <c r="O259">
        <v>11</v>
      </c>
      <c r="P259">
        <v>3</v>
      </c>
      <c r="Q259">
        <v>7</v>
      </c>
      <c r="R259">
        <v>9</v>
      </c>
      <c r="S259">
        <f t="shared" ref="S259:S322" si="16">SUM(G259:L259)</f>
        <v>24</v>
      </c>
      <c r="U259" s="12"/>
      <c r="V259" s="12"/>
      <c r="W259" s="12"/>
      <c r="AA259" s="5"/>
    </row>
    <row r="260" spans="1:27" x14ac:dyDescent="0.3">
      <c r="A260">
        <v>28692</v>
      </c>
      <c r="B260">
        <v>1</v>
      </c>
      <c r="C260">
        <v>1992</v>
      </c>
      <c r="D260">
        <f t="shared" si="15"/>
        <v>30</v>
      </c>
      <c r="E260" s="3">
        <v>44865.428032407399</v>
      </c>
      <c r="F260" t="s">
        <v>42</v>
      </c>
      <c r="G260">
        <v>4</v>
      </c>
      <c r="H260">
        <v>4</v>
      </c>
      <c r="I260">
        <v>1</v>
      </c>
      <c r="J260">
        <v>3</v>
      </c>
      <c r="K260">
        <v>4</v>
      </c>
      <c r="L260">
        <v>3</v>
      </c>
      <c r="M260">
        <v>7</v>
      </c>
      <c r="N260">
        <v>3</v>
      </c>
      <c r="O260">
        <v>15</v>
      </c>
      <c r="P260">
        <v>3</v>
      </c>
      <c r="Q260">
        <v>5</v>
      </c>
      <c r="R260">
        <v>9</v>
      </c>
      <c r="S260">
        <f t="shared" si="16"/>
        <v>19</v>
      </c>
      <c r="U260" s="12"/>
      <c r="V260" s="12"/>
      <c r="W260" s="12"/>
      <c r="AA260" s="5"/>
    </row>
    <row r="261" spans="1:27" x14ac:dyDescent="0.3">
      <c r="A261">
        <v>29092</v>
      </c>
      <c r="B261">
        <v>0</v>
      </c>
      <c r="C261">
        <v>1992</v>
      </c>
      <c r="D261">
        <f t="shared" si="15"/>
        <v>30</v>
      </c>
      <c r="E261" s="3">
        <v>44866.922083333302</v>
      </c>
      <c r="F261" t="s">
        <v>40</v>
      </c>
      <c r="G261">
        <v>3</v>
      </c>
      <c r="H261">
        <v>3</v>
      </c>
      <c r="I261">
        <v>3</v>
      </c>
      <c r="J261">
        <v>2</v>
      </c>
      <c r="K261">
        <v>3</v>
      </c>
      <c r="L261">
        <v>2</v>
      </c>
      <c r="M261">
        <v>7</v>
      </c>
      <c r="N261">
        <v>5</v>
      </c>
      <c r="O261">
        <v>12</v>
      </c>
      <c r="P261">
        <v>4</v>
      </c>
      <c r="Q261">
        <v>12</v>
      </c>
      <c r="R261">
        <v>8</v>
      </c>
      <c r="S261">
        <f t="shared" si="16"/>
        <v>16</v>
      </c>
      <c r="U261" s="12"/>
      <c r="V261" s="12"/>
      <c r="W261" s="12"/>
      <c r="AA261" s="5"/>
    </row>
    <row r="262" spans="1:27" x14ac:dyDescent="0.3">
      <c r="A262">
        <v>29391</v>
      </c>
      <c r="B262">
        <v>0</v>
      </c>
      <c r="C262">
        <v>1992</v>
      </c>
      <c r="D262">
        <f t="shared" si="15"/>
        <v>30</v>
      </c>
      <c r="E262" s="3">
        <v>44869.0233912037</v>
      </c>
      <c r="F262" t="s">
        <v>52</v>
      </c>
      <c r="G262">
        <v>4</v>
      </c>
      <c r="H262">
        <v>4</v>
      </c>
      <c r="I262">
        <v>1</v>
      </c>
      <c r="J262">
        <v>4</v>
      </c>
      <c r="K262">
        <v>4</v>
      </c>
      <c r="L262">
        <v>4</v>
      </c>
      <c r="M262">
        <v>5</v>
      </c>
      <c r="N262">
        <v>2</v>
      </c>
      <c r="O262">
        <v>13</v>
      </c>
      <c r="P262">
        <v>3</v>
      </c>
      <c r="Q262">
        <v>4</v>
      </c>
      <c r="R262">
        <v>4</v>
      </c>
      <c r="S262">
        <f t="shared" si="16"/>
        <v>21</v>
      </c>
      <c r="U262" s="12"/>
      <c r="V262" s="12"/>
      <c r="W262" s="12"/>
      <c r="AA262" s="5"/>
    </row>
    <row r="263" spans="1:27" x14ac:dyDescent="0.3">
      <c r="A263">
        <v>29447</v>
      </c>
      <c r="B263">
        <v>1</v>
      </c>
      <c r="C263">
        <v>1992</v>
      </c>
      <c r="D263">
        <f t="shared" si="15"/>
        <v>30</v>
      </c>
      <c r="E263" s="3">
        <v>44869.745289351798</v>
      </c>
      <c r="F263" t="s">
        <v>111</v>
      </c>
      <c r="G263">
        <v>3</v>
      </c>
      <c r="H263">
        <v>3</v>
      </c>
      <c r="I263">
        <v>1</v>
      </c>
      <c r="J263">
        <v>4</v>
      </c>
      <c r="K263">
        <v>2</v>
      </c>
      <c r="L263">
        <v>1</v>
      </c>
      <c r="M263">
        <v>5</v>
      </c>
      <c r="N263">
        <v>2</v>
      </c>
      <c r="O263">
        <v>6</v>
      </c>
      <c r="P263">
        <v>4</v>
      </c>
      <c r="Q263">
        <v>3</v>
      </c>
      <c r="R263">
        <v>7</v>
      </c>
      <c r="S263">
        <f t="shared" si="16"/>
        <v>14</v>
      </c>
      <c r="U263" s="12"/>
      <c r="V263" s="12"/>
      <c r="W263" s="12"/>
      <c r="AA263" s="5"/>
    </row>
    <row r="264" spans="1:27" x14ac:dyDescent="0.3">
      <c r="A264">
        <v>29390</v>
      </c>
      <c r="B264">
        <v>0</v>
      </c>
      <c r="C264">
        <v>1991</v>
      </c>
      <c r="D264">
        <f t="shared" si="15"/>
        <v>31</v>
      </c>
      <c r="E264" s="3">
        <v>44869.011064814797</v>
      </c>
      <c r="F264" t="s">
        <v>112</v>
      </c>
      <c r="G264">
        <v>4</v>
      </c>
      <c r="H264">
        <v>3</v>
      </c>
      <c r="I264">
        <v>3</v>
      </c>
      <c r="J264">
        <v>3</v>
      </c>
      <c r="K264">
        <v>4</v>
      </c>
      <c r="L264">
        <v>4</v>
      </c>
      <c r="M264">
        <v>4</v>
      </c>
      <c r="N264">
        <v>3</v>
      </c>
      <c r="O264">
        <v>7</v>
      </c>
      <c r="P264">
        <v>4</v>
      </c>
      <c r="Q264">
        <v>4</v>
      </c>
      <c r="R264">
        <v>8</v>
      </c>
      <c r="S264">
        <f t="shared" si="16"/>
        <v>21</v>
      </c>
      <c r="U264" s="12"/>
      <c r="V264" s="12"/>
      <c r="W264" s="12"/>
      <c r="AA264" s="5"/>
    </row>
    <row r="265" spans="1:27" x14ac:dyDescent="0.3">
      <c r="A265">
        <v>29393</v>
      </c>
      <c r="B265">
        <v>1</v>
      </c>
      <c r="C265">
        <v>1991</v>
      </c>
      <c r="D265">
        <f t="shared" si="15"/>
        <v>31</v>
      </c>
      <c r="E265" s="3">
        <v>44869.275185185201</v>
      </c>
      <c r="F265" t="s">
        <v>40</v>
      </c>
      <c r="G265">
        <v>4</v>
      </c>
      <c r="H265">
        <v>3</v>
      </c>
      <c r="I265">
        <v>2</v>
      </c>
      <c r="J265">
        <v>3</v>
      </c>
      <c r="K265">
        <v>3</v>
      </c>
      <c r="L265">
        <v>4</v>
      </c>
      <c r="M265">
        <v>5</v>
      </c>
      <c r="N265">
        <v>3</v>
      </c>
      <c r="O265">
        <v>15</v>
      </c>
      <c r="P265">
        <v>5</v>
      </c>
      <c r="Q265">
        <v>5</v>
      </c>
      <c r="R265">
        <v>10</v>
      </c>
      <c r="S265">
        <f t="shared" si="16"/>
        <v>19</v>
      </c>
      <c r="U265" s="12"/>
      <c r="V265" s="12"/>
      <c r="W265" s="12"/>
      <c r="AA265" s="5"/>
    </row>
    <row r="266" spans="1:27" x14ac:dyDescent="0.3">
      <c r="A266">
        <v>29463</v>
      </c>
      <c r="B266">
        <v>0</v>
      </c>
      <c r="C266">
        <v>1991</v>
      </c>
      <c r="D266">
        <f t="shared" si="15"/>
        <v>31</v>
      </c>
      <c r="E266" s="3">
        <v>44869.800474536998</v>
      </c>
      <c r="F266" t="s">
        <v>63</v>
      </c>
      <c r="G266">
        <v>4</v>
      </c>
      <c r="H266">
        <v>4</v>
      </c>
      <c r="I266">
        <v>2</v>
      </c>
      <c r="J266">
        <v>4</v>
      </c>
      <c r="K266">
        <v>4</v>
      </c>
      <c r="L266">
        <v>4</v>
      </c>
      <c r="M266">
        <v>4</v>
      </c>
      <c r="N266">
        <v>3</v>
      </c>
      <c r="O266">
        <v>13</v>
      </c>
      <c r="P266">
        <v>3</v>
      </c>
      <c r="Q266">
        <v>6</v>
      </c>
      <c r="R266">
        <v>8</v>
      </c>
      <c r="S266">
        <f t="shared" si="16"/>
        <v>22</v>
      </c>
      <c r="U266" s="12"/>
      <c r="V266" s="12"/>
      <c r="W266" s="12"/>
      <c r="AA266" s="5"/>
    </row>
    <row r="267" spans="1:27" x14ac:dyDescent="0.3">
      <c r="A267">
        <v>27116</v>
      </c>
      <c r="B267">
        <v>0</v>
      </c>
      <c r="C267">
        <v>1990</v>
      </c>
      <c r="D267">
        <f t="shared" si="15"/>
        <v>32</v>
      </c>
      <c r="E267" s="3">
        <v>44860.645960648202</v>
      </c>
      <c r="F267" t="s">
        <v>52</v>
      </c>
      <c r="G267">
        <v>3</v>
      </c>
      <c r="H267">
        <v>3</v>
      </c>
      <c r="I267">
        <v>2</v>
      </c>
      <c r="J267">
        <v>2</v>
      </c>
      <c r="K267">
        <v>4</v>
      </c>
      <c r="L267">
        <v>2</v>
      </c>
      <c r="M267">
        <v>5</v>
      </c>
      <c r="N267">
        <v>4</v>
      </c>
      <c r="O267">
        <v>18</v>
      </c>
      <c r="P267">
        <v>4</v>
      </c>
      <c r="Q267">
        <v>6</v>
      </c>
      <c r="R267">
        <v>7</v>
      </c>
      <c r="S267">
        <f t="shared" si="16"/>
        <v>16</v>
      </c>
      <c r="U267" s="12"/>
      <c r="V267" s="12"/>
      <c r="W267" s="12"/>
      <c r="AA267" s="5"/>
    </row>
    <row r="268" spans="1:27" x14ac:dyDescent="0.3">
      <c r="A268">
        <v>27271</v>
      </c>
      <c r="B268">
        <v>1</v>
      </c>
      <c r="C268">
        <v>1990</v>
      </c>
      <c r="D268">
        <f t="shared" si="15"/>
        <v>32</v>
      </c>
      <c r="E268" s="3">
        <v>44860.777928240801</v>
      </c>
      <c r="F268" t="s">
        <v>40</v>
      </c>
      <c r="G268">
        <v>3</v>
      </c>
      <c r="H268">
        <v>3</v>
      </c>
      <c r="I268">
        <v>3</v>
      </c>
      <c r="J268">
        <v>2</v>
      </c>
      <c r="K268">
        <v>3</v>
      </c>
      <c r="L268">
        <v>2</v>
      </c>
      <c r="M268">
        <v>6</v>
      </c>
      <c r="N268">
        <v>5</v>
      </c>
      <c r="O268">
        <v>12</v>
      </c>
      <c r="P268">
        <v>4</v>
      </c>
      <c r="Q268">
        <v>2</v>
      </c>
      <c r="R268">
        <v>33</v>
      </c>
      <c r="S268">
        <f t="shared" si="16"/>
        <v>16</v>
      </c>
      <c r="U268" s="12"/>
      <c r="V268" s="12"/>
      <c r="W268" s="12"/>
      <c r="AA268" s="5"/>
    </row>
    <row r="269" spans="1:27" x14ac:dyDescent="0.3">
      <c r="A269">
        <v>27345</v>
      </c>
      <c r="B269">
        <v>0</v>
      </c>
      <c r="C269">
        <v>1990</v>
      </c>
      <c r="D269">
        <f t="shared" si="15"/>
        <v>32</v>
      </c>
      <c r="E269" s="3">
        <v>44860.792245370401</v>
      </c>
      <c r="F269" t="s">
        <v>42</v>
      </c>
      <c r="G269">
        <v>4</v>
      </c>
      <c r="H269">
        <v>4</v>
      </c>
      <c r="I269">
        <v>2</v>
      </c>
      <c r="J269">
        <v>3</v>
      </c>
      <c r="K269">
        <v>3</v>
      </c>
      <c r="L269">
        <v>3</v>
      </c>
      <c r="M269">
        <v>4</v>
      </c>
      <c r="N269">
        <v>3</v>
      </c>
      <c r="O269">
        <v>9</v>
      </c>
      <c r="P269">
        <v>2</v>
      </c>
      <c r="Q269">
        <v>4</v>
      </c>
      <c r="R269">
        <v>6</v>
      </c>
      <c r="S269">
        <f t="shared" si="16"/>
        <v>19</v>
      </c>
      <c r="U269" s="12"/>
      <c r="V269" s="12"/>
      <c r="W269" s="12"/>
      <c r="AA269" s="5"/>
    </row>
    <row r="270" spans="1:27" x14ac:dyDescent="0.3">
      <c r="A270">
        <v>28029</v>
      </c>
      <c r="B270">
        <v>0</v>
      </c>
      <c r="C270">
        <v>1990</v>
      </c>
      <c r="D270">
        <f t="shared" si="15"/>
        <v>32</v>
      </c>
      <c r="E270" s="3">
        <v>44861.9275694444</v>
      </c>
      <c r="F270" t="s">
        <v>42</v>
      </c>
      <c r="G270">
        <v>4</v>
      </c>
      <c r="H270">
        <v>4</v>
      </c>
      <c r="I270">
        <v>2</v>
      </c>
      <c r="J270">
        <v>3</v>
      </c>
      <c r="K270">
        <v>4</v>
      </c>
      <c r="L270">
        <v>4</v>
      </c>
      <c r="M270">
        <v>36</v>
      </c>
      <c r="N270">
        <v>6</v>
      </c>
      <c r="O270">
        <v>18</v>
      </c>
      <c r="P270">
        <v>38</v>
      </c>
      <c r="Q270">
        <v>9</v>
      </c>
      <c r="R270">
        <v>10</v>
      </c>
      <c r="S270">
        <f t="shared" si="16"/>
        <v>21</v>
      </c>
      <c r="U270" s="12"/>
      <c r="V270" s="12"/>
      <c r="W270" s="12"/>
      <c r="AA270" s="5"/>
    </row>
    <row r="271" spans="1:27" x14ac:dyDescent="0.3">
      <c r="A271">
        <v>29705</v>
      </c>
      <c r="B271">
        <v>1</v>
      </c>
      <c r="C271">
        <v>1990</v>
      </c>
      <c r="D271">
        <f t="shared" si="15"/>
        <v>32</v>
      </c>
      <c r="E271" s="3">
        <v>44871.793553240699</v>
      </c>
      <c r="F271" t="s">
        <v>113</v>
      </c>
      <c r="G271">
        <v>3</v>
      </c>
      <c r="H271">
        <v>3</v>
      </c>
      <c r="I271">
        <v>3</v>
      </c>
      <c r="J271">
        <v>3</v>
      </c>
      <c r="K271">
        <v>3</v>
      </c>
      <c r="L271">
        <v>3</v>
      </c>
      <c r="M271">
        <v>6</v>
      </c>
      <c r="N271">
        <v>2</v>
      </c>
      <c r="O271">
        <v>11</v>
      </c>
      <c r="P271">
        <v>3</v>
      </c>
      <c r="Q271">
        <v>4</v>
      </c>
      <c r="R271">
        <v>46</v>
      </c>
      <c r="S271">
        <f t="shared" si="16"/>
        <v>18</v>
      </c>
      <c r="U271" s="12"/>
      <c r="V271" s="12"/>
      <c r="W271" s="12"/>
      <c r="AA271" s="5"/>
    </row>
    <row r="272" spans="1:27" x14ac:dyDescent="0.3">
      <c r="A272">
        <v>30118</v>
      </c>
      <c r="B272">
        <v>0</v>
      </c>
      <c r="C272">
        <v>1990</v>
      </c>
      <c r="D272">
        <f t="shared" si="15"/>
        <v>32</v>
      </c>
      <c r="E272" s="3">
        <v>44878.393206018503</v>
      </c>
      <c r="F272" t="s">
        <v>40</v>
      </c>
      <c r="G272">
        <v>3</v>
      </c>
      <c r="H272">
        <v>3</v>
      </c>
      <c r="I272">
        <v>3</v>
      </c>
      <c r="J272">
        <v>3</v>
      </c>
      <c r="K272">
        <v>3</v>
      </c>
      <c r="L272">
        <v>2</v>
      </c>
      <c r="M272">
        <v>5</v>
      </c>
      <c r="N272">
        <v>3</v>
      </c>
      <c r="O272">
        <v>5</v>
      </c>
      <c r="P272">
        <v>3</v>
      </c>
      <c r="Q272">
        <v>4</v>
      </c>
      <c r="R272">
        <v>2198</v>
      </c>
      <c r="S272">
        <f t="shared" si="16"/>
        <v>17</v>
      </c>
      <c r="U272" s="12"/>
      <c r="V272" s="12"/>
      <c r="W272" s="12"/>
      <c r="AA272" s="5"/>
    </row>
    <row r="273" spans="1:27" x14ac:dyDescent="0.3">
      <c r="A273">
        <v>27181</v>
      </c>
      <c r="B273">
        <v>0</v>
      </c>
      <c r="C273">
        <v>1989</v>
      </c>
      <c r="D273">
        <f t="shared" si="15"/>
        <v>33</v>
      </c>
      <c r="E273" s="3">
        <v>44860.697916666701</v>
      </c>
      <c r="F273" t="s">
        <v>42</v>
      </c>
      <c r="G273">
        <v>3</v>
      </c>
      <c r="H273">
        <v>3</v>
      </c>
      <c r="I273">
        <v>2</v>
      </c>
      <c r="J273">
        <v>4</v>
      </c>
      <c r="K273">
        <v>4</v>
      </c>
      <c r="L273">
        <v>4</v>
      </c>
      <c r="M273">
        <v>4</v>
      </c>
      <c r="N273">
        <v>2</v>
      </c>
      <c r="O273">
        <v>6</v>
      </c>
      <c r="P273">
        <v>2</v>
      </c>
      <c r="Q273">
        <v>3</v>
      </c>
      <c r="R273">
        <v>15</v>
      </c>
      <c r="S273">
        <f t="shared" si="16"/>
        <v>20</v>
      </c>
      <c r="U273" s="12"/>
      <c r="V273" s="12"/>
      <c r="W273" s="12"/>
      <c r="AA273" s="5"/>
    </row>
    <row r="274" spans="1:27" x14ac:dyDescent="0.3">
      <c r="A274">
        <v>27398</v>
      </c>
      <c r="B274">
        <v>0</v>
      </c>
      <c r="C274">
        <v>1989</v>
      </c>
      <c r="D274">
        <f t="shared" si="15"/>
        <v>33</v>
      </c>
      <c r="E274" s="3">
        <v>44860.848252314798</v>
      </c>
      <c r="F274" t="s">
        <v>42</v>
      </c>
      <c r="G274">
        <v>4</v>
      </c>
      <c r="H274">
        <v>4</v>
      </c>
      <c r="I274">
        <v>2</v>
      </c>
      <c r="J274">
        <v>3</v>
      </c>
      <c r="K274">
        <v>3</v>
      </c>
      <c r="L274">
        <v>3</v>
      </c>
      <c r="M274">
        <v>8</v>
      </c>
      <c r="N274">
        <v>3</v>
      </c>
      <c r="O274">
        <v>12</v>
      </c>
      <c r="P274">
        <v>4</v>
      </c>
      <c r="Q274">
        <v>10</v>
      </c>
      <c r="R274">
        <v>9</v>
      </c>
      <c r="S274">
        <f t="shared" si="16"/>
        <v>19</v>
      </c>
      <c r="U274" s="12"/>
      <c r="V274" s="12"/>
      <c r="W274" s="12"/>
      <c r="AA274" s="5"/>
    </row>
    <row r="275" spans="1:27" x14ac:dyDescent="0.3">
      <c r="A275">
        <v>27551</v>
      </c>
      <c r="B275">
        <v>0</v>
      </c>
      <c r="C275">
        <v>1989</v>
      </c>
      <c r="D275">
        <f t="shared" si="15"/>
        <v>33</v>
      </c>
      <c r="E275" s="3">
        <v>44860.986458333296</v>
      </c>
      <c r="F275" t="s">
        <v>49</v>
      </c>
      <c r="G275">
        <v>4</v>
      </c>
      <c r="H275">
        <v>3</v>
      </c>
      <c r="I275">
        <v>1</v>
      </c>
      <c r="J275">
        <v>1</v>
      </c>
      <c r="K275">
        <v>2</v>
      </c>
      <c r="L275">
        <v>1</v>
      </c>
      <c r="M275">
        <v>4</v>
      </c>
      <c r="N275">
        <v>3</v>
      </c>
      <c r="O275">
        <v>8</v>
      </c>
      <c r="P275">
        <v>3</v>
      </c>
      <c r="Q275">
        <v>6</v>
      </c>
      <c r="R275">
        <v>5</v>
      </c>
      <c r="S275">
        <f t="shared" si="16"/>
        <v>12</v>
      </c>
      <c r="U275" s="12"/>
      <c r="V275" s="12"/>
      <c r="W275" s="12"/>
      <c r="AA275" s="5"/>
    </row>
    <row r="276" spans="1:27" x14ac:dyDescent="0.3">
      <c r="A276">
        <v>27596</v>
      </c>
      <c r="B276">
        <v>0</v>
      </c>
      <c r="C276">
        <v>1989</v>
      </c>
      <c r="D276">
        <f t="shared" si="15"/>
        <v>33</v>
      </c>
      <c r="E276" s="3">
        <v>44861.2166319444</v>
      </c>
      <c r="F276" t="s">
        <v>40</v>
      </c>
      <c r="G276">
        <v>4</v>
      </c>
      <c r="H276">
        <v>4</v>
      </c>
      <c r="I276">
        <v>3</v>
      </c>
      <c r="J276">
        <v>3</v>
      </c>
      <c r="K276">
        <v>4</v>
      </c>
      <c r="L276">
        <v>2</v>
      </c>
      <c r="M276">
        <v>4</v>
      </c>
      <c r="N276">
        <v>3</v>
      </c>
      <c r="O276">
        <v>8</v>
      </c>
      <c r="P276">
        <v>3</v>
      </c>
      <c r="Q276">
        <v>4</v>
      </c>
      <c r="R276">
        <v>7</v>
      </c>
      <c r="S276">
        <f t="shared" si="16"/>
        <v>20</v>
      </c>
      <c r="U276" s="12"/>
      <c r="V276" s="12"/>
      <c r="W276" s="12"/>
      <c r="AA276" s="5"/>
    </row>
    <row r="277" spans="1:27" x14ac:dyDescent="0.3">
      <c r="A277">
        <v>28385</v>
      </c>
      <c r="B277">
        <v>0</v>
      </c>
      <c r="C277">
        <v>1989</v>
      </c>
      <c r="D277">
        <f t="shared" si="15"/>
        <v>33</v>
      </c>
      <c r="E277" s="3">
        <v>44863.320034722201</v>
      </c>
      <c r="F277" t="s">
        <v>40</v>
      </c>
      <c r="G277">
        <v>3</v>
      </c>
      <c r="H277">
        <v>3</v>
      </c>
      <c r="I277">
        <v>3</v>
      </c>
      <c r="J277">
        <v>2</v>
      </c>
      <c r="K277">
        <v>3</v>
      </c>
      <c r="L277">
        <v>3</v>
      </c>
      <c r="M277">
        <v>6</v>
      </c>
      <c r="N277">
        <v>3</v>
      </c>
      <c r="O277">
        <v>19</v>
      </c>
      <c r="P277">
        <v>4</v>
      </c>
      <c r="Q277">
        <v>11</v>
      </c>
      <c r="R277">
        <v>18</v>
      </c>
      <c r="S277">
        <f t="shared" si="16"/>
        <v>17</v>
      </c>
      <c r="U277" s="12"/>
      <c r="V277" s="12"/>
      <c r="W277" s="12"/>
      <c r="AA277" s="5"/>
    </row>
    <row r="278" spans="1:27" x14ac:dyDescent="0.3">
      <c r="A278">
        <v>29024</v>
      </c>
      <c r="B278">
        <v>0</v>
      </c>
      <c r="C278">
        <v>1989</v>
      </c>
      <c r="D278">
        <f t="shared" si="15"/>
        <v>33</v>
      </c>
      <c r="E278" s="3">
        <v>44866.673784722203</v>
      </c>
      <c r="F278" t="s">
        <v>49</v>
      </c>
      <c r="G278">
        <v>4</v>
      </c>
      <c r="H278">
        <v>3</v>
      </c>
      <c r="I278">
        <v>4</v>
      </c>
      <c r="J278">
        <v>3</v>
      </c>
      <c r="K278">
        <v>4</v>
      </c>
      <c r="L278">
        <v>4</v>
      </c>
      <c r="M278">
        <v>5</v>
      </c>
      <c r="N278">
        <v>3</v>
      </c>
      <c r="O278">
        <v>10</v>
      </c>
      <c r="P278">
        <v>5</v>
      </c>
      <c r="Q278">
        <v>9</v>
      </c>
      <c r="R278">
        <v>7</v>
      </c>
      <c r="S278">
        <f t="shared" si="16"/>
        <v>22</v>
      </c>
      <c r="U278" s="12"/>
      <c r="V278" s="12"/>
      <c r="W278" s="12"/>
      <c r="AA278" s="5"/>
    </row>
    <row r="279" spans="1:27" x14ac:dyDescent="0.3">
      <c r="A279">
        <v>29472</v>
      </c>
      <c r="B279">
        <v>1</v>
      </c>
      <c r="C279">
        <v>1989</v>
      </c>
      <c r="D279">
        <f t="shared" si="15"/>
        <v>33</v>
      </c>
      <c r="E279" s="3">
        <v>44869.830358796302</v>
      </c>
      <c r="F279" t="s">
        <v>42</v>
      </c>
      <c r="G279">
        <v>4</v>
      </c>
      <c r="H279">
        <v>4</v>
      </c>
      <c r="I279">
        <v>3</v>
      </c>
      <c r="J279">
        <v>3</v>
      </c>
      <c r="K279">
        <v>4</v>
      </c>
      <c r="L279">
        <v>4</v>
      </c>
      <c r="M279">
        <v>6</v>
      </c>
      <c r="N279">
        <v>4</v>
      </c>
      <c r="O279">
        <v>13</v>
      </c>
      <c r="P279">
        <v>4</v>
      </c>
      <c r="Q279">
        <v>7</v>
      </c>
      <c r="R279">
        <v>5</v>
      </c>
      <c r="S279">
        <f t="shared" si="16"/>
        <v>22</v>
      </c>
      <c r="U279" s="12"/>
      <c r="V279" s="12"/>
      <c r="W279" s="12"/>
      <c r="AA279" s="5"/>
    </row>
    <row r="280" spans="1:27" x14ac:dyDescent="0.3">
      <c r="A280">
        <v>26775</v>
      </c>
      <c r="B280">
        <v>0</v>
      </c>
      <c r="C280">
        <v>1988</v>
      </c>
      <c r="D280">
        <f t="shared" si="15"/>
        <v>34</v>
      </c>
      <c r="E280" s="3">
        <v>44860.394270833298</v>
      </c>
      <c r="F280" t="s">
        <v>42</v>
      </c>
      <c r="G280">
        <v>3</v>
      </c>
      <c r="H280">
        <v>3</v>
      </c>
      <c r="I280">
        <v>3</v>
      </c>
      <c r="J280">
        <v>2</v>
      </c>
      <c r="K280">
        <v>3</v>
      </c>
      <c r="L280">
        <v>2</v>
      </c>
      <c r="M280">
        <v>53</v>
      </c>
      <c r="N280">
        <v>7</v>
      </c>
      <c r="O280">
        <v>47</v>
      </c>
      <c r="P280">
        <v>12</v>
      </c>
      <c r="Q280">
        <v>30</v>
      </c>
      <c r="R280">
        <v>19</v>
      </c>
      <c r="S280">
        <f t="shared" si="16"/>
        <v>16</v>
      </c>
      <c r="U280" s="12"/>
      <c r="V280" s="12"/>
      <c r="W280" s="12"/>
      <c r="AA280" s="5"/>
    </row>
    <row r="281" spans="1:27" x14ac:dyDescent="0.3">
      <c r="A281">
        <v>28031</v>
      </c>
      <c r="B281">
        <v>0</v>
      </c>
      <c r="C281">
        <v>1988</v>
      </c>
      <c r="D281">
        <f t="shared" si="15"/>
        <v>34</v>
      </c>
      <c r="E281" s="3">
        <v>44861.910787036999</v>
      </c>
      <c r="F281" t="s">
        <v>42</v>
      </c>
      <c r="G281">
        <v>3</v>
      </c>
      <c r="H281">
        <v>3</v>
      </c>
      <c r="I281">
        <v>2</v>
      </c>
      <c r="J281">
        <v>3</v>
      </c>
      <c r="K281">
        <v>3</v>
      </c>
      <c r="L281">
        <v>2</v>
      </c>
      <c r="M281">
        <v>5</v>
      </c>
      <c r="N281">
        <v>11</v>
      </c>
      <c r="O281">
        <v>8</v>
      </c>
      <c r="P281">
        <v>2</v>
      </c>
      <c r="Q281">
        <v>5</v>
      </c>
      <c r="R281">
        <v>5</v>
      </c>
      <c r="S281">
        <f t="shared" si="16"/>
        <v>16</v>
      </c>
      <c r="U281" s="12"/>
      <c r="V281" s="12"/>
      <c r="W281" s="12"/>
      <c r="AA281" s="5"/>
    </row>
    <row r="282" spans="1:27" x14ac:dyDescent="0.3">
      <c r="A282">
        <v>28623</v>
      </c>
      <c r="B282">
        <v>0</v>
      </c>
      <c r="C282">
        <v>1988</v>
      </c>
      <c r="D282">
        <f t="shared" si="15"/>
        <v>34</v>
      </c>
      <c r="E282" s="3">
        <v>44864.810810185198</v>
      </c>
      <c r="F282" t="s">
        <v>40</v>
      </c>
      <c r="G282">
        <v>3</v>
      </c>
      <c r="H282">
        <v>3</v>
      </c>
      <c r="I282">
        <v>3</v>
      </c>
      <c r="J282">
        <v>2</v>
      </c>
      <c r="K282">
        <v>3</v>
      </c>
      <c r="L282">
        <v>2</v>
      </c>
      <c r="M282">
        <v>4</v>
      </c>
      <c r="N282">
        <v>2</v>
      </c>
      <c r="O282">
        <v>8</v>
      </c>
      <c r="P282">
        <v>2</v>
      </c>
      <c r="Q282">
        <v>3</v>
      </c>
      <c r="R282">
        <v>5</v>
      </c>
      <c r="S282">
        <f t="shared" si="16"/>
        <v>16</v>
      </c>
      <c r="U282" s="12"/>
      <c r="V282" s="12"/>
      <c r="W282" s="12"/>
      <c r="AA282" s="5"/>
    </row>
    <row r="283" spans="1:27" x14ac:dyDescent="0.3">
      <c r="A283">
        <v>28650</v>
      </c>
      <c r="B283">
        <v>0</v>
      </c>
      <c r="C283">
        <v>1988</v>
      </c>
      <c r="D283">
        <f t="shared" si="15"/>
        <v>34</v>
      </c>
      <c r="E283" s="3">
        <v>44864.904884259297</v>
      </c>
      <c r="F283" t="s">
        <v>42</v>
      </c>
      <c r="G283">
        <v>3</v>
      </c>
      <c r="H283">
        <v>4</v>
      </c>
      <c r="I283">
        <v>3</v>
      </c>
      <c r="J283">
        <v>3</v>
      </c>
      <c r="K283">
        <v>3</v>
      </c>
      <c r="L283">
        <v>3</v>
      </c>
      <c r="M283">
        <v>17</v>
      </c>
      <c r="N283">
        <v>3</v>
      </c>
      <c r="O283">
        <v>19</v>
      </c>
      <c r="P283">
        <v>4</v>
      </c>
      <c r="Q283">
        <v>6</v>
      </c>
      <c r="R283">
        <v>10</v>
      </c>
      <c r="S283">
        <f t="shared" si="16"/>
        <v>19</v>
      </c>
      <c r="U283" s="12"/>
      <c r="V283" s="12"/>
      <c r="W283" s="12"/>
      <c r="AA283" s="5"/>
    </row>
    <row r="284" spans="1:27" x14ac:dyDescent="0.3">
      <c r="A284">
        <v>27155</v>
      </c>
      <c r="B284">
        <v>0</v>
      </c>
      <c r="C284">
        <v>1987</v>
      </c>
      <c r="D284">
        <f t="shared" si="15"/>
        <v>35</v>
      </c>
      <c r="E284" s="3">
        <v>44860.6858796296</v>
      </c>
      <c r="F284" t="s">
        <v>42</v>
      </c>
      <c r="G284">
        <v>3</v>
      </c>
      <c r="H284">
        <v>3</v>
      </c>
      <c r="I284">
        <v>2</v>
      </c>
      <c r="J284">
        <v>3</v>
      </c>
      <c r="K284">
        <v>3</v>
      </c>
      <c r="L284">
        <v>4</v>
      </c>
      <c r="M284">
        <v>3</v>
      </c>
      <c r="N284">
        <v>3</v>
      </c>
      <c r="O284">
        <v>8</v>
      </c>
      <c r="P284">
        <v>2</v>
      </c>
      <c r="Q284">
        <v>4</v>
      </c>
      <c r="R284">
        <v>6</v>
      </c>
      <c r="S284">
        <f t="shared" si="16"/>
        <v>18</v>
      </c>
      <c r="U284" s="12"/>
      <c r="V284" s="12"/>
      <c r="W284" s="12"/>
      <c r="AA284" s="5"/>
    </row>
    <row r="285" spans="1:27" x14ac:dyDescent="0.3">
      <c r="A285">
        <v>27642</v>
      </c>
      <c r="B285">
        <v>0</v>
      </c>
      <c r="C285">
        <v>1987</v>
      </c>
      <c r="D285">
        <f t="shared" si="15"/>
        <v>35</v>
      </c>
      <c r="E285" s="3">
        <v>44861.375706018502</v>
      </c>
      <c r="F285" t="s">
        <v>40</v>
      </c>
      <c r="G285">
        <v>3</v>
      </c>
      <c r="H285">
        <v>4</v>
      </c>
      <c r="I285">
        <v>3</v>
      </c>
      <c r="J285">
        <v>2</v>
      </c>
      <c r="K285">
        <v>3</v>
      </c>
      <c r="L285">
        <v>1</v>
      </c>
      <c r="M285">
        <v>5</v>
      </c>
      <c r="N285">
        <v>4</v>
      </c>
      <c r="O285">
        <v>10</v>
      </c>
      <c r="P285">
        <v>5</v>
      </c>
      <c r="Q285">
        <v>6</v>
      </c>
      <c r="R285">
        <v>6</v>
      </c>
      <c r="S285">
        <f t="shared" si="16"/>
        <v>16</v>
      </c>
      <c r="U285" s="12"/>
      <c r="V285" s="12"/>
      <c r="W285" s="12"/>
      <c r="AA285" s="5"/>
    </row>
    <row r="286" spans="1:27" x14ac:dyDescent="0.3">
      <c r="A286">
        <v>27461</v>
      </c>
      <c r="B286">
        <v>0</v>
      </c>
      <c r="C286">
        <v>1986</v>
      </c>
      <c r="D286">
        <f t="shared" si="15"/>
        <v>36</v>
      </c>
      <c r="E286" s="3">
        <v>44860.898657407401</v>
      </c>
      <c r="F286" t="s">
        <v>44</v>
      </c>
      <c r="G286">
        <v>3</v>
      </c>
      <c r="H286">
        <v>3</v>
      </c>
      <c r="I286">
        <v>2</v>
      </c>
      <c r="J286">
        <v>4</v>
      </c>
      <c r="K286">
        <v>4</v>
      </c>
      <c r="L286">
        <v>3</v>
      </c>
      <c r="M286">
        <v>2</v>
      </c>
      <c r="N286">
        <v>2</v>
      </c>
      <c r="O286">
        <v>4</v>
      </c>
      <c r="P286">
        <v>2</v>
      </c>
      <c r="Q286">
        <v>3</v>
      </c>
      <c r="R286">
        <v>4</v>
      </c>
      <c r="S286">
        <f t="shared" si="16"/>
        <v>19</v>
      </c>
      <c r="U286" s="12"/>
      <c r="V286" s="12"/>
      <c r="W286" s="12"/>
      <c r="AA286" s="5"/>
    </row>
    <row r="287" spans="1:27" x14ac:dyDescent="0.3">
      <c r="A287">
        <v>26887</v>
      </c>
      <c r="B287">
        <v>0</v>
      </c>
      <c r="C287">
        <v>1985</v>
      </c>
      <c r="D287">
        <f t="shared" si="15"/>
        <v>37</v>
      </c>
      <c r="E287" s="3">
        <v>44860.493414351899</v>
      </c>
      <c r="F287" t="s">
        <v>40</v>
      </c>
      <c r="G287">
        <v>3</v>
      </c>
      <c r="H287">
        <v>3</v>
      </c>
      <c r="I287">
        <v>2</v>
      </c>
      <c r="J287">
        <v>3</v>
      </c>
      <c r="K287">
        <v>3</v>
      </c>
      <c r="L287">
        <v>2</v>
      </c>
      <c r="M287">
        <v>5</v>
      </c>
      <c r="N287">
        <v>2</v>
      </c>
      <c r="O287">
        <v>6</v>
      </c>
      <c r="P287">
        <v>5</v>
      </c>
      <c r="Q287">
        <v>5</v>
      </c>
      <c r="R287">
        <v>10</v>
      </c>
      <c r="S287">
        <f t="shared" si="16"/>
        <v>16</v>
      </c>
      <c r="U287" s="12"/>
      <c r="V287" s="12"/>
      <c r="W287" s="12"/>
      <c r="AA287" s="5"/>
    </row>
    <row r="288" spans="1:27" x14ac:dyDescent="0.3">
      <c r="A288">
        <v>27509</v>
      </c>
      <c r="B288">
        <v>0</v>
      </c>
      <c r="C288">
        <v>1985</v>
      </c>
      <c r="D288">
        <f t="shared" si="15"/>
        <v>37</v>
      </c>
      <c r="E288" s="3">
        <v>44860.929861111101</v>
      </c>
      <c r="F288" t="s">
        <v>52</v>
      </c>
      <c r="G288">
        <v>4</v>
      </c>
      <c r="H288">
        <v>4</v>
      </c>
      <c r="I288">
        <v>2</v>
      </c>
      <c r="J288">
        <v>4</v>
      </c>
      <c r="K288">
        <v>4</v>
      </c>
      <c r="L288">
        <v>3</v>
      </c>
      <c r="M288">
        <v>4</v>
      </c>
      <c r="N288">
        <v>9</v>
      </c>
      <c r="O288">
        <v>11</v>
      </c>
      <c r="P288">
        <v>2</v>
      </c>
      <c r="Q288">
        <v>4</v>
      </c>
      <c r="R288">
        <v>5</v>
      </c>
      <c r="S288">
        <f t="shared" si="16"/>
        <v>21</v>
      </c>
      <c r="U288" s="12"/>
      <c r="V288" s="12"/>
      <c r="W288" s="12"/>
      <c r="AA288" s="5"/>
    </row>
    <row r="289" spans="1:27" x14ac:dyDescent="0.3">
      <c r="A289">
        <v>28519</v>
      </c>
      <c r="B289">
        <v>0</v>
      </c>
      <c r="C289">
        <v>1985</v>
      </c>
      <c r="D289">
        <f t="shared" si="15"/>
        <v>37</v>
      </c>
      <c r="E289" s="3">
        <v>44864.342708333301</v>
      </c>
      <c r="F289" t="s">
        <v>42</v>
      </c>
      <c r="G289">
        <v>4</v>
      </c>
      <c r="H289">
        <v>4</v>
      </c>
      <c r="I289">
        <v>1</v>
      </c>
      <c r="J289">
        <v>4</v>
      </c>
      <c r="K289">
        <v>4</v>
      </c>
      <c r="L289">
        <v>4</v>
      </c>
      <c r="M289">
        <v>5</v>
      </c>
      <c r="N289">
        <v>2</v>
      </c>
      <c r="O289">
        <v>7</v>
      </c>
      <c r="P289">
        <v>2</v>
      </c>
      <c r="Q289">
        <v>3</v>
      </c>
      <c r="R289">
        <v>6</v>
      </c>
      <c r="S289">
        <f t="shared" si="16"/>
        <v>21</v>
      </c>
      <c r="U289" s="12"/>
      <c r="V289" s="12"/>
      <c r="W289" s="12"/>
      <c r="AA289" s="5"/>
    </row>
    <row r="290" spans="1:27" x14ac:dyDescent="0.3">
      <c r="A290">
        <v>28890</v>
      </c>
      <c r="B290">
        <v>1</v>
      </c>
      <c r="C290">
        <v>1985</v>
      </c>
      <c r="D290">
        <f t="shared" si="15"/>
        <v>37</v>
      </c>
      <c r="E290" s="3">
        <v>44866.394571759301</v>
      </c>
      <c r="F290" t="s">
        <v>114</v>
      </c>
      <c r="G290">
        <v>4</v>
      </c>
      <c r="H290">
        <v>4</v>
      </c>
      <c r="I290">
        <v>3</v>
      </c>
      <c r="J290">
        <v>4</v>
      </c>
      <c r="K290">
        <v>4</v>
      </c>
      <c r="L290">
        <v>4</v>
      </c>
      <c r="M290">
        <v>4</v>
      </c>
      <c r="N290">
        <v>3</v>
      </c>
      <c r="O290">
        <v>7</v>
      </c>
      <c r="P290">
        <v>2</v>
      </c>
      <c r="Q290">
        <v>7</v>
      </c>
      <c r="R290">
        <v>8</v>
      </c>
      <c r="S290">
        <f t="shared" si="16"/>
        <v>23</v>
      </c>
      <c r="U290" s="12"/>
      <c r="V290" s="12"/>
      <c r="W290" s="12"/>
      <c r="AA290" s="5"/>
    </row>
    <row r="291" spans="1:27" x14ac:dyDescent="0.3">
      <c r="A291">
        <v>29806</v>
      </c>
      <c r="B291">
        <v>0</v>
      </c>
      <c r="C291">
        <v>1985</v>
      </c>
      <c r="D291">
        <f t="shared" si="15"/>
        <v>37</v>
      </c>
      <c r="E291" s="3">
        <v>44872.357118055603</v>
      </c>
      <c r="F291" t="s">
        <v>42</v>
      </c>
      <c r="G291">
        <v>4</v>
      </c>
      <c r="H291">
        <v>4</v>
      </c>
      <c r="I291">
        <v>2</v>
      </c>
      <c r="J291">
        <v>4</v>
      </c>
      <c r="K291">
        <v>4</v>
      </c>
      <c r="L291">
        <v>4</v>
      </c>
      <c r="M291">
        <v>4</v>
      </c>
      <c r="N291">
        <v>4</v>
      </c>
      <c r="O291">
        <v>66</v>
      </c>
      <c r="P291">
        <v>3</v>
      </c>
      <c r="Q291">
        <v>7</v>
      </c>
      <c r="R291">
        <v>12</v>
      </c>
      <c r="S291">
        <f t="shared" si="16"/>
        <v>22</v>
      </c>
      <c r="U291" s="12"/>
      <c r="V291" s="12"/>
      <c r="W291" s="12"/>
      <c r="AA291" s="5"/>
    </row>
    <row r="292" spans="1:27" x14ac:dyDescent="0.3">
      <c r="A292">
        <v>29928</v>
      </c>
      <c r="B292">
        <v>1</v>
      </c>
      <c r="C292">
        <v>1985</v>
      </c>
      <c r="D292">
        <f t="shared" si="15"/>
        <v>37</v>
      </c>
      <c r="E292" s="3">
        <v>44872.884675925903</v>
      </c>
      <c r="F292" t="s">
        <v>44</v>
      </c>
      <c r="G292">
        <v>2</v>
      </c>
      <c r="H292">
        <v>3</v>
      </c>
      <c r="I292">
        <v>3</v>
      </c>
      <c r="J292">
        <v>3</v>
      </c>
      <c r="K292">
        <v>3</v>
      </c>
      <c r="L292">
        <v>3</v>
      </c>
      <c r="M292">
        <v>4</v>
      </c>
      <c r="N292">
        <v>4</v>
      </c>
      <c r="O292">
        <v>5</v>
      </c>
      <c r="P292">
        <v>3</v>
      </c>
      <c r="Q292">
        <v>22</v>
      </c>
      <c r="R292">
        <v>8</v>
      </c>
      <c r="S292">
        <f t="shared" si="16"/>
        <v>17</v>
      </c>
      <c r="U292" s="12"/>
      <c r="V292" s="12"/>
      <c r="W292" s="12"/>
      <c r="AA292" s="5"/>
    </row>
    <row r="293" spans="1:27" x14ac:dyDescent="0.3">
      <c r="A293">
        <v>28147</v>
      </c>
      <c r="B293">
        <v>0</v>
      </c>
      <c r="C293">
        <v>1984</v>
      </c>
      <c r="D293">
        <f t="shared" si="15"/>
        <v>38</v>
      </c>
      <c r="E293" s="3">
        <v>44862.546643518501</v>
      </c>
      <c r="F293" t="s">
        <v>52</v>
      </c>
      <c r="G293">
        <v>4</v>
      </c>
      <c r="H293">
        <v>4</v>
      </c>
      <c r="I293">
        <v>3</v>
      </c>
      <c r="J293">
        <v>2</v>
      </c>
      <c r="K293">
        <v>4</v>
      </c>
      <c r="L293">
        <v>2</v>
      </c>
      <c r="M293">
        <v>3</v>
      </c>
      <c r="N293">
        <v>3</v>
      </c>
      <c r="O293">
        <v>9</v>
      </c>
      <c r="P293">
        <v>4</v>
      </c>
      <c r="Q293">
        <v>6</v>
      </c>
      <c r="R293">
        <v>8</v>
      </c>
      <c r="S293">
        <f t="shared" si="16"/>
        <v>19</v>
      </c>
      <c r="U293" s="12"/>
      <c r="V293" s="12"/>
      <c r="W293" s="12"/>
      <c r="AA293" s="5"/>
    </row>
    <row r="294" spans="1:27" x14ac:dyDescent="0.3">
      <c r="A294">
        <v>28302</v>
      </c>
      <c r="B294">
        <v>1</v>
      </c>
      <c r="C294">
        <v>1984</v>
      </c>
      <c r="D294">
        <f t="shared" si="15"/>
        <v>38</v>
      </c>
      <c r="E294" s="3">
        <v>44862.860011574099</v>
      </c>
      <c r="F294" t="s">
        <v>115</v>
      </c>
      <c r="G294">
        <v>4</v>
      </c>
      <c r="H294">
        <v>3</v>
      </c>
      <c r="I294">
        <v>2</v>
      </c>
      <c r="J294">
        <v>3</v>
      </c>
      <c r="K294">
        <v>3</v>
      </c>
      <c r="L294">
        <v>3</v>
      </c>
      <c r="M294">
        <v>5</v>
      </c>
      <c r="N294">
        <v>2</v>
      </c>
      <c r="O294">
        <v>6</v>
      </c>
      <c r="P294">
        <v>3</v>
      </c>
      <c r="Q294">
        <v>5</v>
      </c>
      <c r="R294">
        <v>5</v>
      </c>
      <c r="S294">
        <f t="shared" si="16"/>
        <v>18</v>
      </c>
      <c r="U294" s="12"/>
      <c r="V294" s="12"/>
      <c r="W294" s="12"/>
      <c r="AA294" s="5"/>
    </row>
    <row r="295" spans="1:27" x14ac:dyDescent="0.3">
      <c r="A295">
        <v>28457</v>
      </c>
      <c r="B295">
        <v>0</v>
      </c>
      <c r="C295">
        <v>1984</v>
      </c>
      <c r="D295">
        <f t="shared" si="15"/>
        <v>38</v>
      </c>
      <c r="E295" s="3">
        <v>44863.815682870401</v>
      </c>
      <c r="F295" t="s">
        <v>49</v>
      </c>
      <c r="G295">
        <v>4</v>
      </c>
      <c r="H295">
        <v>4</v>
      </c>
      <c r="I295">
        <v>4</v>
      </c>
      <c r="J295">
        <v>4</v>
      </c>
      <c r="K295">
        <v>4</v>
      </c>
      <c r="L295">
        <v>4</v>
      </c>
      <c r="M295">
        <v>4</v>
      </c>
      <c r="N295">
        <v>2</v>
      </c>
      <c r="O295">
        <v>9</v>
      </c>
      <c r="P295">
        <v>5</v>
      </c>
      <c r="Q295">
        <v>4</v>
      </c>
      <c r="R295">
        <v>4</v>
      </c>
      <c r="S295">
        <f t="shared" si="16"/>
        <v>24</v>
      </c>
      <c r="U295" s="12"/>
      <c r="V295" s="12"/>
      <c r="W295" s="12"/>
      <c r="AA295" s="5"/>
    </row>
    <row r="296" spans="1:27" x14ac:dyDescent="0.3">
      <c r="A296">
        <v>28997</v>
      </c>
      <c r="B296">
        <v>1</v>
      </c>
      <c r="C296">
        <v>1984</v>
      </c>
      <c r="D296">
        <f t="shared" si="15"/>
        <v>38</v>
      </c>
      <c r="E296" s="3">
        <v>44866.564756944397</v>
      </c>
      <c r="F296" t="s">
        <v>52</v>
      </c>
      <c r="G296">
        <v>3</v>
      </c>
      <c r="H296">
        <v>3</v>
      </c>
      <c r="I296">
        <v>4</v>
      </c>
      <c r="J296">
        <v>3</v>
      </c>
      <c r="K296">
        <v>4</v>
      </c>
      <c r="L296">
        <v>4</v>
      </c>
      <c r="M296">
        <v>5</v>
      </c>
      <c r="N296">
        <v>1</v>
      </c>
      <c r="O296">
        <v>4</v>
      </c>
      <c r="P296">
        <v>3</v>
      </c>
      <c r="Q296">
        <v>3</v>
      </c>
      <c r="R296">
        <v>7</v>
      </c>
      <c r="S296">
        <f t="shared" si="16"/>
        <v>21</v>
      </c>
      <c r="U296" s="12"/>
      <c r="V296" s="12"/>
      <c r="W296" s="12"/>
      <c r="AA296" s="5"/>
    </row>
    <row r="297" spans="1:27" x14ac:dyDescent="0.3">
      <c r="A297">
        <v>29444</v>
      </c>
      <c r="B297">
        <v>0</v>
      </c>
      <c r="C297">
        <v>1984</v>
      </c>
      <c r="D297">
        <f t="shared" si="15"/>
        <v>38</v>
      </c>
      <c r="E297" s="3">
        <v>44869.716620370396</v>
      </c>
      <c r="F297" t="s">
        <v>52</v>
      </c>
      <c r="G297">
        <v>3</v>
      </c>
      <c r="H297">
        <v>3</v>
      </c>
      <c r="I297">
        <v>2</v>
      </c>
      <c r="J297">
        <v>3</v>
      </c>
      <c r="K297">
        <v>3</v>
      </c>
      <c r="L297">
        <v>2</v>
      </c>
      <c r="M297">
        <v>5</v>
      </c>
      <c r="N297">
        <v>3</v>
      </c>
      <c r="O297">
        <v>10</v>
      </c>
      <c r="P297">
        <v>5</v>
      </c>
      <c r="Q297">
        <v>7</v>
      </c>
      <c r="R297">
        <v>6</v>
      </c>
      <c r="S297">
        <f t="shared" si="16"/>
        <v>16</v>
      </c>
      <c r="U297" s="12"/>
      <c r="V297" s="12"/>
      <c r="W297" s="12"/>
      <c r="AA297" s="5"/>
    </row>
    <row r="298" spans="1:27" x14ac:dyDescent="0.3">
      <c r="A298">
        <v>27450</v>
      </c>
      <c r="B298">
        <v>1</v>
      </c>
      <c r="C298">
        <v>1983</v>
      </c>
      <c r="D298">
        <f t="shared" si="15"/>
        <v>39</v>
      </c>
      <c r="E298" s="3">
        <v>44860.887789351902</v>
      </c>
      <c r="F298" t="s">
        <v>40</v>
      </c>
      <c r="G298">
        <v>3</v>
      </c>
      <c r="H298">
        <v>4</v>
      </c>
      <c r="I298">
        <v>3</v>
      </c>
      <c r="J298">
        <v>2</v>
      </c>
      <c r="K298">
        <v>3</v>
      </c>
      <c r="L298">
        <v>2</v>
      </c>
      <c r="M298">
        <v>11</v>
      </c>
      <c r="N298">
        <v>5</v>
      </c>
      <c r="O298">
        <v>9</v>
      </c>
      <c r="P298">
        <v>6</v>
      </c>
      <c r="Q298">
        <v>7</v>
      </c>
      <c r="R298">
        <v>6</v>
      </c>
      <c r="S298">
        <f t="shared" si="16"/>
        <v>17</v>
      </c>
      <c r="U298" s="12"/>
      <c r="V298" s="12"/>
      <c r="W298" s="12"/>
      <c r="AA298" s="5"/>
    </row>
    <row r="299" spans="1:27" x14ac:dyDescent="0.3">
      <c r="A299">
        <v>27571</v>
      </c>
      <c r="B299">
        <v>0</v>
      </c>
      <c r="C299">
        <v>1983</v>
      </c>
      <c r="D299">
        <f t="shared" si="15"/>
        <v>39</v>
      </c>
      <c r="E299" s="3">
        <v>44860.995775463001</v>
      </c>
      <c r="F299" t="s">
        <v>44</v>
      </c>
      <c r="G299">
        <v>2</v>
      </c>
      <c r="H299">
        <v>3</v>
      </c>
      <c r="I299">
        <v>1</v>
      </c>
      <c r="J299">
        <v>3</v>
      </c>
      <c r="K299">
        <v>2</v>
      </c>
      <c r="L299">
        <v>3</v>
      </c>
      <c r="M299">
        <v>6</v>
      </c>
      <c r="N299">
        <v>2</v>
      </c>
      <c r="O299">
        <v>7</v>
      </c>
      <c r="P299">
        <v>2</v>
      </c>
      <c r="Q299">
        <v>6</v>
      </c>
      <c r="R299">
        <v>6</v>
      </c>
      <c r="S299">
        <f t="shared" si="16"/>
        <v>14</v>
      </c>
      <c r="U299" s="12"/>
      <c r="V299" s="12"/>
      <c r="W299" s="12"/>
      <c r="AA299" s="5"/>
    </row>
    <row r="300" spans="1:27" x14ac:dyDescent="0.3">
      <c r="A300">
        <v>28642</v>
      </c>
      <c r="B300">
        <v>0</v>
      </c>
      <c r="C300">
        <v>1983</v>
      </c>
      <c r="D300">
        <f t="shared" si="15"/>
        <v>39</v>
      </c>
      <c r="E300" s="3">
        <v>44864.864039351902</v>
      </c>
      <c r="F300" t="s">
        <v>52</v>
      </c>
      <c r="G300">
        <v>4</v>
      </c>
      <c r="H300">
        <v>4</v>
      </c>
      <c r="I300">
        <v>4</v>
      </c>
      <c r="J300">
        <v>4</v>
      </c>
      <c r="K300">
        <v>4</v>
      </c>
      <c r="L300">
        <v>3</v>
      </c>
      <c r="M300">
        <v>6</v>
      </c>
      <c r="N300">
        <v>3</v>
      </c>
      <c r="O300">
        <v>11</v>
      </c>
      <c r="P300">
        <v>9</v>
      </c>
      <c r="Q300">
        <v>10</v>
      </c>
      <c r="R300">
        <v>14</v>
      </c>
      <c r="S300">
        <f t="shared" si="16"/>
        <v>23</v>
      </c>
      <c r="U300" s="12"/>
      <c r="V300" s="12"/>
      <c r="W300" s="12"/>
      <c r="AA300" s="5"/>
    </row>
    <row r="301" spans="1:27" x14ac:dyDescent="0.3">
      <c r="A301">
        <v>28714</v>
      </c>
      <c r="B301">
        <v>1</v>
      </c>
      <c r="C301">
        <v>1983</v>
      </c>
      <c r="D301">
        <f t="shared" si="15"/>
        <v>39</v>
      </c>
      <c r="E301" s="3">
        <v>44865.524618055599</v>
      </c>
      <c r="F301" t="s">
        <v>116</v>
      </c>
      <c r="G301">
        <v>3</v>
      </c>
      <c r="H301">
        <v>3</v>
      </c>
      <c r="I301">
        <v>2</v>
      </c>
      <c r="J301">
        <v>3</v>
      </c>
      <c r="K301">
        <v>3</v>
      </c>
      <c r="L301">
        <v>3</v>
      </c>
      <c r="M301">
        <v>8</v>
      </c>
      <c r="N301">
        <v>3</v>
      </c>
      <c r="O301">
        <v>14</v>
      </c>
      <c r="P301">
        <v>4</v>
      </c>
      <c r="Q301">
        <v>7</v>
      </c>
      <c r="R301">
        <v>121</v>
      </c>
      <c r="S301">
        <f t="shared" si="16"/>
        <v>17</v>
      </c>
      <c r="U301" s="12"/>
      <c r="V301" s="12"/>
      <c r="W301" s="12"/>
      <c r="AA301" s="5"/>
    </row>
    <row r="302" spans="1:27" x14ac:dyDescent="0.3">
      <c r="A302">
        <v>27949</v>
      </c>
      <c r="B302">
        <v>0</v>
      </c>
      <c r="C302">
        <v>1982</v>
      </c>
      <c r="D302">
        <f t="shared" si="15"/>
        <v>40</v>
      </c>
      <c r="E302" s="3">
        <v>44861.803854166697</v>
      </c>
      <c r="F302" t="s">
        <v>69</v>
      </c>
      <c r="G302">
        <v>3</v>
      </c>
      <c r="H302">
        <v>4</v>
      </c>
      <c r="I302">
        <v>2</v>
      </c>
      <c r="J302">
        <v>4</v>
      </c>
      <c r="K302">
        <v>4</v>
      </c>
      <c r="L302">
        <v>4</v>
      </c>
      <c r="M302">
        <v>22</v>
      </c>
      <c r="N302">
        <v>5</v>
      </c>
      <c r="O302">
        <v>42</v>
      </c>
      <c r="P302">
        <v>4</v>
      </c>
      <c r="Q302">
        <v>12</v>
      </c>
      <c r="R302">
        <v>22</v>
      </c>
      <c r="S302">
        <f t="shared" si="16"/>
        <v>21</v>
      </c>
      <c r="U302" s="12"/>
      <c r="V302" s="12"/>
      <c r="W302" s="12"/>
      <c r="AA302" s="5"/>
    </row>
    <row r="303" spans="1:27" x14ac:dyDescent="0.3">
      <c r="A303">
        <v>29438</v>
      </c>
      <c r="B303">
        <v>0</v>
      </c>
      <c r="C303">
        <v>1982</v>
      </c>
      <c r="D303">
        <f t="shared" si="15"/>
        <v>40</v>
      </c>
      <c r="E303" s="3">
        <v>44869.6866435185</v>
      </c>
      <c r="F303" t="s">
        <v>117</v>
      </c>
      <c r="G303">
        <v>3</v>
      </c>
      <c r="H303">
        <v>3</v>
      </c>
      <c r="I303">
        <v>2</v>
      </c>
      <c r="J303">
        <v>2</v>
      </c>
      <c r="K303">
        <v>3</v>
      </c>
      <c r="L303">
        <v>3</v>
      </c>
      <c r="M303">
        <v>6</v>
      </c>
      <c r="N303">
        <v>4</v>
      </c>
      <c r="O303">
        <v>13</v>
      </c>
      <c r="P303">
        <v>33</v>
      </c>
      <c r="Q303">
        <v>6</v>
      </c>
      <c r="R303">
        <v>47</v>
      </c>
      <c r="S303">
        <f t="shared" si="16"/>
        <v>16</v>
      </c>
      <c r="U303" s="12"/>
      <c r="V303" s="12"/>
      <c r="W303" s="12"/>
      <c r="AA303" s="5"/>
    </row>
    <row r="304" spans="1:27" x14ac:dyDescent="0.3">
      <c r="A304">
        <v>29489</v>
      </c>
      <c r="B304">
        <v>0</v>
      </c>
      <c r="C304">
        <v>1982</v>
      </c>
      <c r="D304">
        <f t="shared" si="15"/>
        <v>40</v>
      </c>
      <c r="E304" s="3">
        <v>44869.9476041667</v>
      </c>
      <c r="F304" t="s">
        <v>118</v>
      </c>
      <c r="G304">
        <v>4</v>
      </c>
      <c r="H304">
        <v>4</v>
      </c>
      <c r="I304">
        <v>1</v>
      </c>
      <c r="J304">
        <v>4</v>
      </c>
      <c r="K304">
        <v>4</v>
      </c>
      <c r="L304">
        <v>4</v>
      </c>
      <c r="M304">
        <v>6</v>
      </c>
      <c r="N304">
        <v>3</v>
      </c>
      <c r="O304">
        <v>14</v>
      </c>
      <c r="P304">
        <v>3</v>
      </c>
      <c r="Q304">
        <v>6</v>
      </c>
      <c r="R304">
        <v>6</v>
      </c>
      <c r="S304">
        <f t="shared" si="16"/>
        <v>21</v>
      </c>
      <c r="U304" s="12"/>
      <c r="V304" s="12"/>
      <c r="W304" s="12"/>
      <c r="AA304" s="5"/>
    </row>
    <row r="305" spans="1:27" x14ac:dyDescent="0.3">
      <c r="A305">
        <v>27351</v>
      </c>
      <c r="B305">
        <v>1</v>
      </c>
      <c r="C305">
        <v>1981</v>
      </c>
      <c r="D305">
        <f t="shared" si="15"/>
        <v>41</v>
      </c>
      <c r="E305" s="3">
        <v>44860.798912036997</v>
      </c>
      <c r="F305" t="s">
        <v>44</v>
      </c>
      <c r="G305">
        <v>3</v>
      </c>
      <c r="H305">
        <v>3</v>
      </c>
      <c r="I305">
        <v>2</v>
      </c>
      <c r="J305">
        <v>3</v>
      </c>
      <c r="K305">
        <v>3</v>
      </c>
      <c r="L305">
        <v>2</v>
      </c>
      <c r="M305">
        <v>4</v>
      </c>
      <c r="N305">
        <v>3</v>
      </c>
      <c r="O305">
        <v>7</v>
      </c>
      <c r="P305">
        <v>3</v>
      </c>
      <c r="Q305">
        <v>4</v>
      </c>
      <c r="R305">
        <v>5</v>
      </c>
      <c r="S305">
        <f t="shared" si="16"/>
        <v>16</v>
      </c>
      <c r="U305" s="12"/>
      <c r="V305" s="12"/>
      <c r="W305" s="12"/>
      <c r="AA305" s="5"/>
    </row>
    <row r="306" spans="1:27" x14ac:dyDescent="0.3">
      <c r="A306">
        <v>27452</v>
      </c>
      <c r="B306">
        <v>1</v>
      </c>
      <c r="C306">
        <v>1981</v>
      </c>
      <c r="D306">
        <f t="shared" si="15"/>
        <v>41</v>
      </c>
      <c r="E306" s="3">
        <v>44860.891736111102</v>
      </c>
      <c r="F306" t="s">
        <v>44</v>
      </c>
      <c r="G306">
        <v>4</v>
      </c>
      <c r="H306">
        <v>4</v>
      </c>
      <c r="I306">
        <v>3</v>
      </c>
      <c r="J306">
        <v>2</v>
      </c>
      <c r="K306">
        <v>4</v>
      </c>
      <c r="L306">
        <v>3</v>
      </c>
      <c r="M306">
        <v>6</v>
      </c>
      <c r="N306">
        <v>2</v>
      </c>
      <c r="O306">
        <v>11</v>
      </c>
      <c r="P306">
        <v>7</v>
      </c>
      <c r="Q306">
        <v>5</v>
      </c>
      <c r="R306">
        <v>17</v>
      </c>
      <c r="S306">
        <f t="shared" si="16"/>
        <v>20</v>
      </c>
      <c r="U306" s="12"/>
      <c r="V306" s="12"/>
      <c r="W306" s="12"/>
      <c r="AA306" s="5"/>
    </row>
    <row r="307" spans="1:27" x14ac:dyDescent="0.3">
      <c r="A307">
        <v>28236</v>
      </c>
      <c r="B307">
        <v>1</v>
      </c>
      <c r="C307">
        <v>1981</v>
      </c>
      <c r="D307">
        <f t="shared" si="15"/>
        <v>41</v>
      </c>
      <c r="E307" s="3">
        <v>44862.771076388897</v>
      </c>
      <c r="F307" t="s">
        <v>42</v>
      </c>
      <c r="G307">
        <v>4</v>
      </c>
      <c r="H307">
        <v>4</v>
      </c>
      <c r="I307">
        <v>3</v>
      </c>
      <c r="J307">
        <v>4</v>
      </c>
      <c r="K307">
        <v>4</v>
      </c>
      <c r="L307">
        <v>3</v>
      </c>
      <c r="M307">
        <v>6</v>
      </c>
      <c r="N307">
        <v>3</v>
      </c>
      <c r="O307">
        <v>14</v>
      </c>
      <c r="P307">
        <v>5</v>
      </c>
      <c r="Q307">
        <v>6</v>
      </c>
      <c r="R307">
        <v>15</v>
      </c>
      <c r="S307">
        <f t="shared" si="16"/>
        <v>22</v>
      </c>
      <c r="U307" s="12"/>
      <c r="V307" s="12"/>
      <c r="W307" s="12"/>
      <c r="AA307" s="5"/>
    </row>
    <row r="308" spans="1:27" x14ac:dyDescent="0.3">
      <c r="A308">
        <v>28875</v>
      </c>
      <c r="B308">
        <v>1</v>
      </c>
      <c r="C308">
        <v>1981</v>
      </c>
      <c r="D308">
        <f t="shared" si="15"/>
        <v>41</v>
      </c>
      <c r="E308" s="3">
        <v>44866.277569444399</v>
      </c>
      <c r="F308" t="s">
        <v>42</v>
      </c>
      <c r="G308">
        <v>4</v>
      </c>
      <c r="H308">
        <v>4</v>
      </c>
      <c r="I308">
        <v>2</v>
      </c>
      <c r="J308">
        <v>3</v>
      </c>
      <c r="K308">
        <v>4</v>
      </c>
      <c r="L308">
        <v>3</v>
      </c>
      <c r="M308">
        <v>5</v>
      </c>
      <c r="N308">
        <v>2</v>
      </c>
      <c r="O308">
        <v>6</v>
      </c>
      <c r="P308">
        <v>11</v>
      </c>
      <c r="Q308">
        <v>7</v>
      </c>
      <c r="R308">
        <v>13</v>
      </c>
      <c r="S308">
        <f t="shared" si="16"/>
        <v>20</v>
      </c>
      <c r="U308" s="12"/>
      <c r="V308" s="12"/>
      <c r="W308" s="12"/>
      <c r="AA308" s="5"/>
    </row>
    <row r="309" spans="1:27" x14ac:dyDescent="0.3">
      <c r="A309">
        <v>29151</v>
      </c>
      <c r="B309">
        <v>0</v>
      </c>
      <c r="C309">
        <v>1981</v>
      </c>
      <c r="D309">
        <f t="shared" si="15"/>
        <v>41</v>
      </c>
      <c r="E309" s="3">
        <v>44867.414710648198</v>
      </c>
      <c r="F309" t="s">
        <v>119</v>
      </c>
      <c r="G309">
        <v>4</v>
      </c>
      <c r="H309">
        <v>4</v>
      </c>
      <c r="I309">
        <v>1</v>
      </c>
      <c r="J309">
        <v>4</v>
      </c>
      <c r="K309">
        <v>4</v>
      </c>
      <c r="L309">
        <v>4</v>
      </c>
      <c r="M309">
        <v>10</v>
      </c>
      <c r="N309">
        <v>2</v>
      </c>
      <c r="O309">
        <v>10</v>
      </c>
      <c r="P309">
        <v>2</v>
      </c>
      <c r="Q309">
        <v>4</v>
      </c>
      <c r="R309">
        <v>5</v>
      </c>
      <c r="S309">
        <f t="shared" si="16"/>
        <v>21</v>
      </c>
      <c r="U309" s="12"/>
      <c r="V309" s="12"/>
      <c r="W309" s="12"/>
      <c r="AA309" s="5"/>
    </row>
    <row r="310" spans="1:27" x14ac:dyDescent="0.3">
      <c r="A310">
        <v>29470</v>
      </c>
      <c r="B310">
        <v>0</v>
      </c>
      <c r="C310">
        <v>1981</v>
      </c>
      <c r="D310">
        <f t="shared" si="15"/>
        <v>41</v>
      </c>
      <c r="E310" s="3">
        <v>44869.830081018503</v>
      </c>
      <c r="F310" t="s">
        <v>40</v>
      </c>
      <c r="G310">
        <v>3</v>
      </c>
      <c r="H310">
        <v>3</v>
      </c>
      <c r="I310">
        <v>3</v>
      </c>
      <c r="J310">
        <v>3</v>
      </c>
      <c r="K310">
        <v>3</v>
      </c>
      <c r="L310">
        <v>3</v>
      </c>
      <c r="M310">
        <v>8</v>
      </c>
      <c r="N310">
        <v>5</v>
      </c>
      <c r="O310">
        <v>20</v>
      </c>
      <c r="P310">
        <v>10</v>
      </c>
      <c r="Q310">
        <v>17</v>
      </c>
      <c r="R310">
        <v>17</v>
      </c>
      <c r="S310">
        <f t="shared" si="16"/>
        <v>18</v>
      </c>
      <c r="U310" s="12"/>
      <c r="V310" s="12"/>
      <c r="W310" s="12"/>
      <c r="AA310" s="5"/>
    </row>
    <row r="311" spans="1:27" x14ac:dyDescent="0.3">
      <c r="A311">
        <v>29548</v>
      </c>
      <c r="B311">
        <v>0</v>
      </c>
      <c r="C311">
        <v>1981</v>
      </c>
      <c r="D311">
        <f t="shared" si="15"/>
        <v>41</v>
      </c>
      <c r="E311" s="3">
        <v>44870.537349537</v>
      </c>
      <c r="F311" t="s">
        <v>52</v>
      </c>
      <c r="G311">
        <v>4</v>
      </c>
      <c r="H311">
        <v>4</v>
      </c>
      <c r="I311">
        <v>3</v>
      </c>
      <c r="J311">
        <v>3</v>
      </c>
      <c r="K311">
        <v>4</v>
      </c>
      <c r="L311">
        <v>3</v>
      </c>
      <c r="M311">
        <v>4</v>
      </c>
      <c r="N311">
        <v>3</v>
      </c>
      <c r="O311">
        <v>15</v>
      </c>
      <c r="P311">
        <v>3</v>
      </c>
      <c r="Q311">
        <v>5</v>
      </c>
      <c r="R311">
        <v>97</v>
      </c>
      <c r="S311">
        <f t="shared" si="16"/>
        <v>21</v>
      </c>
      <c r="U311" s="12"/>
      <c r="V311" s="12"/>
      <c r="W311" s="12"/>
      <c r="AA311" s="5"/>
    </row>
    <row r="312" spans="1:27" x14ac:dyDescent="0.3">
      <c r="A312">
        <v>27431</v>
      </c>
      <c r="B312">
        <v>0</v>
      </c>
      <c r="C312">
        <v>1980</v>
      </c>
      <c r="D312">
        <f t="shared" si="15"/>
        <v>42</v>
      </c>
      <c r="E312" s="3">
        <v>44860.894398148099</v>
      </c>
      <c r="F312" t="s">
        <v>52</v>
      </c>
      <c r="G312">
        <v>3</v>
      </c>
      <c r="H312">
        <v>4</v>
      </c>
      <c r="I312">
        <v>2</v>
      </c>
      <c r="J312">
        <v>3</v>
      </c>
      <c r="K312">
        <v>3</v>
      </c>
      <c r="L312">
        <v>4</v>
      </c>
      <c r="M312">
        <v>9</v>
      </c>
      <c r="N312">
        <v>6</v>
      </c>
      <c r="O312">
        <v>12</v>
      </c>
      <c r="P312">
        <v>5</v>
      </c>
      <c r="Q312">
        <v>10</v>
      </c>
      <c r="R312">
        <v>8</v>
      </c>
      <c r="S312">
        <f t="shared" si="16"/>
        <v>19</v>
      </c>
      <c r="U312" s="12"/>
      <c r="V312" s="12"/>
      <c r="W312" s="12"/>
      <c r="AA312" s="5"/>
    </row>
    <row r="313" spans="1:27" x14ac:dyDescent="0.3">
      <c r="A313">
        <v>27847</v>
      </c>
      <c r="B313">
        <v>1</v>
      </c>
      <c r="C313">
        <v>1980</v>
      </c>
      <c r="D313">
        <f t="shared" si="15"/>
        <v>42</v>
      </c>
      <c r="E313" s="3">
        <v>44861.5776736111</v>
      </c>
      <c r="F313" t="s">
        <v>69</v>
      </c>
      <c r="G313">
        <v>4</v>
      </c>
      <c r="H313">
        <v>4</v>
      </c>
      <c r="I313">
        <v>2</v>
      </c>
      <c r="J313">
        <v>2</v>
      </c>
      <c r="K313">
        <v>3</v>
      </c>
      <c r="L313">
        <v>3</v>
      </c>
      <c r="M313">
        <v>7</v>
      </c>
      <c r="N313">
        <v>4</v>
      </c>
      <c r="O313">
        <v>10</v>
      </c>
      <c r="P313">
        <v>8</v>
      </c>
      <c r="Q313">
        <v>5</v>
      </c>
      <c r="R313">
        <v>8</v>
      </c>
      <c r="S313">
        <f t="shared" si="16"/>
        <v>18</v>
      </c>
      <c r="U313" s="12"/>
      <c r="V313" s="12"/>
      <c r="W313" s="12"/>
      <c r="AA313" s="5"/>
    </row>
    <row r="314" spans="1:27" x14ac:dyDescent="0.3">
      <c r="A314">
        <v>28318</v>
      </c>
      <c r="B314">
        <v>1</v>
      </c>
      <c r="C314">
        <v>1980</v>
      </c>
      <c r="D314">
        <f t="shared" si="15"/>
        <v>42</v>
      </c>
      <c r="E314" s="3">
        <v>44862.872164351902</v>
      </c>
      <c r="F314" t="s">
        <v>120</v>
      </c>
      <c r="G314">
        <v>3</v>
      </c>
      <c r="H314">
        <v>4</v>
      </c>
      <c r="I314">
        <v>2</v>
      </c>
      <c r="J314">
        <v>4</v>
      </c>
      <c r="K314">
        <v>4</v>
      </c>
      <c r="L314">
        <v>4</v>
      </c>
      <c r="M314">
        <v>5</v>
      </c>
      <c r="N314">
        <v>7</v>
      </c>
      <c r="O314">
        <v>21</v>
      </c>
      <c r="P314">
        <v>9</v>
      </c>
      <c r="Q314">
        <v>6</v>
      </c>
      <c r="R314">
        <v>18</v>
      </c>
      <c r="S314">
        <f t="shared" si="16"/>
        <v>21</v>
      </c>
      <c r="U314" s="12"/>
      <c r="V314" s="12"/>
      <c r="W314" s="12"/>
      <c r="AA314" s="5"/>
    </row>
    <row r="315" spans="1:27" x14ac:dyDescent="0.3">
      <c r="A315">
        <v>28492</v>
      </c>
      <c r="B315">
        <v>0</v>
      </c>
      <c r="C315">
        <v>1980</v>
      </c>
      <c r="D315">
        <f t="shared" si="15"/>
        <v>42</v>
      </c>
      <c r="E315" s="3">
        <v>44863.889247685198</v>
      </c>
      <c r="F315" t="s">
        <v>44</v>
      </c>
      <c r="G315">
        <v>4</v>
      </c>
      <c r="H315">
        <v>4</v>
      </c>
      <c r="I315">
        <v>3</v>
      </c>
      <c r="J315">
        <v>4</v>
      </c>
      <c r="K315">
        <v>4</v>
      </c>
      <c r="L315">
        <v>4</v>
      </c>
      <c r="M315">
        <v>6</v>
      </c>
      <c r="N315">
        <v>3</v>
      </c>
      <c r="O315">
        <v>8</v>
      </c>
      <c r="P315">
        <v>5</v>
      </c>
      <c r="Q315">
        <v>15</v>
      </c>
      <c r="R315">
        <v>12</v>
      </c>
      <c r="S315">
        <f t="shared" si="16"/>
        <v>23</v>
      </c>
      <c r="U315" s="12"/>
      <c r="V315" s="12"/>
      <c r="W315" s="12"/>
      <c r="AA315" s="5"/>
    </row>
    <row r="316" spans="1:27" x14ac:dyDescent="0.3">
      <c r="A316">
        <v>28631</v>
      </c>
      <c r="B316">
        <v>1</v>
      </c>
      <c r="C316">
        <v>1980</v>
      </c>
      <c r="D316">
        <f t="shared" si="15"/>
        <v>42</v>
      </c>
      <c r="E316" s="3">
        <v>44864.828923611101</v>
      </c>
      <c r="F316" t="s">
        <v>40</v>
      </c>
      <c r="G316">
        <v>2</v>
      </c>
      <c r="H316">
        <v>3</v>
      </c>
      <c r="I316">
        <v>2</v>
      </c>
      <c r="J316">
        <v>2</v>
      </c>
      <c r="K316">
        <v>2</v>
      </c>
      <c r="L316">
        <v>2</v>
      </c>
      <c r="M316">
        <v>7</v>
      </c>
      <c r="N316">
        <v>3</v>
      </c>
      <c r="O316">
        <v>13</v>
      </c>
      <c r="P316">
        <v>3</v>
      </c>
      <c r="Q316">
        <v>7</v>
      </c>
      <c r="R316">
        <v>14</v>
      </c>
      <c r="S316">
        <f t="shared" si="16"/>
        <v>13</v>
      </c>
      <c r="U316" s="12"/>
      <c r="V316" s="12"/>
      <c r="W316" s="12"/>
      <c r="AA316" s="5"/>
    </row>
    <row r="317" spans="1:27" x14ac:dyDescent="0.3">
      <c r="A317">
        <v>28596</v>
      </c>
      <c r="B317">
        <v>0</v>
      </c>
      <c r="C317">
        <v>1979</v>
      </c>
      <c r="D317">
        <f t="shared" si="15"/>
        <v>43</v>
      </c>
      <c r="E317" s="3">
        <v>44864.740185185197</v>
      </c>
      <c r="F317" t="s">
        <v>121</v>
      </c>
      <c r="G317">
        <v>4</v>
      </c>
      <c r="H317">
        <v>4</v>
      </c>
      <c r="I317">
        <v>2</v>
      </c>
      <c r="J317">
        <v>4</v>
      </c>
      <c r="K317">
        <v>4</v>
      </c>
      <c r="L317">
        <v>4</v>
      </c>
      <c r="M317">
        <v>7</v>
      </c>
      <c r="N317">
        <v>5</v>
      </c>
      <c r="O317">
        <v>63</v>
      </c>
      <c r="P317">
        <v>11</v>
      </c>
      <c r="Q317">
        <v>21</v>
      </c>
      <c r="R317">
        <v>29</v>
      </c>
      <c r="S317">
        <f t="shared" si="16"/>
        <v>22</v>
      </c>
      <c r="U317" s="12"/>
      <c r="V317" s="12"/>
      <c r="W317" s="12"/>
      <c r="AA317" s="5"/>
    </row>
    <row r="318" spans="1:27" x14ac:dyDescent="0.3">
      <c r="A318">
        <v>29130</v>
      </c>
      <c r="B318">
        <v>0</v>
      </c>
      <c r="C318">
        <v>1979</v>
      </c>
      <c r="D318">
        <f t="shared" si="15"/>
        <v>43</v>
      </c>
      <c r="E318" s="3">
        <v>44867.3840277778</v>
      </c>
      <c r="F318" t="s">
        <v>44</v>
      </c>
      <c r="G318">
        <v>4</v>
      </c>
      <c r="H318">
        <v>4</v>
      </c>
      <c r="I318">
        <v>1</v>
      </c>
      <c r="J318">
        <v>4</v>
      </c>
      <c r="K318">
        <v>4</v>
      </c>
      <c r="L318">
        <v>4</v>
      </c>
      <c r="M318">
        <v>6</v>
      </c>
      <c r="N318">
        <v>2</v>
      </c>
      <c r="O318">
        <v>20</v>
      </c>
      <c r="P318">
        <v>3</v>
      </c>
      <c r="Q318">
        <v>4</v>
      </c>
      <c r="R318">
        <v>8</v>
      </c>
      <c r="S318">
        <f t="shared" si="16"/>
        <v>21</v>
      </c>
      <c r="U318" s="12"/>
      <c r="V318" s="12"/>
      <c r="W318" s="12"/>
      <c r="AA318" s="5"/>
    </row>
    <row r="319" spans="1:27" x14ac:dyDescent="0.3">
      <c r="A319">
        <v>29327</v>
      </c>
      <c r="B319">
        <v>0</v>
      </c>
      <c r="C319">
        <v>1979</v>
      </c>
      <c r="D319">
        <f t="shared" si="15"/>
        <v>43</v>
      </c>
      <c r="E319" s="3">
        <v>44868.670555555596</v>
      </c>
      <c r="F319" t="s">
        <v>44</v>
      </c>
      <c r="G319">
        <v>3</v>
      </c>
      <c r="H319">
        <v>3</v>
      </c>
      <c r="I319">
        <v>2</v>
      </c>
      <c r="J319">
        <v>2</v>
      </c>
      <c r="K319">
        <v>3</v>
      </c>
      <c r="L319">
        <v>3</v>
      </c>
      <c r="M319">
        <v>4</v>
      </c>
      <c r="N319">
        <v>3</v>
      </c>
      <c r="O319">
        <v>12</v>
      </c>
      <c r="P319">
        <v>6</v>
      </c>
      <c r="Q319">
        <v>4</v>
      </c>
      <c r="R319">
        <v>8</v>
      </c>
      <c r="S319">
        <f t="shared" si="16"/>
        <v>16</v>
      </c>
      <c r="U319" s="12"/>
      <c r="V319" s="12"/>
      <c r="W319" s="12"/>
      <c r="AA319" s="5"/>
    </row>
    <row r="320" spans="1:27" x14ac:dyDescent="0.3">
      <c r="A320">
        <v>26623</v>
      </c>
      <c r="B320">
        <v>0</v>
      </c>
      <c r="C320">
        <v>1978</v>
      </c>
      <c r="D320">
        <f t="shared" si="15"/>
        <v>44</v>
      </c>
      <c r="E320" s="3">
        <v>44859.845798611103</v>
      </c>
      <c r="F320" t="s">
        <v>40</v>
      </c>
      <c r="G320">
        <v>3</v>
      </c>
      <c r="H320">
        <v>3</v>
      </c>
      <c r="I320">
        <v>2</v>
      </c>
      <c r="J320">
        <v>3</v>
      </c>
      <c r="K320">
        <v>3</v>
      </c>
      <c r="L320">
        <v>3</v>
      </c>
      <c r="M320">
        <v>7</v>
      </c>
      <c r="N320">
        <v>6</v>
      </c>
      <c r="O320">
        <v>27</v>
      </c>
      <c r="P320">
        <v>4</v>
      </c>
      <c r="Q320">
        <v>12</v>
      </c>
      <c r="R320">
        <v>14</v>
      </c>
      <c r="S320">
        <f t="shared" si="16"/>
        <v>17</v>
      </c>
      <c r="U320" s="12"/>
      <c r="V320" s="12"/>
      <c r="W320" s="12"/>
      <c r="AA320" s="5"/>
    </row>
    <row r="321" spans="1:27" x14ac:dyDescent="0.3">
      <c r="A321">
        <v>27740</v>
      </c>
      <c r="B321">
        <v>0</v>
      </c>
      <c r="C321">
        <v>1978</v>
      </c>
      <c r="D321">
        <f t="shared" si="15"/>
        <v>44</v>
      </c>
      <c r="E321" s="3">
        <v>44861.449305555601</v>
      </c>
      <c r="F321" t="s">
        <v>42</v>
      </c>
      <c r="G321">
        <v>4</v>
      </c>
      <c r="H321">
        <v>4</v>
      </c>
      <c r="I321">
        <v>2</v>
      </c>
      <c r="J321">
        <v>4</v>
      </c>
      <c r="K321">
        <v>4</v>
      </c>
      <c r="L321">
        <v>4</v>
      </c>
      <c r="M321">
        <v>4</v>
      </c>
      <c r="N321">
        <v>4</v>
      </c>
      <c r="O321">
        <v>24</v>
      </c>
      <c r="P321">
        <v>3</v>
      </c>
      <c r="Q321">
        <v>3</v>
      </c>
      <c r="R321">
        <v>5</v>
      </c>
      <c r="S321">
        <f t="shared" si="16"/>
        <v>22</v>
      </c>
      <c r="U321" s="12"/>
      <c r="V321" s="12"/>
      <c r="W321" s="12"/>
      <c r="AA321" s="5"/>
    </row>
    <row r="322" spans="1:27" x14ac:dyDescent="0.3">
      <c r="A322">
        <v>28221</v>
      </c>
      <c r="B322">
        <v>1</v>
      </c>
      <c r="C322">
        <v>1978</v>
      </c>
      <c r="D322">
        <f t="shared" si="15"/>
        <v>44</v>
      </c>
      <c r="E322" s="3">
        <v>44862.758680555598</v>
      </c>
      <c r="F322" t="s">
        <v>40</v>
      </c>
      <c r="G322">
        <v>3</v>
      </c>
      <c r="H322">
        <v>4</v>
      </c>
      <c r="I322">
        <v>3</v>
      </c>
      <c r="J322">
        <v>2</v>
      </c>
      <c r="K322">
        <v>4</v>
      </c>
      <c r="L322">
        <v>3</v>
      </c>
      <c r="M322">
        <v>6</v>
      </c>
      <c r="N322">
        <v>3</v>
      </c>
      <c r="O322">
        <v>11</v>
      </c>
      <c r="P322">
        <v>6</v>
      </c>
      <c r="Q322">
        <v>9</v>
      </c>
      <c r="R322">
        <v>9</v>
      </c>
      <c r="S322">
        <f t="shared" si="16"/>
        <v>19</v>
      </c>
      <c r="U322" s="12"/>
      <c r="V322" s="12"/>
      <c r="W322" s="12"/>
      <c r="AA322" s="5"/>
    </row>
    <row r="323" spans="1:27" x14ac:dyDescent="0.3">
      <c r="A323">
        <v>28513</v>
      </c>
      <c r="B323">
        <v>0</v>
      </c>
      <c r="C323">
        <v>1978</v>
      </c>
      <c r="D323">
        <f t="shared" ref="D323:D386" si="17">2022-C323</f>
        <v>44</v>
      </c>
      <c r="E323" s="3">
        <v>44864.227986111102</v>
      </c>
      <c r="F323" t="s">
        <v>42</v>
      </c>
      <c r="G323">
        <v>4</v>
      </c>
      <c r="H323">
        <v>4</v>
      </c>
      <c r="I323">
        <v>2</v>
      </c>
      <c r="J323">
        <v>4</v>
      </c>
      <c r="K323">
        <v>3</v>
      </c>
      <c r="L323">
        <v>3</v>
      </c>
      <c r="M323">
        <v>4</v>
      </c>
      <c r="N323">
        <v>4</v>
      </c>
      <c r="O323">
        <v>23</v>
      </c>
      <c r="P323">
        <v>3</v>
      </c>
      <c r="Q323">
        <v>6</v>
      </c>
      <c r="R323">
        <v>7</v>
      </c>
      <c r="S323">
        <f t="shared" ref="S323:S386" si="18">SUM(G323:L323)</f>
        <v>20</v>
      </c>
      <c r="U323" s="12"/>
      <c r="V323" s="12"/>
      <c r="W323" s="12"/>
      <c r="AA323" s="5"/>
    </row>
    <row r="324" spans="1:27" x14ac:dyDescent="0.3">
      <c r="A324">
        <v>28600</v>
      </c>
      <c r="B324">
        <v>0</v>
      </c>
      <c r="C324">
        <v>1978</v>
      </c>
      <c r="D324">
        <f t="shared" si="17"/>
        <v>44</v>
      </c>
      <c r="E324" s="3">
        <v>44864.752928240698</v>
      </c>
      <c r="F324" t="s">
        <v>42</v>
      </c>
      <c r="G324">
        <v>4</v>
      </c>
      <c r="H324">
        <v>4</v>
      </c>
      <c r="I324">
        <v>3</v>
      </c>
      <c r="J324">
        <v>3</v>
      </c>
      <c r="K324">
        <v>4</v>
      </c>
      <c r="L324">
        <v>4</v>
      </c>
      <c r="M324">
        <v>9</v>
      </c>
      <c r="N324">
        <v>4</v>
      </c>
      <c r="O324">
        <v>20</v>
      </c>
      <c r="P324">
        <v>12</v>
      </c>
      <c r="Q324">
        <v>36</v>
      </c>
      <c r="R324">
        <v>14</v>
      </c>
      <c r="S324">
        <f t="shared" si="18"/>
        <v>22</v>
      </c>
      <c r="U324" s="12"/>
      <c r="V324" s="12"/>
      <c r="W324" s="12"/>
      <c r="AA324" s="5"/>
    </row>
    <row r="325" spans="1:27" x14ac:dyDescent="0.3">
      <c r="A325">
        <v>29813</v>
      </c>
      <c r="B325">
        <v>0</v>
      </c>
      <c r="C325">
        <v>1978</v>
      </c>
      <c r="D325">
        <f t="shared" si="17"/>
        <v>44</v>
      </c>
      <c r="E325" s="3">
        <v>44872.414456018501</v>
      </c>
      <c r="F325" t="s">
        <v>42</v>
      </c>
      <c r="G325">
        <v>3</v>
      </c>
      <c r="H325">
        <v>4</v>
      </c>
      <c r="I325">
        <v>2</v>
      </c>
      <c r="J325">
        <v>3</v>
      </c>
      <c r="K325">
        <v>4</v>
      </c>
      <c r="L325">
        <v>1</v>
      </c>
      <c r="M325">
        <v>10</v>
      </c>
      <c r="N325">
        <v>4</v>
      </c>
      <c r="O325">
        <v>13</v>
      </c>
      <c r="P325">
        <v>7</v>
      </c>
      <c r="Q325">
        <v>6</v>
      </c>
      <c r="R325">
        <v>9</v>
      </c>
      <c r="S325">
        <f t="shared" si="18"/>
        <v>17</v>
      </c>
      <c r="U325" s="12"/>
      <c r="V325" s="12"/>
      <c r="W325" s="12"/>
      <c r="AA325" s="5"/>
    </row>
    <row r="326" spans="1:27" x14ac:dyDescent="0.3">
      <c r="A326">
        <v>27502</v>
      </c>
      <c r="B326">
        <v>0</v>
      </c>
      <c r="C326">
        <v>1977</v>
      </c>
      <c r="D326">
        <f t="shared" si="17"/>
        <v>45</v>
      </c>
      <c r="E326" s="3">
        <v>44860.957337963002</v>
      </c>
      <c r="F326" t="s">
        <v>122</v>
      </c>
      <c r="G326">
        <v>3</v>
      </c>
      <c r="H326">
        <v>4</v>
      </c>
      <c r="I326">
        <v>1</v>
      </c>
      <c r="J326">
        <v>2</v>
      </c>
      <c r="K326">
        <v>2</v>
      </c>
      <c r="L326">
        <v>2</v>
      </c>
      <c r="M326">
        <v>7</v>
      </c>
      <c r="N326">
        <v>10</v>
      </c>
      <c r="O326">
        <v>16</v>
      </c>
      <c r="P326">
        <v>5</v>
      </c>
      <c r="Q326">
        <v>6</v>
      </c>
      <c r="R326">
        <v>110</v>
      </c>
      <c r="S326">
        <f t="shared" si="18"/>
        <v>14</v>
      </c>
      <c r="U326" s="12"/>
      <c r="V326" s="12"/>
      <c r="W326" s="12"/>
      <c r="AA326" s="5"/>
    </row>
    <row r="327" spans="1:27" x14ac:dyDescent="0.3">
      <c r="A327">
        <v>28496</v>
      </c>
      <c r="B327">
        <v>0</v>
      </c>
      <c r="C327">
        <v>1977</v>
      </c>
      <c r="D327">
        <f t="shared" si="17"/>
        <v>45</v>
      </c>
      <c r="E327" s="3">
        <v>44863.910092592603</v>
      </c>
      <c r="F327" t="s">
        <v>40</v>
      </c>
      <c r="G327">
        <v>4</v>
      </c>
      <c r="H327">
        <v>4</v>
      </c>
      <c r="I327">
        <v>4</v>
      </c>
      <c r="J327">
        <v>4</v>
      </c>
      <c r="K327">
        <v>4</v>
      </c>
      <c r="L327">
        <v>4</v>
      </c>
      <c r="M327">
        <v>15</v>
      </c>
      <c r="N327">
        <v>5</v>
      </c>
      <c r="O327">
        <v>23</v>
      </c>
      <c r="P327">
        <v>9</v>
      </c>
      <c r="Q327">
        <v>15</v>
      </c>
      <c r="R327">
        <v>38</v>
      </c>
      <c r="S327">
        <f t="shared" si="18"/>
        <v>24</v>
      </c>
      <c r="U327" s="12"/>
      <c r="V327" s="12"/>
      <c r="W327" s="12"/>
      <c r="AA327" s="5"/>
    </row>
    <row r="328" spans="1:27" x14ac:dyDescent="0.3">
      <c r="A328">
        <v>28767</v>
      </c>
      <c r="B328">
        <v>0</v>
      </c>
      <c r="C328">
        <v>1977</v>
      </c>
      <c r="D328">
        <f t="shared" si="17"/>
        <v>45</v>
      </c>
      <c r="E328" s="3">
        <v>44865.606793981497</v>
      </c>
      <c r="F328" t="s">
        <v>40</v>
      </c>
      <c r="G328">
        <v>4</v>
      </c>
      <c r="H328">
        <v>4</v>
      </c>
      <c r="I328">
        <v>3</v>
      </c>
      <c r="J328">
        <v>3</v>
      </c>
      <c r="K328">
        <v>4</v>
      </c>
      <c r="L328">
        <v>4</v>
      </c>
      <c r="M328">
        <v>5</v>
      </c>
      <c r="N328">
        <v>3</v>
      </c>
      <c r="O328">
        <v>8</v>
      </c>
      <c r="P328">
        <v>4</v>
      </c>
      <c r="Q328">
        <v>7</v>
      </c>
      <c r="R328">
        <v>15</v>
      </c>
      <c r="S328">
        <f t="shared" si="18"/>
        <v>22</v>
      </c>
      <c r="U328" s="12"/>
      <c r="V328" s="12"/>
      <c r="W328" s="12"/>
      <c r="AA328" s="5"/>
    </row>
    <row r="329" spans="1:27" x14ac:dyDescent="0.3">
      <c r="A329">
        <v>29093</v>
      </c>
      <c r="B329">
        <v>0</v>
      </c>
      <c r="C329">
        <v>1977</v>
      </c>
      <c r="D329">
        <f t="shared" si="17"/>
        <v>45</v>
      </c>
      <c r="E329" s="3">
        <v>44866.923703703702</v>
      </c>
      <c r="F329" t="s">
        <v>49</v>
      </c>
      <c r="G329">
        <v>4</v>
      </c>
      <c r="H329">
        <v>4</v>
      </c>
      <c r="I329">
        <v>2</v>
      </c>
      <c r="J329">
        <v>3</v>
      </c>
      <c r="K329">
        <v>4</v>
      </c>
      <c r="L329">
        <v>3</v>
      </c>
      <c r="M329">
        <v>8</v>
      </c>
      <c r="N329">
        <v>5</v>
      </c>
      <c r="O329">
        <v>15</v>
      </c>
      <c r="P329">
        <v>7</v>
      </c>
      <c r="Q329">
        <v>9</v>
      </c>
      <c r="R329">
        <v>14</v>
      </c>
      <c r="S329">
        <f t="shared" si="18"/>
        <v>20</v>
      </c>
      <c r="U329" s="12"/>
      <c r="V329" s="12"/>
      <c r="W329" s="12"/>
      <c r="AA329" s="5"/>
    </row>
    <row r="330" spans="1:27" x14ac:dyDescent="0.3">
      <c r="A330">
        <v>29684</v>
      </c>
      <c r="B330">
        <v>0</v>
      </c>
      <c r="C330">
        <v>1977</v>
      </c>
      <c r="D330">
        <f t="shared" si="17"/>
        <v>45</v>
      </c>
      <c r="E330" s="3">
        <v>44871.606805555602</v>
      </c>
      <c r="F330" t="s">
        <v>40</v>
      </c>
      <c r="G330">
        <v>4</v>
      </c>
      <c r="H330">
        <v>4</v>
      </c>
      <c r="I330">
        <v>3</v>
      </c>
      <c r="J330">
        <v>4</v>
      </c>
      <c r="K330">
        <v>4</v>
      </c>
      <c r="L330">
        <v>4</v>
      </c>
      <c r="M330">
        <v>5</v>
      </c>
      <c r="N330">
        <v>3</v>
      </c>
      <c r="O330">
        <v>13</v>
      </c>
      <c r="P330">
        <v>3</v>
      </c>
      <c r="Q330">
        <v>6</v>
      </c>
      <c r="R330">
        <v>6</v>
      </c>
      <c r="S330">
        <f t="shared" si="18"/>
        <v>23</v>
      </c>
      <c r="U330" s="12"/>
      <c r="V330" s="12"/>
      <c r="W330" s="12"/>
      <c r="AA330" s="5"/>
    </row>
    <row r="331" spans="1:27" x14ac:dyDescent="0.3">
      <c r="A331">
        <v>27211</v>
      </c>
      <c r="B331">
        <v>0</v>
      </c>
      <c r="C331">
        <v>1976</v>
      </c>
      <c r="D331">
        <f t="shared" si="17"/>
        <v>46</v>
      </c>
      <c r="E331" s="3">
        <v>44860.727442129602</v>
      </c>
      <c r="F331" t="s">
        <v>123</v>
      </c>
      <c r="G331">
        <v>4</v>
      </c>
      <c r="H331">
        <v>4</v>
      </c>
      <c r="I331">
        <v>1</v>
      </c>
      <c r="J331">
        <v>4</v>
      </c>
      <c r="K331">
        <v>4</v>
      </c>
      <c r="L331">
        <v>4</v>
      </c>
      <c r="M331">
        <v>16</v>
      </c>
      <c r="N331">
        <v>3</v>
      </c>
      <c r="O331">
        <v>13</v>
      </c>
      <c r="P331">
        <v>2</v>
      </c>
      <c r="Q331">
        <v>13</v>
      </c>
      <c r="R331">
        <v>6</v>
      </c>
      <c r="S331">
        <f t="shared" si="18"/>
        <v>21</v>
      </c>
      <c r="U331" s="12"/>
      <c r="V331" s="12"/>
      <c r="W331" s="12"/>
      <c r="AA331" s="5"/>
    </row>
    <row r="332" spans="1:27" x14ac:dyDescent="0.3">
      <c r="A332">
        <v>27611</v>
      </c>
      <c r="B332">
        <v>0</v>
      </c>
      <c r="C332">
        <v>1976</v>
      </c>
      <c r="D332">
        <f t="shared" si="17"/>
        <v>46</v>
      </c>
      <c r="E332" s="3">
        <v>44861.3101157407</v>
      </c>
      <c r="F332" t="s">
        <v>52</v>
      </c>
      <c r="G332">
        <v>4</v>
      </c>
      <c r="H332">
        <v>4</v>
      </c>
      <c r="I332">
        <v>2</v>
      </c>
      <c r="J332">
        <v>4</v>
      </c>
      <c r="K332">
        <v>4</v>
      </c>
      <c r="L332">
        <v>4</v>
      </c>
      <c r="M332">
        <v>2</v>
      </c>
      <c r="N332">
        <v>2</v>
      </c>
      <c r="O332">
        <v>6</v>
      </c>
      <c r="P332">
        <v>1</v>
      </c>
      <c r="Q332">
        <v>5</v>
      </c>
      <c r="R332">
        <v>4</v>
      </c>
      <c r="S332">
        <f t="shared" si="18"/>
        <v>22</v>
      </c>
      <c r="U332" s="12"/>
      <c r="V332" s="12"/>
      <c r="W332" s="12"/>
      <c r="AA332" s="5"/>
    </row>
    <row r="333" spans="1:27" x14ac:dyDescent="0.3">
      <c r="A333">
        <v>29290</v>
      </c>
      <c r="B333">
        <v>1</v>
      </c>
      <c r="C333">
        <v>1976</v>
      </c>
      <c r="D333">
        <f t="shared" si="17"/>
        <v>46</v>
      </c>
      <c r="E333" s="3">
        <v>44868.410601851901</v>
      </c>
      <c r="F333" t="s">
        <v>49</v>
      </c>
      <c r="G333">
        <v>3</v>
      </c>
      <c r="H333">
        <v>3</v>
      </c>
      <c r="I333">
        <v>3</v>
      </c>
      <c r="J333">
        <v>3</v>
      </c>
      <c r="K333">
        <v>3</v>
      </c>
      <c r="L333">
        <v>3</v>
      </c>
      <c r="M333">
        <v>5</v>
      </c>
      <c r="N333">
        <v>2</v>
      </c>
      <c r="O333">
        <v>6</v>
      </c>
      <c r="P333">
        <v>3</v>
      </c>
      <c r="Q333">
        <v>4</v>
      </c>
      <c r="R333">
        <v>5</v>
      </c>
      <c r="S333">
        <f t="shared" si="18"/>
        <v>18</v>
      </c>
      <c r="U333" s="12"/>
      <c r="V333" s="12"/>
      <c r="W333" s="12"/>
      <c r="AA333" s="5"/>
    </row>
    <row r="334" spans="1:27" x14ac:dyDescent="0.3">
      <c r="A334">
        <v>29392</v>
      </c>
      <c r="B334">
        <v>0</v>
      </c>
      <c r="C334">
        <v>1976</v>
      </c>
      <c r="D334">
        <f t="shared" si="17"/>
        <v>46</v>
      </c>
      <c r="E334" s="3">
        <v>44869.212650463</v>
      </c>
      <c r="F334" t="s">
        <v>52</v>
      </c>
      <c r="G334">
        <v>3</v>
      </c>
      <c r="H334">
        <v>4</v>
      </c>
      <c r="I334">
        <v>2</v>
      </c>
      <c r="J334">
        <v>3</v>
      </c>
      <c r="K334">
        <v>4</v>
      </c>
      <c r="L334">
        <v>4</v>
      </c>
      <c r="M334">
        <v>25</v>
      </c>
      <c r="N334">
        <v>7</v>
      </c>
      <c r="O334">
        <v>10</v>
      </c>
      <c r="P334">
        <v>4</v>
      </c>
      <c r="Q334">
        <v>36</v>
      </c>
      <c r="R334">
        <v>11</v>
      </c>
      <c r="S334">
        <f t="shared" si="18"/>
        <v>20</v>
      </c>
      <c r="U334" s="12"/>
      <c r="V334" s="12"/>
      <c r="W334" s="12"/>
      <c r="AA334" s="5"/>
    </row>
    <row r="335" spans="1:27" x14ac:dyDescent="0.3">
      <c r="A335">
        <v>28502</v>
      </c>
      <c r="B335">
        <v>1</v>
      </c>
      <c r="C335">
        <v>1975</v>
      </c>
      <c r="D335">
        <f t="shared" si="17"/>
        <v>47</v>
      </c>
      <c r="E335" s="3">
        <v>44863.960752314801</v>
      </c>
      <c r="F335" t="s">
        <v>40</v>
      </c>
      <c r="G335">
        <v>4</v>
      </c>
      <c r="H335">
        <v>4</v>
      </c>
      <c r="I335">
        <v>3</v>
      </c>
      <c r="J335">
        <v>2</v>
      </c>
      <c r="K335">
        <v>4</v>
      </c>
      <c r="L335">
        <v>3</v>
      </c>
      <c r="M335">
        <v>4</v>
      </c>
      <c r="N335">
        <v>3</v>
      </c>
      <c r="O335">
        <v>5</v>
      </c>
      <c r="P335">
        <v>4</v>
      </c>
      <c r="Q335">
        <v>3</v>
      </c>
      <c r="R335">
        <v>6</v>
      </c>
      <c r="S335">
        <f t="shared" si="18"/>
        <v>20</v>
      </c>
      <c r="U335" s="12"/>
      <c r="V335" s="12"/>
      <c r="W335" s="12"/>
      <c r="AA335" s="5"/>
    </row>
    <row r="336" spans="1:27" x14ac:dyDescent="0.3">
      <c r="A336">
        <v>28770</v>
      </c>
      <c r="B336">
        <v>0</v>
      </c>
      <c r="C336">
        <v>1975</v>
      </c>
      <c r="D336">
        <f t="shared" si="17"/>
        <v>47</v>
      </c>
      <c r="E336" s="3">
        <v>44865.618900463</v>
      </c>
      <c r="F336" t="s">
        <v>44</v>
      </c>
      <c r="G336">
        <v>3</v>
      </c>
      <c r="H336">
        <v>3</v>
      </c>
      <c r="I336">
        <v>2</v>
      </c>
      <c r="J336">
        <v>3</v>
      </c>
      <c r="K336">
        <v>3</v>
      </c>
      <c r="L336">
        <v>3</v>
      </c>
      <c r="M336">
        <v>5</v>
      </c>
      <c r="N336">
        <v>2</v>
      </c>
      <c r="O336">
        <v>17</v>
      </c>
      <c r="P336">
        <v>7</v>
      </c>
      <c r="Q336">
        <v>6</v>
      </c>
      <c r="R336">
        <v>6</v>
      </c>
      <c r="S336">
        <f t="shared" si="18"/>
        <v>17</v>
      </c>
      <c r="U336" s="12"/>
      <c r="V336" s="12"/>
      <c r="W336" s="12"/>
      <c r="AA336" s="5"/>
    </row>
    <row r="337" spans="1:27" x14ac:dyDescent="0.3">
      <c r="A337">
        <v>29930</v>
      </c>
      <c r="B337">
        <v>0</v>
      </c>
      <c r="C337">
        <v>1975</v>
      </c>
      <c r="D337">
        <f t="shared" si="17"/>
        <v>47</v>
      </c>
      <c r="E337" s="3">
        <v>44872.889884259297</v>
      </c>
      <c r="F337" t="s">
        <v>42</v>
      </c>
      <c r="G337">
        <v>4</v>
      </c>
      <c r="H337">
        <v>3</v>
      </c>
      <c r="I337">
        <v>2</v>
      </c>
      <c r="J337">
        <v>3</v>
      </c>
      <c r="K337">
        <v>4</v>
      </c>
      <c r="L337">
        <v>4</v>
      </c>
      <c r="M337">
        <v>4</v>
      </c>
      <c r="N337">
        <v>2</v>
      </c>
      <c r="O337">
        <v>3</v>
      </c>
      <c r="P337">
        <v>3</v>
      </c>
      <c r="Q337">
        <v>3</v>
      </c>
      <c r="R337">
        <v>4</v>
      </c>
      <c r="S337">
        <f t="shared" si="18"/>
        <v>20</v>
      </c>
      <c r="U337" s="12"/>
      <c r="V337" s="12"/>
      <c r="W337" s="12"/>
      <c r="AA337" s="5"/>
    </row>
    <row r="338" spans="1:27" x14ac:dyDescent="0.3">
      <c r="A338">
        <v>28514</v>
      </c>
      <c r="B338">
        <v>0</v>
      </c>
      <c r="C338">
        <v>1974</v>
      </c>
      <c r="D338">
        <f t="shared" si="17"/>
        <v>48</v>
      </c>
      <c r="E338" s="3">
        <v>44864.228553240697</v>
      </c>
      <c r="F338" t="s">
        <v>40</v>
      </c>
      <c r="G338">
        <v>3</v>
      </c>
      <c r="H338">
        <v>3</v>
      </c>
      <c r="I338">
        <v>3</v>
      </c>
      <c r="J338">
        <v>1</v>
      </c>
      <c r="K338">
        <v>3</v>
      </c>
      <c r="L338">
        <v>2</v>
      </c>
      <c r="M338">
        <v>4</v>
      </c>
      <c r="N338">
        <v>7</v>
      </c>
      <c r="O338">
        <v>10</v>
      </c>
      <c r="P338">
        <v>4</v>
      </c>
      <c r="Q338">
        <v>6</v>
      </c>
      <c r="R338">
        <v>11</v>
      </c>
      <c r="S338">
        <f t="shared" si="18"/>
        <v>15</v>
      </c>
      <c r="U338" s="12"/>
      <c r="V338" s="12"/>
      <c r="W338" s="12"/>
      <c r="AA338" s="5"/>
    </row>
    <row r="339" spans="1:27" x14ac:dyDescent="0.3">
      <c r="A339">
        <v>28532</v>
      </c>
      <c r="B339">
        <v>0</v>
      </c>
      <c r="C339">
        <v>1974</v>
      </c>
      <c r="D339">
        <f t="shared" si="17"/>
        <v>48</v>
      </c>
      <c r="E339" s="3">
        <v>44864.457511574103</v>
      </c>
      <c r="F339" t="s">
        <v>69</v>
      </c>
      <c r="G339">
        <v>4</v>
      </c>
      <c r="H339">
        <v>3</v>
      </c>
      <c r="I339">
        <v>3</v>
      </c>
      <c r="J339">
        <v>2</v>
      </c>
      <c r="K339">
        <v>3</v>
      </c>
      <c r="L339">
        <v>3</v>
      </c>
      <c r="M339">
        <v>7</v>
      </c>
      <c r="N339">
        <v>2</v>
      </c>
      <c r="O339">
        <v>10</v>
      </c>
      <c r="P339">
        <v>10</v>
      </c>
      <c r="Q339">
        <v>6</v>
      </c>
      <c r="R339">
        <v>7</v>
      </c>
      <c r="S339">
        <f t="shared" si="18"/>
        <v>18</v>
      </c>
      <c r="U339" s="12"/>
      <c r="V339" s="12"/>
      <c r="W339" s="12"/>
      <c r="AA339" s="5"/>
    </row>
    <row r="340" spans="1:27" x14ac:dyDescent="0.3">
      <c r="A340">
        <v>28640</v>
      </c>
      <c r="B340">
        <v>0</v>
      </c>
      <c r="C340">
        <v>1974</v>
      </c>
      <c r="D340">
        <f t="shared" si="17"/>
        <v>48</v>
      </c>
      <c r="E340" s="3">
        <v>44864.8539467593</v>
      </c>
      <c r="F340" t="s">
        <v>124</v>
      </c>
      <c r="G340">
        <v>4</v>
      </c>
      <c r="H340">
        <v>4</v>
      </c>
      <c r="I340">
        <v>2</v>
      </c>
      <c r="J340">
        <v>4</v>
      </c>
      <c r="K340">
        <v>4</v>
      </c>
      <c r="L340">
        <v>4</v>
      </c>
      <c r="M340">
        <v>7</v>
      </c>
      <c r="N340">
        <v>6</v>
      </c>
      <c r="O340">
        <v>35</v>
      </c>
      <c r="P340">
        <v>5</v>
      </c>
      <c r="Q340">
        <v>21</v>
      </c>
      <c r="R340">
        <v>11</v>
      </c>
      <c r="S340">
        <f t="shared" si="18"/>
        <v>22</v>
      </c>
      <c r="U340" s="12"/>
      <c r="V340" s="12"/>
      <c r="W340" s="12"/>
      <c r="AA340" s="5"/>
    </row>
    <row r="341" spans="1:27" x14ac:dyDescent="0.3">
      <c r="A341">
        <v>29950</v>
      </c>
      <c r="B341">
        <v>0</v>
      </c>
      <c r="C341">
        <v>1974</v>
      </c>
      <c r="D341">
        <f t="shared" si="17"/>
        <v>48</v>
      </c>
      <c r="E341" s="3">
        <v>44873.394166666701</v>
      </c>
      <c r="F341" t="s">
        <v>40</v>
      </c>
      <c r="G341">
        <v>4</v>
      </c>
      <c r="H341">
        <v>4</v>
      </c>
      <c r="I341">
        <v>4</v>
      </c>
      <c r="J341">
        <v>2</v>
      </c>
      <c r="K341">
        <v>4</v>
      </c>
      <c r="L341">
        <v>3</v>
      </c>
      <c r="M341">
        <v>6</v>
      </c>
      <c r="N341">
        <v>3</v>
      </c>
      <c r="O341">
        <v>17</v>
      </c>
      <c r="P341">
        <v>18</v>
      </c>
      <c r="Q341">
        <v>23</v>
      </c>
      <c r="R341">
        <v>23</v>
      </c>
      <c r="S341">
        <f t="shared" si="18"/>
        <v>21</v>
      </c>
      <c r="U341" s="12"/>
      <c r="V341" s="12"/>
      <c r="W341" s="12"/>
      <c r="AA341" s="5"/>
    </row>
    <row r="342" spans="1:27" x14ac:dyDescent="0.3">
      <c r="A342">
        <v>29302</v>
      </c>
      <c r="B342">
        <v>0</v>
      </c>
      <c r="C342">
        <v>1974</v>
      </c>
      <c r="D342">
        <f t="shared" si="17"/>
        <v>48</v>
      </c>
      <c r="E342" s="3">
        <v>44875.397800925901</v>
      </c>
      <c r="F342" t="s">
        <v>40</v>
      </c>
      <c r="G342">
        <v>4</v>
      </c>
      <c r="H342">
        <v>4</v>
      </c>
      <c r="I342">
        <v>2</v>
      </c>
      <c r="J342">
        <v>4</v>
      </c>
      <c r="K342">
        <v>4</v>
      </c>
      <c r="L342">
        <v>4</v>
      </c>
      <c r="M342">
        <v>5</v>
      </c>
      <c r="N342">
        <v>3</v>
      </c>
      <c r="O342">
        <v>17</v>
      </c>
      <c r="P342">
        <v>2</v>
      </c>
      <c r="Q342">
        <v>6</v>
      </c>
      <c r="R342">
        <v>7</v>
      </c>
      <c r="S342">
        <f t="shared" si="18"/>
        <v>22</v>
      </c>
      <c r="U342" s="12"/>
      <c r="V342" s="12"/>
      <c r="W342" s="12"/>
      <c r="AA342" s="5"/>
    </row>
    <row r="343" spans="1:27" x14ac:dyDescent="0.3">
      <c r="A343">
        <v>27390</v>
      </c>
      <c r="B343">
        <v>0</v>
      </c>
      <c r="C343">
        <v>1973</v>
      </c>
      <c r="D343">
        <f t="shared" si="17"/>
        <v>49</v>
      </c>
      <c r="E343" s="3">
        <v>44860.838692129597</v>
      </c>
      <c r="F343" t="s">
        <v>40</v>
      </c>
      <c r="G343">
        <v>4</v>
      </c>
      <c r="H343">
        <v>4</v>
      </c>
      <c r="I343">
        <v>3</v>
      </c>
      <c r="J343">
        <v>4</v>
      </c>
      <c r="K343">
        <v>4</v>
      </c>
      <c r="L343">
        <v>4</v>
      </c>
      <c r="M343">
        <v>8</v>
      </c>
      <c r="N343">
        <v>5</v>
      </c>
      <c r="O343">
        <v>14</v>
      </c>
      <c r="P343">
        <v>5</v>
      </c>
      <c r="Q343">
        <v>7</v>
      </c>
      <c r="R343">
        <v>8</v>
      </c>
      <c r="S343">
        <f t="shared" si="18"/>
        <v>23</v>
      </c>
      <c r="U343" s="12"/>
      <c r="V343" s="12"/>
      <c r="W343" s="12"/>
      <c r="AA343" s="5"/>
    </row>
    <row r="344" spans="1:27" x14ac:dyDescent="0.3">
      <c r="A344">
        <v>28127</v>
      </c>
      <c r="B344">
        <v>1</v>
      </c>
      <c r="C344">
        <v>1973</v>
      </c>
      <c r="D344">
        <f t="shared" si="17"/>
        <v>49</v>
      </c>
      <c r="E344" s="3">
        <v>44862.504918981504</v>
      </c>
      <c r="F344" t="s">
        <v>40</v>
      </c>
      <c r="G344">
        <v>3</v>
      </c>
      <c r="H344">
        <v>4</v>
      </c>
      <c r="I344">
        <v>1</v>
      </c>
      <c r="J344">
        <v>2</v>
      </c>
      <c r="K344">
        <v>3</v>
      </c>
      <c r="L344">
        <v>2</v>
      </c>
      <c r="M344">
        <v>6</v>
      </c>
      <c r="N344">
        <v>5</v>
      </c>
      <c r="O344">
        <v>9</v>
      </c>
      <c r="P344">
        <v>7</v>
      </c>
      <c r="Q344">
        <v>6</v>
      </c>
      <c r="R344">
        <v>9</v>
      </c>
      <c r="S344">
        <f t="shared" si="18"/>
        <v>15</v>
      </c>
      <c r="U344" s="12"/>
      <c r="V344" s="12"/>
      <c r="W344" s="12"/>
      <c r="AA344" s="5"/>
    </row>
    <row r="345" spans="1:27" x14ac:dyDescent="0.3">
      <c r="A345">
        <v>28500</v>
      </c>
      <c r="B345">
        <v>0</v>
      </c>
      <c r="C345">
        <v>1973</v>
      </c>
      <c r="D345">
        <f t="shared" si="17"/>
        <v>49</v>
      </c>
      <c r="E345" s="3">
        <v>44863.936770833301</v>
      </c>
      <c r="F345" t="s">
        <v>52</v>
      </c>
      <c r="G345">
        <v>4</v>
      </c>
      <c r="H345">
        <v>4</v>
      </c>
      <c r="I345">
        <v>4</v>
      </c>
      <c r="J345">
        <v>3</v>
      </c>
      <c r="K345">
        <v>4</v>
      </c>
      <c r="L345">
        <v>3</v>
      </c>
      <c r="M345">
        <v>4</v>
      </c>
      <c r="N345">
        <v>3</v>
      </c>
      <c r="O345">
        <v>9</v>
      </c>
      <c r="P345">
        <v>4</v>
      </c>
      <c r="Q345">
        <v>7</v>
      </c>
      <c r="R345">
        <v>5</v>
      </c>
      <c r="S345">
        <f t="shared" si="18"/>
        <v>22</v>
      </c>
      <c r="U345" s="12"/>
      <c r="V345" s="12"/>
      <c r="W345" s="12"/>
      <c r="AA345" s="5"/>
    </row>
    <row r="346" spans="1:27" x14ac:dyDescent="0.3">
      <c r="A346">
        <v>28619</v>
      </c>
      <c r="B346">
        <v>0</v>
      </c>
      <c r="C346">
        <v>1973</v>
      </c>
      <c r="D346">
        <f t="shared" si="17"/>
        <v>49</v>
      </c>
      <c r="E346" s="3">
        <v>44864.795520833301</v>
      </c>
      <c r="F346" t="s">
        <v>125</v>
      </c>
      <c r="G346">
        <v>4</v>
      </c>
      <c r="H346">
        <v>4</v>
      </c>
      <c r="I346">
        <v>3</v>
      </c>
      <c r="J346">
        <v>4</v>
      </c>
      <c r="K346">
        <v>4</v>
      </c>
      <c r="L346">
        <v>4</v>
      </c>
      <c r="M346">
        <v>6</v>
      </c>
      <c r="N346">
        <v>4</v>
      </c>
      <c r="O346">
        <v>18</v>
      </c>
      <c r="P346">
        <v>7</v>
      </c>
      <c r="Q346">
        <v>11</v>
      </c>
      <c r="R346">
        <v>9</v>
      </c>
      <c r="S346">
        <f t="shared" si="18"/>
        <v>23</v>
      </c>
      <c r="U346" s="12"/>
      <c r="V346" s="12"/>
      <c r="W346" s="12"/>
      <c r="AA346" s="5"/>
    </row>
    <row r="347" spans="1:27" x14ac:dyDescent="0.3">
      <c r="A347">
        <v>28728</v>
      </c>
      <c r="B347">
        <v>0</v>
      </c>
      <c r="C347">
        <v>1973</v>
      </c>
      <c r="D347">
        <f t="shared" si="17"/>
        <v>49</v>
      </c>
      <c r="E347" s="3">
        <v>44865.529548611099</v>
      </c>
      <c r="F347" t="s">
        <v>49</v>
      </c>
      <c r="G347">
        <v>4</v>
      </c>
      <c r="H347">
        <v>4</v>
      </c>
      <c r="I347">
        <v>3</v>
      </c>
      <c r="J347">
        <v>3</v>
      </c>
      <c r="K347">
        <v>4</v>
      </c>
      <c r="L347">
        <v>3</v>
      </c>
      <c r="M347">
        <v>29</v>
      </c>
      <c r="N347">
        <v>6</v>
      </c>
      <c r="O347">
        <v>75</v>
      </c>
      <c r="P347">
        <v>8</v>
      </c>
      <c r="Q347">
        <v>23</v>
      </c>
      <c r="R347">
        <v>33</v>
      </c>
      <c r="S347">
        <f t="shared" si="18"/>
        <v>21</v>
      </c>
      <c r="U347" s="12"/>
      <c r="V347" s="12"/>
      <c r="W347" s="12"/>
      <c r="AA347" s="5"/>
    </row>
    <row r="348" spans="1:27" x14ac:dyDescent="0.3">
      <c r="A348">
        <v>29379</v>
      </c>
      <c r="B348">
        <v>0</v>
      </c>
      <c r="C348">
        <v>1973</v>
      </c>
      <c r="D348">
        <f t="shared" si="17"/>
        <v>49</v>
      </c>
      <c r="E348" s="3">
        <v>44868.864687499998</v>
      </c>
      <c r="F348" t="s">
        <v>72</v>
      </c>
      <c r="G348">
        <v>3</v>
      </c>
      <c r="H348">
        <v>3</v>
      </c>
      <c r="I348">
        <v>2</v>
      </c>
      <c r="J348">
        <v>3</v>
      </c>
      <c r="K348">
        <v>4</v>
      </c>
      <c r="L348">
        <v>4</v>
      </c>
      <c r="M348">
        <v>5</v>
      </c>
      <c r="N348">
        <v>4</v>
      </c>
      <c r="O348">
        <v>5</v>
      </c>
      <c r="P348">
        <v>4</v>
      </c>
      <c r="Q348">
        <v>5</v>
      </c>
      <c r="R348">
        <v>7</v>
      </c>
      <c r="S348">
        <f t="shared" si="18"/>
        <v>19</v>
      </c>
      <c r="U348" s="12"/>
      <c r="V348" s="12"/>
      <c r="W348" s="12"/>
      <c r="AA348" s="5"/>
    </row>
    <row r="349" spans="1:27" x14ac:dyDescent="0.3">
      <c r="A349">
        <v>27265</v>
      </c>
      <c r="B349">
        <v>0</v>
      </c>
      <c r="C349">
        <v>1972</v>
      </c>
      <c r="D349">
        <f t="shared" si="17"/>
        <v>50</v>
      </c>
      <c r="E349" s="3">
        <v>44860.751817129603</v>
      </c>
      <c r="F349" t="s">
        <v>40</v>
      </c>
      <c r="G349">
        <v>2</v>
      </c>
      <c r="H349">
        <v>2</v>
      </c>
      <c r="I349">
        <v>3</v>
      </c>
      <c r="J349">
        <v>1</v>
      </c>
      <c r="K349">
        <v>1</v>
      </c>
      <c r="L349">
        <v>1</v>
      </c>
      <c r="M349">
        <v>4</v>
      </c>
      <c r="N349">
        <v>3</v>
      </c>
      <c r="O349">
        <v>8</v>
      </c>
      <c r="P349">
        <v>2</v>
      </c>
      <c r="Q349">
        <v>4</v>
      </c>
      <c r="R349">
        <v>4</v>
      </c>
      <c r="S349">
        <f t="shared" si="18"/>
        <v>10</v>
      </c>
      <c r="U349" s="12"/>
      <c r="V349" s="12"/>
      <c r="W349" s="12"/>
      <c r="AA349" s="5"/>
    </row>
    <row r="350" spans="1:27" x14ac:dyDescent="0.3">
      <c r="A350">
        <v>28666</v>
      </c>
      <c r="B350">
        <v>0</v>
      </c>
      <c r="C350">
        <v>1972</v>
      </c>
      <c r="D350">
        <f t="shared" si="17"/>
        <v>50</v>
      </c>
      <c r="E350" s="3">
        <v>44865.357581018499</v>
      </c>
      <c r="F350" t="s">
        <v>40</v>
      </c>
      <c r="G350">
        <v>4</v>
      </c>
      <c r="H350">
        <v>4</v>
      </c>
      <c r="I350">
        <v>2</v>
      </c>
      <c r="J350">
        <v>4</v>
      </c>
      <c r="K350">
        <v>4</v>
      </c>
      <c r="L350">
        <v>4</v>
      </c>
      <c r="M350">
        <v>9</v>
      </c>
      <c r="N350">
        <v>6</v>
      </c>
      <c r="O350">
        <v>140</v>
      </c>
      <c r="P350">
        <v>13</v>
      </c>
      <c r="Q350">
        <v>12</v>
      </c>
      <c r="R350">
        <v>29</v>
      </c>
      <c r="S350">
        <f t="shared" si="18"/>
        <v>22</v>
      </c>
      <c r="U350" s="12"/>
      <c r="V350" s="12"/>
      <c r="W350" s="12"/>
      <c r="AA350" s="5"/>
    </row>
    <row r="351" spans="1:27" x14ac:dyDescent="0.3">
      <c r="A351">
        <v>29269</v>
      </c>
      <c r="B351">
        <v>1</v>
      </c>
      <c r="C351">
        <v>1972</v>
      </c>
      <c r="D351">
        <f t="shared" si="17"/>
        <v>50</v>
      </c>
      <c r="E351" s="3">
        <v>44867.943344907399</v>
      </c>
      <c r="F351" t="s">
        <v>44</v>
      </c>
      <c r="G351">
        <v>3</v>
      </c>
      <c r="H351">
        <v>4</v>
      </c>
      <c r="I351">
        <v>2</v>
      </c>
      <c r="J351">
        <v>3</v>
      </c>
      <c r="K351">
        <v>4</v>
      </c>
      <c r="L351">
        <v>3</v>
      </c>
      <c r="M351">
        <v>9</v>
      </c>
      <c r="N351">
        <v>3</v>
      </c>
      <c r="O351">
        <v>13</v>
      </c>
      <c r="P351">
        <v>6</v>
      </c>
      <c r="Q351">
        <v>6</v>
      </c>
      <c r="R351">
        <v>19</v>
      </c>
      <c r="S351">
        <f t="shared" si="18"/>
        <v>19</v>
      </c>
      <c r="U351" s="12"/>
      <c r="V351" s="12"/>
      <c r="W351" s="12"/>
      <c r="AA351" s="5"/>
    </row>
    <row r="352" spans="1:27" x14ac:dyDescent="0.3">
      <c r="A352">
        <v>29935</v>
      </c>
      <c r="B352">
        <v>0</v>
      </c>
      <c r="C352">
        <v>1972</v>
      </c>
      <c r="D352">
        <f t="shared" si="17"/>
        <v>50</v>
      </c>
      <c r="E352" s="3">
        <v>44872.929918981499</v>
      </c>
      <c r="F352" t="s">
        <v>52</v>
      </c>
      <c r="G352">
        <v>3</v>
      </c>
      <c r="H352">
        <v>3</v>
      </c>
      <c r="I352">
        <v>3</v>
      </c>
      <c r="J352">
        <v>2</v>
      </c>
      <c r="K352">
        <v>3</v>
      </c>
      <c r="L352">
        <v>2</v>
      </c>
      <c r="M352">
        <v>15</v>
      </c>
      <c r="N352">
        <v>10</v>
      </c>
      <c r="O352">
        <v>12</v>
      </c>
      <c r="P352">
        <v>7</v>
      </c>
      <c r="Q352">
        <v>16</v>
      </c>
      <c r="R352">
        <v>8</v>
      </c>
      <c r="S352">
        <f t="shared" si="18"/>
        <v>16</v>
      </c>
      <c r="U352" s="12"/>
      <c r="V352" s="12"/>
      <c r="W352" s="12"/>
      <c r="AA352" s="5"/>
    </row>
    <row r="353" spans="1:27" x14ac:dyDescent="0.3">
      <c r="A353">
        <v>26555</v>
      </c>
      <c r="B353">
        <v>0</v>
      </c>
      <c r="C353">
        <v>1971</v>
      </c>
      <c r="D353">
        <f t="shared" si="17"/>
        <v>51</v>
      </c>
      <c r="E353" s="3">
        <v>44859.503599536998</v>
      </c>
      <c r="F353" t="s">
        <v>126</v>
      </c>
      <c r="G353">
        <v>4</v>
      </c>
      <c r="H353">
        <v>4</v>
      </c>
      <c r="I353">
        <v>3</v>
      </c>
      <c r="J353">
        <v>4</v>
      </c>
      <c r="K353">
        <v>4</v>
      </c>
      <c r="L353">
        <v>4</v>
      </c>
      <c r="M353">
        <v>3</v>
      </c>
      <c r="N353">
        <v>3</v>
      </c>
      <c r="O353">
        <v>12</v>
      </c>
      <c r="P353">
        <v>2</v>
      </c>
      <c r="Q353">
        <v>3</v>
      </c>
      <c r="R353">
        <v>7</v>
      </c>
      <c r="S353">
        <f t="shared" si="18"/>
        <v>23</v>
      </c>
      <c r="U353" s="12"/>
      <c r="V353" s="12"/>
      <c r="W353" s="12"/>
      <c r="AA353" s="5"/>
    </row>
    <row r="354" spans="1:27" x14ac:dyDescent="0.3">
      <c r="A354">
        <v>28137</v>
      </c>
      <c r="B354">
        <v>0</v>
      </c>
      <c r="C354">
        <v>1971</v>
      </c>
      <c r="D354">
        <f t="shared" si="17"/>
        <v>51</v>
      </c>
      <c r="E354" s="3">
        <v>44862.539953703701</v>
      </c>
      <c r="F354" t="s">
        <v>40</v>
      </c>
      <c r="G354">
        <v>4</v>
      </c>
      <c r="H354">
        <v>4</v>
      </c>
      <c r="I354">
        <v>1</v>
      </c>
      <c r="J354">
        <v>4</v>
      </c>
      <c r="K354">
        <v>4</v>
      </c>
      <c r="L354">
        <v>4</v>
      </c>
      <c r="M354">
        <v>5</v>
      </c>
      <c r="N354">
        <v>6</v>
      </c>
      <c r="O354">
        <v>15</v>
      </c>
      <c r="P354">
        <v>3</v>
      </c>
      <c r="Q354">
        <v>6</v>
      </c>
      <c r="R354">
        <v>6</v>
      </c>
      <c r="S354">
        <f t="shared" si="18"/>
        <v>21</v>
      </c>
      <c r="U354" s="12"/>
      <c r="V354" s="12"/>
      <c r="W354" s="12"/>
      <c r="AA354" s="5"/>
    </row>
    <row r="355" spans="1:27" x14ac:dyDescent="0.3">
      <c r="A355">
        <v>28242</v>
      </c>
      <c r="B355">
        <v>0</v>
      </c>
      <c r="C355">
        <v>1971</v>
      </c>
      <c r="D355">
        <f t="shared" si="17"/>
        <v>51</v>
      </c>
      <c r="E355" s="3">
        <v>44862.777048611097</v>
      </c>
      <c r="F355" t="s">
        <v>127</v>
      </c>
      <c r="G355">
        <v>3</v>
      </c>
      <c r="H355">
        <v>3</v>
      </c>
      <c r="I355">
        <v>3</v>
      </c>
      <c r="J355">
        <v>3</v>
      </c>
      <c r="K355">
        <v>3</v>
      </c>
      <c r="L355">
        <v>3</v>
      </c>
      <c r="M355">
        <v>3</v>
      </c>
      <c r="N355">
        <v>2</v>
      </c>
      <c r="O355">
        <v>8</v>
      </c>
      <c r="P355">
        <v>2</v>
      </c>
      <c r="Q355">
        <v>5</v>
      </c>
      <c r="R355">
        <v>6</v>
      </c>
      <c r="S355">
        <f t="shared" si="18"/>
        <v>18</v>
      </c>
      <c r="U355" s="12"/>
      <c r="V355" s="12"/>
      <c r="W355" s="12"/>
      <c r="AA355" s="5"/>
    </row>
    <row r="356" spans="1:27" x14ac:dyDescent="0.3">
      <c r="A356">
        <v>30093</v>
      </c>
      <c r="B356">
        <v>0</v>
      </c>
      <c r="C356">
        <v>1971</v>
      </c>
      <c r="D356">
        <f t="shared" si="17"/>
        <v>51</v>
      </c>
      <c r="E356" s="3">
        <v>44877.344050925902</v>
      </c>
      <c r="F356" t="s">
        <v>49</v>
      </c>
      <c r="G356">
        <v>4</v>
      </c>
      <c r="H356">
        <v>4</v>
      </c>
      <c r="I356">
        <v>3</v>
      </c>
      <c r="J356">
        <v>3</v>
      </c>
      <c r="K356">
        <v>4</v>
      </c>
      <c r="L356">
        <v>3</v>
      </c>
      <c r="M356">
        <v>5</v>
      </c>
      <c r="N356">
        <v>5</v>
      </c>
      <c r="O356">
        <v>27</v>
      </c>
      <c r="P356">
        <v>10</v>
      </c>
      <c r="Q356">
        <v>9</v>
      </c>
      <c r="R356">
        <v>26</v>
      </c>
      <c r="S356">
        <f t="shared" si="18"/>
        <v>21</v>
      </c>
      <c r="U356" s="12"/>
      <c r="V356" s="12"/>
      <c r="W356" s="12"/>
      <c r="AA356" s="5"/>
    </row>
    <row r="357" spans="1:27" x14ac:dyDescent="0.3">
      <c r="A357">
        <v>26578</v>
      </c>
      <c r="B357">
        <v>0</v>
      </c>
      <c r="C357">
        <v>1970</v>
      </c>
      <c r="D357">
        <f t="shared" si="17"/>
        <v>52</v>
      </c>
      <c r="E357" s="3">
        <v>44859.531273148197</v>
      </c>
      <c r="F357" t="s">
        <v>42</v>
      </c>
      <c r="G357">
        <v>4</v>
      </c>
      <c r="H357">
        <v>4</v>
      </c>
      <c r="I357">
        <v>2</v>
      </c>
      <c r="J357">
        <v>3</v>
      </c>
      <c r="K357">
        <v>3</v>
      </c>
      <c r="L357">
        <v>4</v>
      </c>
      <c r="M357">
        <v>11</v>
      </c>
      <c r="N357">
        <v>3</v>
      </c>
      <c r="O357">
        <v>12</v>
      </c>
      <c r="P357">
        <v>3</v>
      </c>
      <c r="Q357">
        <v>7</v>
      </c>
      <c r="R357">
        <v>10</v>
      </c>
      <c r="S357">
        <f t="shared" si="18"/>
        <v>20</v>
      </c>
      <c r="U357" s="12"/>
      <c r="V357" s="12"/>
      <c r="W357" s="12"/>
      <c r="AA357" s="5"/>
    </row>
    <row r="358" spans="1:27" x14ac:dyDescent="0.3">
      <c r="A358">
        <v>28093</v>
      </c>
      <c r="B358">
        <v>0</v>
      </c>
      <c r="C358">
        <v>1970</v>
      </c>
      <c r="D358">
        <f t="shared" si="17"/>
        <v>52</v>
      </c>
      <c r="E358" s="3">
        <v>44862.355162036998</v>
      </c>
      <c r="F358" t="s">
        <v>52</v>
      </c>
      <c r="G358">
        <v>4</v>
      </c>
      <c r="H358">
        <v>4</v>
      </c>
      <c r="I358">
        <v>4</v>
      </c>
      <c r="J358">
        <v>3</v>
      </c>
      <c r="K358">
        <v>4</v>
      </c>
      <c r="L358">
        <v>3</v>
      </c>
      <c r="M358">
        <v>4</v>
      </c>
      <c r="N358">
        <v>3</v>
      </c>
      <c r="O358">
        <v>5</v>
      </c>
      <c r="P358">
        <v>2</v>
      </c>
      <c r="Q358">
        <v>5</v>
      </c>
      <c r="R358">
        <v>6</v>
      </c>
      <c r="S358">
        <f t="shared" si="18"/>
        <v>22</v>
      </c>
      <c r="U358" s="12"/>
      <c r="V358" s="12"/>
      <c r="W358" s="12"/>
      <c r="AA358" s="5"/>
    </row>
    <row r="359" spans="1:27" x14ac:dyDescent="0.3">
      <c r="A359">
        <v>28585</v>
      </c>
      <c r="B359">
        <v>0</v>
      </c>
      <c r="C359">
        <v>1970</v>
      </c>
      <c r="D359">
        <f t="shared" si="17"/>
        <v>52</v>
      </c>
      <c r="E359" s="3">
        <v>44864.697812500002</v>
      </c>
      <c r="F359" t="s">
        <v>52</v>
      </c>
      <c r="G359">
        <v>4</v>
      </c>
      <c r="H359">
        <v>4</v>
      </c>
      <c r="I359">
        <v>2</v>
      </c>
      <c r="J359">
        <v>4</v>
      </c>
      <c r="K359">
        <v>4</v>
      </c>
      <c r="L359">
        <v>4</v>
      </c>
      <c r="M359">
        <v>5</v>
      </c>
      <c r="N359">
        <v>3</v>
      </c>
      <c r="O359">
        <v>11</v>
      </c>
      <c r="P359">
        <v>3</v>
      </c>
      <c r="Q359">
        <v>6</v>
      </c>
      <c r="R359">
        <v>9</v>
      </c>
      <c r="S359">
        <f t="shared" si="18"/>
        <v>22</v>
      </c>
      <c r="U359" s="12"/>
      <c r="V359" s="12"/>
      <c r="W359" s="12"/>
      <c r="AA359" s="5"/>
    </row>
    <row r="360" spans="1:27" x14ac:dyDescent="0.3">
      <c r="A360">
        <v>29272</v>
      </c>
      <c r="B360">
        <v>0</v>
      </c>
      <c r="C360">
        <v>1970</v>
      </c>
      <c r="D360">
        <f t="shared" si="17"/>
        <v>52</v>
      </c>
      <c r="E360" s="3">
        <v>44867.973379629599</v>
      </c>
      <c r="F360" t="s">
        <v>52</v>
      </c>
      <c r="G360">
        <v>3</v>
      </c>
      <c r="H360">
        <v>3</v>
      </c>
      <c r="I360">
        <v>2</v>
      </c>
      <c r="J360">
        <v>4</v>
      </c>
      <c r="K360">
        <v>4</v>
      </c>
      <c r="L360">
        <v>4</v>
      </c>
      <c r="M360">
        <v>6</v>
      </c>
      <c r="N360">
        <v>8</v>
      </c>
      <c r="O360">
        <v>36</v>
      </c>
      <c r="P360">
        <v>21</v>
      </c>
      <c r="Q360">
        <v>5</v>
      </c>
      <c r="R360">
        <v>8</v>
      </c>
      <c r="S360">
        <f t="shared" si="18"/>
        <v>20</v>
      </c>
      <c r="U360" s="12"/>
      <c r="V360" s="12"/>
      <c r="W360" s="12"/>
      <c r="AA360" s="5"/>
    </row>
    <row r="361" spans="1:27" x14ac:dyDescent="0.3">
      <c r="A361">
        <v>26641</v>
      </c>
      <c r="B361">
        <v>0</v>
      </c>
      <c r="C361">
        <v>1969</v>
      </c>
      <c r="D361">
        <f t="shared" si="17"/>
        <v>53</v>
      </c>
      <c r="E361" s="3">
        <v>44859.859895833302</v>
      </c>
      <c r="F361" t="s">
        <v>52</v>
      </c>
      <c r="G361">
        <v>3</v>
      </c>
      <c r="H361">
        <v>3</v>
      </c>
      <c r="I361">
        <v>3</v>
      </c>
      <c r="J361">
        <v>1</v>
      </c>
      <c r="K361">
        <v>3</v>
      </c>
      <c r="L361">
        <v>1</v>
      </c>
      <c r="M361">
        <v>3</v>
      </c>
      <c r="N361">
        <v>2</v>
      </c>
      <c r="O361">
        <v>6</v>
      </c>
      <c r="P361">
        <v>3</v>
      </c>
      <c r="Q361">
        <v>7</v>
      </c>
      <c r="R361">
        <v>4</v>
      </c>
      <c r="S361">
        <f t="shared" si="18"/>
        <v>14</v>
      </c>
      <c r="U361" s="12"/>
      <c r="V361" s="12"/>
      <c r="W361" s="12"/>
      <c r="AA361" s="5"/>
    </row>
    <row r="362" spans="1:27" x14ac:dyDescent="0.3">
      <c r="A362">
        <v>28671</v>
      </c>
      <c r="B362">
        <v>0</v>
      </c>
      <c r="C362">
        <v>1969</v>
      </c>
      <c r="D362">
        <f t="shared" si="17"/>
        <v>53</v>
      </c>
      <c r="E362" s="3">
        <v>44865.373576388898</v>
      </c>
      <c r="F362" t="s">
        <v>128</v>
      </c>
      <c r="G362">
        <v>4</v>
      </c>
      <c r="H362">
        <v>4</v>
      </c>
      <c r="I362">
        <v>3</v>
      </c>
      <c r="J362">
        <v>4</v>
      </c>
      <c r="K362">
        <v>4</v>
      </c>
      <c r="L362">
        <v>4</v>
      </c>
      <c r="M362">
        <v>4</v>
      </c>
      <c r="N362">
        <v>6</v>
      </c>
      <c r="O362">
        <v>16</v>
      </c>
      <c r="P362">
        <v>4</v>
      </c>
      <c r="Q362">
        <v>7</v>
      </c>
      <c r="R362">
        <v>7</v>
      </c>
      <c r="S362">
        <f t="shared" si="18"/>
        <v>23</v>
      </c>
      <c r="U362" s="12"/>
      <c r="V362" s="12"/>
      <c r="W362" s="12"/>
      <c r="AA362" s="5"/>
    </row>
    <row r="363" spans="1:27" x14ac:dyDescent="0.3">
      <c r="A363">
        <v>29492</v>
      </c>
      <c r="B363">
        <v>0</v>
      </c>
      <c r="C363">
        <v>1969</v>
      </c>
      <c r="D363">
        <f t="shared" si="17"/>
        <v>53</v>
      </c>
      <c r="E363" s="3">
        <v>44869.933240740698</v>
      </c>
      <c r="F363" t="s">
        <v>67</v>
      </c>
      <c r="G363">
        <v>3</v>
      </c>
      <c r="H363">
        <v>4</v>
      </c>
      <c r="I363">
        <v>3</v>
      </c>
      <c r="J363">
        <v>2</v>
      </c>
      <c r="K363">
        <v>3</v>
      </c>
      <c r="L363">
        <v>2</v>
      </c>
      <c r="M363">
        <v>5</v>
      </c>
      <c r="N363">
        <v>4</v>
      </c>
      <c r="O363">
        <v>11</v>
      </c>
      <c r="P363">
        <v>11</v>
      </c>
      <c r="Q363">
        <v>6</v>
      </c>
      <c r="R363">
        <v>6</v>
      </c>
      <c r="S363">
        <f t="shared" si="18"/>
        <v>17</v>
      </c>
      <c r="U363" s="12"/>
      <c r="V363" s="12"/>
      <c r="W363" s="12"/>
      <c r="AA363" s="5"/>
    </row>
    <row r="364" spans="1:27" x14ac:dyDescent="0.3">
      <c r="A364">
        <v>30153</v>
      </c>
      <c r="B364">
        <v>0</v>
      </c>
      <c r="C364">
        <v>1969</v>
      </c>
      <c r="D364">
        <f t="shared" si="17"/>
        <v>53</v>
      </c>
      <c r="E364" s="3">
        <v>44878.917835648201</v>
      </c>
      <c r="F364" t="s">
        <v>52</v>
      </c>
      <c r="G364">
        <v>4</v>
      </c>
      <c r="H364">
        <v>4</v>
      </c>
      <c r="I364">
        <v>4</v>
      </c>
      <c r="J364">
        <v>4</v>
      </c>
      <c r="K364">
        <v>4</v>
      </c>
      <c r="L364">
        <v>4</v>
      </c>
      <c r="M364">
        <v>4</v>
      </c>
      <c r="N364">
        <v>2</v>
      </c>
      <c r="O364">
        <v>3</v>
      </c>
      <c r="P364">
        <v>2</v>
      </c>
      <c r="Q364">
        <v>6</v>
      </c>
      <c r="R364">
        <v>7</v>
      </c>
      <c r="S364">
        <f t="shared" si="18"/>
        <v>24</v>
      </c>
      <c r="U364" s="12"/>
      <c r="V364" s="12"/>
      <c r="W364" s="12"/>
      <c r="AA364" s="5"/>
    </row>
    <row r="365" spans="1:27" x14ac:dyDescent="0.3">
      <c r="A365">
        <v>26573</v>
      </c>
      <c r="B365">
        <v>0</v>
      </c>
      <c r="C365">
        <v>1967</v>
      </c>
      <c r="D365">
        <f t="shared" si="17"/>
        <v>55</v>
      </c>
      <c r="E365" s="3">
        <v>44859.536296296297</v>
      </c>
      <c r="F365" t="s">
        <v>49</v>
      </c>
      <c r="G365">
        <v>4</v>
      </c>
      <c r="H365">
        <v>4</v>
      </c>
      <c r="I365">
        <v>3</v>
      </c>
      <c r="J365">
        <v>3</v>
      </c>
      <c r="K365">
        <v>4</v>
      </c>
      <c r="L365">
        <v>3</v>
      </c>
      <c r="M365">
        <v>7</v>
      </c>
      <c r="N365">
        <v>5</v>
      </c>
      <c r="O365">
        <v>17</v>
      </c>
      <c r="P365">
        <v>6</v>
      </c>
      <c r="Q365">
        <v>12</v>
      </c>
      <c r="R365">
        <v>12</v>
      </c>
      <c r="S365">
        <f t="shared" si="18"/>
        <v>21</v>
      </c>
      <c r="U365" s="12"/>
      <c r="V365" s="12"/>
      <c r="W365" s="12"/>
      <c r="AA365" s="5"/>
    </row>
    <row r="366" spans="1:27" x14ac:dyDescent="0.3">
      <c r="A366">
        <v>27524</v>
      </c>
      <c r="B366">
        <v>0</v>
      </c>
      <c r="C366">
        <v>1967</v>
      </c>
      <c r="D366">
        <f t="shared" si="17"/>
        <v>55</v>
      </c>
      <c r="E366" s="3">
        <v>44860.982511574097</v>
      </c>
      <c r="F366" t="s">
        <v>42</v>
      </c>
      <c r="G366">
        <v>4</v>
      </c>
      <c r="H366">
        <v>4</v>
      </c>
      <c r="I366">
        <v>3</v>
      </c>
      <c r="J366">
        <v>4</v>
      </c>
      <c r="K366">
        <v>4</v>
      </c>
      <c r="L366">
        <v>4</v>
      </c>
      <c r="M366">
        <v>14</v>
      </c>
      <c r="N366">
        <v>6</v>
      </c>
      <c r="O366">
        <v>34</v>
      </c>
      <c r="P366">
        <v>6</v>
      </c>
      <c r="Q366">
        <v>10</v>
      </c>
      <c r="R366">
        <v>10</v>
      </c>
      <c r="S366">
        <f t="shared" si="18"/>
        <v>23</v>
      </c>
      <c r="U366" s="12"/>
      <c r="V366" s="12"/>
      <c r="W366" s="12"/>
      <c r="AA366" s="5"/>
    </row>
    <row r="367" spans="1:27" x14ac:dyDescent="0.3">
      <c r="A367">
        <v>28136</v>
      </c>
      <c r="B367">
        <v>1</v>
      </c>
      <c r="C367">
        <v>1967</v>
      </c>
      <c r="D367">
        <f t="shared" si="17"/>
        <v>55</v>
      </c>
      <c r="E367" s="3">
        <v>44862.525162037004</v>
      </c>
      <c r="F367" t="s">
        <v>52</v>
      </c>
      <c r="G367">
        <v>3</v>
      </c>
      <c r="H367">
        <v>4</v>
      </c>
      <c r="I367">
        <v>1</v>
      </c>
      <c r="J367">
        <v>3</v>
      </c>
      <c r="K367">
        <v>4</v>
      </c>
      <c r="L367">
        <v>3</v>
      </c>
      <c r="M367">
        <v>5</v>
      </c>
      <c r="N367">
        <v>3</v>
      </c>
      <c r="O367">
        <v>17</v>
      </c>
      <c r="P367">
        <v>5</v>
      </c>
      <c r="Q367">
        <v>5</v>
      </c>
      <c r="R367">
        <v>15</v>
      </c>
      <c r="S367">
        <f t="shared" si="18"/>
        <v>18</v>
      </c>
      <c r="U367" s="12"/>
      <c r="V367" s="12"/>
      <c r="W367" s="12"/>
      <c r="AA367" s="5"/>
    </row>
    <row r="368" spans="1:27" x14ac:dyDescent="0.3">
      <c r="A368">
        <v>29078</v>
      </c>
      <c r="B368">
        <v>0</v>
      </c>
      <c r="C368">
        <v>1967</v>
      </c>
      <c r="D368">
        <f t="shared" si="17"/>
        <v>55</v>
      </c>
      <c r="E368" s="3">
        <v>44866.884016203701</v>
      </c>
      <c r="F368" t="s">
        <v>49</v>
      </c>
      <c r="G368">
        <v>3</v>
      </c>
      <c r="H368">
        <v>3</v>
      </c>
      <c r="I368">
        <v>2</v>
      </c>
      <c r="J368">
        <v>2</v>
      </c>
      <c r="K368">
        <v>2</v>
      </c>
      <c r="L368">
        <v>1</v>
      </c>
      <c r="M368">
        <v>10</v>
      </c>
      <c r="N368">
        <v>5</v>
      </c>
      <c r="O368">
        <v>9</v>
      </c>
      <c r="P368">
        <v>4</v>
      </c>
      <c r="Q368">
        <v>8</v>
      </c>
      <c r="R368">
        <v>8</v>
      </c>
      <c r="S368">
        <f t="shared" si="18"/>
        <v>13</v>
      </c>
      <c r="U368" s="12"/>
      <c r="V368" s="12"/>
      <c r="W368" s="12"/>
      <c r="AA368" s="5"/>
    </row>
    <row r="369" spans="1:27" x14ac:dyDescent="0.3">
      <c r="A369">
        <v>26746</v>
      </c>
      <c r="B369">
        <v>0</v>
      </c>
      <c r="C369">
        <v>1966</v>
      </c>
      <c r="D369">
        <f t="shared" si="17"/>
        <v>56</v>
      </c>
      <c r="E369" s="3">
        <v>44860.347407407397</v>
      </c>
      <c r="F369" t="s">
        <v>42</v>
      </c>
      <c r="G369">
        <v>4</v>
      </c>
      <c r="H369">
        <v>4</v>
      </c>
      <c r="I369">
        <v>3</v>
      </c>
      <c r="J369">
        <v>4</v>
      </c>
      <c r="K369">
        <v>4</v>
      </c>
      <c r="L369">
        <v>4</v>
      </c>
      <c r="M369">
        <v>4</v>
      </c>
      <c r="N369">
        <v>3</v>
      </c>
      <c r="O369">
        <v>8</v>
      </c>
      <c r="P369">
        <v>3</v>
      </c>
      <c r="Q369">
        <v>3</v>
      </c>
      <c r="R369">
        <v>7</v>
      </c>
      <c r="S369">
        <f t="shared" si="18"/>
        <v>23</v>
      </c>
      <c r="U369" s="12"/>
      <c r="V369" s="12"/>
      <c r="W369" s="12"/>
      <c r="AA369" s="5"/>
    </row>
    <row r="370" spans="1:27" x14ac:dyDescent="0.3">
      <c r="A370">
        <v>27301</v>
      </c>
      <c r="B370">
        <v>0</v>
      </c>
      <c r="C370">
        <v>1966</v>
      </c>
      <c r="D370">
        <f t="shared" si="17"/>
        <v>56</v>
      </c>
      <c r="E370" s="3">
        <v>44860.7663888889</v>
      </c>
      <c r="F370" t="s">
        <v>49</v>
      </c>
      <c r="G370">
        <v>4</v>
      </c>
      <c r="H370">
        <v>3</v>
      </c>
      <c r="I370">
        <v>3</v>
      </c>
      <c r="J370">
        <v>3</v>
      </c>
      <c r="K370">
        <v>3</v>
      </c>
      <c r="L370">
        <v>3</v>
      </c>
      <c r="M370">
        <v>5</v>
      </c>
      <c r="N370">
        <v>3</v>
      </c>
      <c r="O370">
        <v>10</v>
      </c>
      <c r="P370">
        <v>5</v>
      </c>
      <c r="Q370">
        <v>5</v>
      </c>
      <c r="R370">
        <v>12</v>
      </c>
      <c r="S370">
        <f t="shared" si="18"/>
        <v>19</v>
      </c>
      <c r="U370" s="12"/>
      <c r="V370" s="12"/>
      <c r="W370" s="12"/>
      <c r="AA370" s="5"/>
    </row>
    <row r="371" spans="1:27" x14ac:dyDescent="0.3">
      <c r="A371">
        <v>28873</v>
      </c>
      <c r="B371">
        <v>1</v>
      </c>
      <c r="C371">
        <v>1966</v>
      </c>
      <c r="D371">
        <f t="shared" si="17"/>
        <v>56</v>
      </c>
      <c r="E371" s="3">
        <v>44866.011909722198</v>
      </c>
      <c r="F371" t="s">
        <v>49</v>
      </c>
      <c r="G371">
        <v>4</v>
      </c>
      <c r="H371">
        <v>4</v>
      </c>
      <c r="I371">
        <v>2</v>
      </c>
      <c r="J371">
        <v>3</v>
      </c>
      <c r="K371">
        <v>4</v>
      </c>
      <c r="L371">
        <v>3</v>
      </c>
      <c r="M371">
        <v>6</v>
      </c>
      <c r="N371">
        <v>4</v>
      </c>
      <c r="O371">
        <v>13</v>
      </c>
      <c r="P371">
        <v>4</v>
      </c>
      <c r="Q371">
        <v>7</v>
      </c>
      <c r="R371">
        <v>12</v>
      </c>
      <c r="S371">
        <f t="shared" si="18"/>
        <v>20</v>
      </c>
      <c r="U371" s="12"/>
      <c r="V371" s="12"/>
      <c r="W371" s="12"/>
      <c r="AA371" s="5"/>
    </row>
    <row r="372" spans="1:27" x14ac:dyDescent="0.3">
      <c r="A372">
        <v>28175</v>
      </c>
      <c r="B372">
        <v>0</v>
      </c>
      <c r="C372">
        <v>1965</v>
      </c>
      <c r="D372">
        <f t="shared" si="17"/>
        <v>57</v>
      </c>
      <c r="E372" s="3">
        <v>44862.654513888898</v>
      </c>
      <c r="F372" t="s">
        <v>40</v>
      </c>
      <c r="G372">
        <v>3</v>
      </c>
      <c r="H372">
        <v>3</v>
      </c>
      <c r="I372">
        <v>3</v>
      </c>
      <c r="J372">
        <v>2</v>
      </c>
      <c r="K372">
        <v>3</v>
      </c>
      <c r="L372">
        <v>1</v>
      </c>
      <c r="M372">
        <v>5</v>
      </c>
      <c r="N372">
        <v>5</v>
      </c>
      <c r="O372">
        <v>20</v>
      </c>
      <c r="P372">
        <v>7</v>
      </c>
      <c r="Q372">
        <v>13</v>
      </c>
      <c r="R372">
        <v>9</v>
      </c>
      <c r="S372">
        <f t="shared" si="18"/>
        <v>15</v>
      </c>
      <c r="U372" s="12"/>
      <c r="V372" s="12"/>
      <c r="W372" s="12"/>
      <c r="AA372" s="5"/>
    </row>
    <row r="373" spans="1:27" x14ac:dyDescent="0.3">
      <c r="A373">
        <v>28649</v>
      </c>
      <c r="B373">
        <v>1</v>
      </c>
      <c r="C373">
        <v>1965</v>
      </c>
      <c r="D373">
        <f t="shared" si="17"/>
        <v>57</v>
      </c>
      <c r="E373" s="3">
        <v>44865.003634259301</v>
      </c>
      <c r="F373" t="s">
        <v>42</v>
      </c>
      <c r="G373">
        <v>3</v>
      </c>
      <c r="H373">
        <v>3</v>
      </c>
      <c r="I373">
        <v>2</v>
      </c>
      <c r="J373">
        <v>3</v>
      </c>
      <c r="K373">
        <v>3</v>
      </c>
      <c r="L373">
        <v>2</v>
      </c>
      <c r="M373">
        <v>6</v>
      </c>
      <c r="N373">
        <v>4</v>
      </c>
      <c r="O373">
        <v>11</v>
      </c>
      <c r="P373">
        <v>7</v>
      </c>
      <c r="Q373">
        <v>6</v>
      </c>
      <c r="R373">
        <v>17</v>
      </c>
      <c r="S373">
        <f t="shared" si="18"/>
        <v>16</v>
      </c>
      <c r="U373" s="12"/>
      <c r="V373" s="12"/>
      <c r="W373" s="12"/>
      <c r="AA373" s="5"/>
    </row>
    <row r="374" spans="1:27" x14ac:dyDescent="0.3">
      <c r="A374">
        <v>29396</v>
      </c>
      <c r="B374">
        <v>0</v>
      </c>
      <c r="C374">
        <v>1965</v>
      </c>
      <c r="D374">
        <f t="shared" si="17"/>
        <v>57</v>
      </c>
      <c r="E374" s="3">
        <v>44869.307766203703</v>
      </c>
      <c r="F374" t="s">
        <v>52</v>
      </c>
      <c r="G374">
        <v>4</v>
      </c>
      <c r="H374">
        <v>4</v>
      </c>
      <c r="I374">
        <v>3</v>
      </c>
      <c r="J374">
        <v>3</v>
      </c>
      <c r="K374">
        <v>3</v>
      </c>
      <c r="L374">
        <v>3</v>
      </c>
      <c r="M374">
        <v>4</v>
      </c>
      <c r="N374">
        <v>3</v>
      </c>
      <c r="O374">
        <v>7</v>
      </c>
      <c r="P374">
        <v>3</v>
      </c>
      <c r="Q374">
        <v>4</v>
      </c>
      <c r="R374">
        <v>7</v>
      </c>
      <c r="S374">
        <f t="shared" si="18"/>
        <v>20</v>
      </c>
      <c r="U374" s="12"/>
      <c r="V374" s="12"/>
      <c r="W374" s="12"/>
      <c r="AA374" s="5"/>
    </row>
    <row r="375" spans="1:27" x14ac:dyDescent="0.3">
      <c r="A375">
        <v>28632</v>
      </c>
      <c r="B375">
        <v>1</v>
      </c>
      <c r="C375">
        <v>1963</v>
      </c>
      <c r="D375">
        <f t="shared" si="17"/>
        <v>59</v>
      </c>
      <c r="E375" s="3">
        <v>44864.841099537</v>
      </c>
      <c r="F375" t="s">
        <v>40</v>
      </c>
      <c r="G375">
        <v>3</v>
      </c>
      <c r="H375">
        <v>3</v>
      </c>
      <c r="I375">
        <v>3</v>
      </c>
      <c r="J375">
        <v>4</v>
      </c>
      <c r="K375">
        <v>4</v>
      </c>
      <c r="L375">
        <v>4</v>
      </c>
      <c r="M375">
        <v>5</v>
      </c>
      <c r="N375">
        <v>4</v>
      </c>
      <c r="O375">
        <v>8</v>
      </c>
      <c r="P375">
        <v>4</v>
      </c>
      <c r="Q375">
        <v>10</v>
      </c>
      <c r="R375">
        <v>7</v>
      </c>
      <c r="S375">
        <f t="shared" si="18"/>
        <v>21</v>
      </c>
      <c r="U375" s="12"/>
      <c r="V375" s="12"/>
      <c r="W375" s="12"/>
      <c r="AA375" s="5"/>
    </row>
    <row r="376" spans="1:27" x14ac:dyDescent="0.3">
      <c r="A376">
        <v>29248</v>
      </c>
      <c r="B376">
        <v>0</v>
      </c>
      <c r="C376">
        <v>1963</v>
      </c>
      <c r="D376">
        <f t="shared" si="17"/>
        <v>59</v>
      </c>
      <c r="E376" s="3">
        <v>44867.852175925902</v>
      </c>
      <c r="F376" t="s">
        <v>128</v>
      </c>
      <c r="G376">
        <v>3</v>
      </c>
      <c r="H376">
        <v>3</v>
      </c>
      <c r="I376">
        <v>3</v>
      </c>
      <c r="J376">
        <v>2</v>
      </c>
      <c r="K376">
        <v>3</v>
      </c>
      <c r="L376">
        <v>2</v>
      </c>
      <c r="M376">
        <v>7</v>
      </c>
      <c r="N376">
        <v>5</v>
      </c>
      <c r="O376">
        <v>11</v>
      </c>
      <c r="P376">
        <v>5</v>
      </c>
      <c r="Q376">
        <v>7</v>
      </c>
      <c r="R376">
        <v>9</v>
      </c>
      <c r="S376">
        <f t="shared" si="18"/>
        <v>16</v>
      </c>
      <c r="U376" s="12"/>
      <c r="V376" s="12"/>
      <c r="W376" s="12"/>
      <c r="AA376" s="5"/>
    </row>
    <row r="377" spans="1:27" x14ac:dyDescent="0.3">
      <c r="A377">
        <v>29952</v>
      </c>
      <c r="B377">
        <v>0</v>
      </c>
      <c r="C377">
        <v>1963</v>
      </c>
      <c r="D377">
        <f t="shared" si="17"/>
        <v>59</v>
      </c>
      <c r="E377" s="3">
        <v>44873.487141203703</v>
      </c>
      <c r="F377" t="s">
        <v>49</v>
      </c>
      <c r="G377">
        <v>4</v>
      </c>
      <c r="H377">
        <v>4</v>
      </c>
      <c r="I377">
        <v>4</v>
      </c>
      <c r="J377">
        <v>3</v>
      </c>
      <c r="K377">
        <v>3</v>
      </c>
      <c r="L377">
        <v>3</v>
      </c>
      <c r="M377">
        <v>5</v>
      </c>
      <c r="N377">
        <v>2</v>
      </c>
      <c r="O377">
        <v>18</v>
      </c>
      <c r="P377">
        <v>3</v>
      </c>
      <c r="Q377">
        <v>6</v>
      </c>
      <c r="R377">
        <v>12</v>
      </c>
      <c r="S377">
        <f t="shared" si="18"/>
        <v>21</v>
      </c>
      <c r="U377" s="12"/>
      <c r="V377" s="12"/>
      <c r="W377" s="12"/>
      <c r="AA377" s="5"/>
    </row>
    <row r="378" spans="1:27" x14ac:dyDescent="0.3">
      <c r="A378">
        <v>29152</v>
      </c>
      <c r="B378">
        <v>1</v>
      </c>
      <c r="C378">
        <v>1959</v>
      </c>
      <c r="D378">
        <f t="shared" si="17"/>
        <v>63</v>
      </c>
      <c r="E378" s="3">
        <v>44867.448032407403</v>
      </c>
      <c r="F378" t="s">
        <v>49</v>
      </c>
      <c r="G378">
        <v>3</v>
      </c>
      <c r="H378">
        <v>3</v>
      </c>
      <c r="I378">
        <v>2</v>
      </c>
      <c r="J378">
        <v>3</v>
      </c>
      <c r="K378">
        <v>4</v>
      </c>
      <c r="L378">
        <v>3</v>
      </c>
      <c r="M378">
        <v>4</v>
      </c>
      <c r="N378">
        <v>4</v>
      </c>
      <c r="O378">
        <v>10</v>
      </c>
      <c r="P378">
        <v>6</v>
      </c>
      <c r="Q378">
        <v>9</v>
      </c>
      <c r="R378">
        <v>8</v>
      </c>
      <c r="S378">
        <f t="shared" si="18"/>
        <v>18</v>
      </c>
      <c r="U378" s="12"/>
      <c r="V378" s="12"/>
      <c r="W378" s="12"/>
      <c r="AA378" s="5"/>
    </row>
    <row r="379" spans="1:27" x14ac:dyDescent="0.3">
      <c r="A379">
        <v>27078</v>
      </c>
      <c r="B379">
        <v>0</v>
      </c>
      <c r="C379">
        <v>1958</v>
      </c>
      <c r="D379">
        <f t="shared" si="17"/>
        <v>64</v>
      </c>
      <c r="E379" s="3">
        <v>44860.645439814798</v>
      </c>
      <c r="F379" t="s">
        <v>52</v>
      </c>
      <c r="G379">
        <v>4</v>
      </c>
      <c r="H379">
        <v>4</v>
      </c>
      <c r="I379">
        <v>3</v>
      </c>
      <c r="J379">
        <v>3</v>
      </c>
      <c r="K379">
        <v>3</v>
      </c>
      <c r="L379">
        <v>2</v>
      </c>
      <c r="M379">
        <v>7</v>
      </c>
      <c r="N379">
        <v>6</v>
      </c>
      <c r="O379">
        <v>15</v>
      </c>
      <c r="P379">
        <v>6</v>
      </c>
      <c r="Q379">
        <v>11</v>
      </c>
      <c r="R379">
        <v>8</v>
      </c>
      <c r="S379">
        <f t="shared" si="18"/>
        <v>19</v>
      </c>
      <c r="U379" s="12"/>
      <c r="V379" s="12"/>
      <c r="W379" s="12"/>
      <c r="AA379" s="5"/>
    </row>
    <row r="380" spans="1:27" x14ac:dyDescent="0.3">
      <c r="A380">
        <v>27174</v>
      </c>
      <c r="B380">
        <v>0</v>
      </c>
      <c r="C380">
        <v>1958</v>
      </c>
      <c r="D380">
        <f t="shared" si="17"/>
        <v>64</v>
      </c>
      <c r="E380" s="3">
        <v>44860.689548611103</v>
      </c>
      <c r="F380" t="s">
        <v>44</v>
      </c>
      <c r="G380">
        <v>4</v>
      </c>
      <c r="H380">
        <v>3</v>
      </c>
      <c r="I380">
        <v>3</v>
      </c>
      <c r="J380">
        <v>3</v>
      </c>
      <c r="K380">
        <v>4</v>
      </c>
      <c r="L380">
        <v>3</v>
      </c>
      <c r="M380">
        <v>6</v>
      </c>
      <c r="N380">
        <v>4</v>
      </c>
      <c r="O380">
        <v>13</v>
      </c>
      <c r="P380">
        <v>4</v>
      </c>
      <c r="Q380">
        <v>9</v>
      </c>
      <c r="R380">
        <v>15</v>
      </c>
      <c r="S380">
        <f t="shared" si="18"/>
        <v>20</v>
      </c>
      <c r="U380" s="12"/>
      <c r="V380" s="12"/>
      <c r="W380" s="12"/>
      <c r="AA380" s="5"/>
    </row>
    <row r="381" spans="1:27" x14ac:dyDescent="0.3">
      <c r="A381">
        <v>29308</v>
      </c>
      <c r="B381">
        <v>0</v>
      </c>
      <c r="C381">
        <v>1958</v>
      </c>
      <c r="D381">
        <f t="shared" si="17"/>
        <v>64</v>
      </c>
      <c r="E381" s="3">
        <v>44868.537152777797</v>
      </c>
      <c r="F381" t="s">
        <v>52</v>
      </c>
      <c r="G381">
        <v>3</v>
      </c>
      <c r="H381">
        <v>4</v>
      </c>
      <c r="I381">
        <v>2</v>
      </c>
      <c r="J381">
        <v>4</v>
      </c>
      <c r="K381">
        <v>4</v>
      </c>
      <c r="L381">
        <v>4</v>
      </c>
      <c r="M381">
        <v>18</v>
      </c>
      <c r="N381">
        <v>4</v>
      </c>
      <c r="O381">
        <v>9</v>
      </c>
      <c r="P381">
        <v>4</v>
      </c>
      <c r="Q381">
        <v>11</v>
      </c>
      <c r="R381">
        <v>5</v>
      </c>
      <c r="S381">
        <f t="shared" si="18"/>
        <v>21</v>
      </c>
      <c r="U381" s="12"/>
      <c r="V381" s="12"/>
      <c r="W381" s="12"/>
      <c r="AA381" s="5"/>
    </row>
    <row r="382" spans="1:27" x14ac:dyDescent="0.3">
      <c r="A382">
        <v>29038</v>
      </c>
      <c r="B382">
        <v>0</v>
      </c>
      <c r="C382">
        <v>1957</v>
      </c>
      <c r="D382">
        <f t="shared" si="17"/>
        <v>65</v>
      </c>
      <c r="E382" s="3">
        <v>44866.732997685198</v>
      </c>
      <c r="F382" t="s">
        <v>40</v>
      </c>
      <c r="G382">
        <v>3</v>
      </c>
      <c r="H382">
        <v>4</v>
      </c>
      <c r="I382">
        <v>3</v>
      </c>
      <c r="J382">
        <v>4</v>
      </c>
      <c r="K382">
        <v>4</v>
      </c>
      <c r="L382">
        <v>3</v>
      </c>
      <c r="M382">
        <v>6</v>
      </c>
      <c r="N382">
        <v>4</v>
      </c>
      <c r="O382">
        <v>15</v>
      </c>
      <c r="P382">
        <v>7</v>
      </c>
      <c r="Q382">
        <v>8</v>
      </c>
      <c r="R382">
        <v>12</v>
      </c>
      <c r="S382">
        <f t="shared" si="18"/>
        <v>21</v>
      </c>
      <c r="U382" s="12"/>
      <c r="V382" s="12"/>
      <c r="W382" s="12"/>
      <c r="AA382" s="5"/>
    </row>
    <row r="383" spans="1:27" x14ac:dyDescent="0.3">
      <c r="A383">
        <v>29232</v>
      </c>
      <c r="B383">
        <v>1</v>
      </c>
      <c r="C383">
        <v>1957</v>
      </c>
      <c r="D383">
        <f t="shared" si="17"/>
        <v>65</v>
      </c>
      <c r="E383" s="3">
        <v>44867.803321759297</v>
      </c>
      <c r="F383" t="s">
        <v>40</v>
      </c>
      <c r="G383">
        <v>4</v>
      </c>
      <c r="H383">
        <v>4</v>
      </c>
      <c r="I383">
        <v>1</v>
      </c>
      <c r="J383">
        <v>4</v>
      </c>
      <c r="K383">
        <v>3</v>
      </c>
      <c r="L383">
        <v>4</v>
      </c>
      <c r="M383">
        <v>6</v>
      </c>
      <c r="N383">
        <v>5</v>
      </c>
      <c r="O383">
        <v>18</v>
      </c>
      <c r="P383">
        <v>6</v>
      </c>
      <c r="Q383">
        <v>8</v>
      </c>
      <c r="R383">
        <v>15</v>
      </c>
      <c r="S383">
        <f t="shared" si="18"/>
        <v>20</v>
      </c>
      <c r="U383" s="12"/>
      <c r="V383" s="12"/>
      <c r="W383" s="12"/>
      <c r="AA383" s="5"/>
    </row>
    <row r="384" spans="1:27" x14ac:dyDescent="0.3">
      <c r="A384">
        <v>28013</v>
      </c>
      <c r="B384">
        <v>0</v>
      </c>
      <c r="C384">
        <v>1956</v>
      </c>
      <c r="D384">
        <f t="shared" si="17"/>
        <v>66</v>
      </c>
      <c r="E384" s="3">
        <v>44861.899467592601</v>
      </c>
      <c r="F384" t="s">
        <v>52</v>
      </c>
      <c r="G384">
        <v>4</v>
      </c>
      <c r="H384">
        <v>4</v>
      </c>
      <c r="I384">
        <v>1</v>
      </c>
      <c r="J384">
        <v>3</v>
      </c>
      <c r="K384">
        <v>4</v>
      </c>
      <c r="L384">
        <v>3</v>
      </c>
      <c r="M384">
        <v>26</v>
      </c>
      <c r="N384">
        <v>3</v>
      </c>
      <c r="O384">
        <v>12</v>
      </c>
      <c r="P384">
        <v>4</v>
      </c>
      <c r="Q384">
        <v>7</v>
      </c>
      <c r="R384">
        <v>12</v>
      </c>
      <c r="S384">
        <f t="shared" si="18"/>
        <v>19</v>
      </c>
      <c r="U384" s="12"/>
      <c r="V384" s="12"/>
      <c r="W384" s="12"/>
      <c r="AA384" s="5"/>
    </row>
    <row r="385" spans="1:27" x14ac:dyDescent="0.3">
      <c r="A385">
        <v>30097</v>
      </c>
      <c r="B385">
        <v>1</v>
      </c>
      <c r="C385">
        <v>1955</v>
      </c>
      <c r="D385">
        <f t="shared" si="17"/>
        <v>67</v>
      </c>
      <c r="E385" s="3">
        <v>44877.581076388902</v>
      </c>
      <c r="F385" t="s">
        <v>69</v>
      </c>
      <c r="G385">
        <v>4</v>
      </c>
      <c r="H385">
        <v>4</v>
      </c>
      <c r="I385">
        <v>2</v>
      </c>
      <c r="J385">
        <v>3</v>
      </c>
      <c r="K385">
        <v>4</v>
      </c>
      <c r="L385">
        <v>4</v>
      </c>
      <c r="M385">
        <v>7</v>
      </c>
      <c r="N385">
        <v>8</v>
      </c>
      <c r="O385">
        <v>25</v>
      </c>
      <c r="P385">
        <v>6</v>
      </c>
      <c r="Q385">
        <v>9</v>
      </c>
      <c r="R385">
        <v>14</v>
      </c>
      <c r="S385">
        <f t="shared" si="18"/>
        <v>21</v>
      </c>
      <c r="U385" s="12"/>
      <c r="V385" s="12"/>
      <c r="W385" s="12"/>
      <c r="AA385" s="5"/>
    </row>
    <row r="386" spans="1:27" x14ac:dyDescent="0.3">
      <c r="A386">
        <v>28589</v>
      </c>
      <c r="B386">
        <v>1</v>
      </c>
      <c r="C386">
        <v>1953</v>
      </c>
      <c r="D386">
        <f t="shared" si="17"/>
        <v>69</v>
      </c>
      <c r="E386" s="3">
        <v>44864.710497685199</v>
      </c>
      <c r="F386" t="s">
        <v>40</v>
      </c>
      <c r="G386">
        <v>2</v>
      </c>
      <c r="H386">
        <v>3</v>
      </c>
      <c r="I386">
        <v>1</v>
      </c>
      <c r="J386">
        <v>3</v>
      </c>
      <c r="K386">
        <v>4</v>
      </c>
      <c r="L386">
        <v>3</v>
      </c>
      <c r="M386">
        <v>47</v>
      </c>
      <c r="N386">
        <v>7</v>
      </c>
      <c r="O386">
        <v>23</v>
      </c>
      <c r="P386">
        <v>9</v>
      </c>
      <c r="Q386">
        <v>30</v>
      </c>
      <c r="R386">
        <v>25</v>
      </c>
      <c r="S386">
        <f t="shared" si="18"/>
        <v>16</v>
      </c>
      <c r="U386" s="12"/>
      <c r="V386" s="12"/>
      <c r="W386" s="12"/>
      <c r="AA386" s="5"/>
    </row>
    <row r="387" spans="1:27" x14ac:dyDescent="0.3">
      <c r="A387">
        <v>28590</v>
      </c>
      <c r="B387">
        <v>0</v>
      </c>
      <c r="C387">
        <v>1952</v>
      </c>
      <c r="D387">
        <f t="shared" ref="D387:D393" si="19">2022-C387</f>
        <v>70</v>
      </c>
      <c r="E387" s="3">
        <v>44864.7133680556</v>
      </c>
      <c r="F387" t="s">
        <v>129</v>
      </c>
      <c r="G387">
        <v>3</v>
      </c>
      <c r="H387">
        <v>4</v>
      </c>
      <c r="I387">
        <v>2</v>
      </c>
      <c r="J387">
        <v>4</v>
      </c>
      <c r="K387">
        <v>3</v>
      </c>
      <c r="L387">
        <v>4</v>
      </c>
      <c r="M387">
        <v>26</v>
      </c>
      <c r="N387">
        <v>8</v>
      </c>
      <c r="O387">
        <v>24</v>
      </c>
      <c r="P387">
        <v>5</v>
      </c>
      <c r="Q387">
        <v>13</v>
      </c>
      <c r="R387">
        <v>5</v>
      </c>
      <c r="S387">
        <f t="shared" ref="S387:S393" si="20">SUM(G387:L387)</f>
        <v>20</v>
      </c>
      <c r="U387" s="12"/>
      <c r="V387" s="12"/>
      <c r="W387" s="12"/>
      <c r="AA387" s="5"/>
    </row>
    <row r="388" spans="1:27" x14ac:dyDescent="0.3">
      <c r="A388">
        <v>28592</v>
      </c>
      <c r="B388">
        <v>0</v>
      </c>
      <c r="C388">
        <v>1952</v>
      </c>
      <c r="D388">
        <f t="shared" si="19"/>
        <v>70</v>
      </c>
      <c r="E388" s="3">
        <v>44864.730243055601</v>
      </c>
      <c r="F388" t="s">
        <v>49</v>
      </c>
      <c r="G388">
        <v>4</v>
      </c>
      <c r="H388">
        <v>4</v>
      </c>
      <c r="I388">
        <v>1</v>
      </c>
      <c r="J388">
        <v>3</v>
      </c>
      <c r="K388">
        <v>4</v>
      </c>
      <c r="L388">
        <v>3</v>
      </c>
      <c r="M388">
        <v>5</v>
      </c>
      <c r="N388">
        <v>4</v>
      </c>
      <c r="O388">
        <v>24</v>
      </c>
      <c r="P388">
        <v>5</v>
      </c>
      <c r="Q388">
        <v>6</v>
      </c>
      <c r="R388">
        <v>12</v>
      </c>
      <c r="S388">
        <f t="shared" si="20"/>
        <v>19</v>
      </c>
      <c r="U388" s="12"/>
      <c r="V388" s="12"/>
      <c r="W388" s="12"/>
      <c r="AA388" s="5"/>
    </row>
    <row r="389" spans="1:27" x14ac:dyDescent="0.3">
      <c r="A389">
        <v>29214</v>
      </c>
      <c r="B389">
        <v>0</v>
      </c>
      <c r="C389">
        <v>1952</v>
      </c>
      <c r="D389">
        <f t="shared" si="19"/>
        <v>70</v>
      </c>
      <c r="E389" s="3">
        <v>44867.726805555598</v>
      </c>
      <c r="F389" t="s">
        <v>44</v>
      </c>
      <c r="G389">
        <v>3</v>
      </c>
      <c r="H389">
        <v>3</v>
      </c>
      <c r="I389">
        <v>3</v>
      </c>
      <c r="J389">
        <v>3</v>
      </c>
      <c r="K389">
        <v>3</v>
      </c>
      <c r="L389">
        <v>3</v>
      </c>
      <c r="M389">
        <v>6</v>
      </c>
      <c r="N389">
        <v>3</v>
      </c>
      <c r="O389">
        <v>8</v>
      </c>
      <c r="P389">
        <v>3</v>
      </c>
      <c r="Q389">
        <v>6</v>
      </c>
      <c r="R389">
        <v>23</v>
      </c>
      <c r="S389">
        <f t="shared" si="20"/>
        <v>18</v>
      </c>
      <c r="U389" s="12"/>
      <c r="V389" s="12"/>
      <c r="W389" s="12"/>
      <c r="AA389" s="5"/>
    </row>
    <row r="390" spans="1:27" x14ac:dyDescent="0.3">
      <c r="A390">
        <v>29135</v>
      </c>
      <c r="B390">
        <v>1</v>
      </c>
      <c r="C390">
        <v>1950</v>
      </c>
      <c r="D390">
        <f t="shared" si="19"/>
        <v>72</v>
      </c>
      <c r="E390" s="3">
        <v>44867.3805208333</v>
      </c>
      <c r="F390" t="s">
        <v>49</v>
      </c>
      <c r="G390">
        <v>4</v>
      </c>
      <c r="H390">
        <v>4</v>
      </c>
      <c r="I390">
        <v>4</v>
      </c>
      <c r="J390">
        <v>3</v>
      </c>
      <c r="K390">
        <v>4</v>
      </c>
      <c r="L390">
        <v>3</v>
      </c>
      <c r="M390">
        <v>14</v>
      </c>
      <c r="N390">
        <v>7</v>
      </c>
      <c r="O390">
        <v>20</v>
      </c>
      <c r="P390">
        <v>6</v>
      </c>
      <c r="Q390">
        <v>10</v>
      </c>
      <c r="R390">
        <v>12</v>
      </c>
      <c r="S390">
        <f t="shared" si="20"/>
        <v>22</v>
      </c>
      <c r="U390" s="12"/>
      <c r="V390" s="12"/>
      <c r="W390" s="12"/>
      <c r="AA390" s="5"/>
    </row>
    <row r="391" spans="1:27" x14ac:dyDescent="0.3">
      <c r="A391">
        <v>28606</v>
      </c>
      <c r="B391">
        <v>0</v>
      </c>
      <c r="C391">
        <v>1949</v>
      </c>
      <c r="D391">
        <f t="shared" si="19"/>
        <v>73</v>
      </c>
      <c r="E391" s="3">
        <v>44864.796805555598</v>
      </c>
      <c r="F391" t="s">
        <v>52</v>
      </c>
      <c r="G391">
        <v>4</v>
      </c>
      <c r="H391">
        <v>3</v>
      </c>
      <c r="I391">
        <v>2</v>
      </c>
      <c r="J391">
        <v>4</v>
      </c>
      <c r="K391">
        <v>4</v>
      </c>
      <c r="L391">
        <v>3</v>
      </c>
      <c r="M391">
        <v>8</v>
      </c>
      <c r="N391">
        <v>5</v>
      </c>
      <c r="O391">
        <v>15</v>
      </c>
      <c r="P391">
        <v>7</v>
      </c>
      <c r="Q391">
        <v>8</v>
      </c>
      <c r="R391">
        <v>8</v>
      </c>
      <c r="S391">
        <f t="shared" si="20"/>
        <v>20</v>
      </c>
      <c r="U391" s="12"/>
      <c r="V391" s="12"/>
      <c r="W391" s="12"/>
      <c r="AA391" s="5"/>
    </row>
    <row r="392" spans="1:27" x14ac:dyDescent="0.3">
      <c r="A392">
        <v>28802</v>
      </c>
      <c r="B392">
        <v>0</v>
      </c>
      <c r="C392">
        <v>1948</v>
      </c>
      <c r="D392">
        <f t="shared" si="19"/>
        <v>74</v>
      </c>
      <c r="E392" s="3">
        <v>44865.7578587963</v>
      </c>
      <c r="F392" t="s">
        <v>44</v>
      </c>
      <c r="G392">
        <v>3</v>
      </c>
      <c r="H392">
        <v>3</v>
      </c>
      <c r="I392">
        <v>2</v>
      </c>
      <c r="J392">
        <v>3</v>
      </c>
      <c r="K392">
        <v>4</v>
      </c>
      <c r="L392">
        <v>4</v>
      </c>
      <c r="M392">
        <v>13</v>
      </c>
      <c r="N392">
        <v>12</v>
      </c>
      <c r="O392">
        <v>35</v>
      </c>
      <c r="P392">
        <v>149</v>
      </c>
      <c r="Q392">
        <v>58</v>
      </c>
      <c r="R392">
        <v>18</v>
      </c>
      <c r="S392">
        <f t="shared" si="20"/>
        <v>19</v>
      </c>
      <c r="U392" s="12"/>
      <c r="V392" s="12"/>
      <c r="W392" s="12"/>
      <c r="AA392" s="5"/>
    </row>
    <row r="393" spans="1:27" x14ac:dyDescent="0.3">
      <c r="A393">
        <v>26816</v>
      </c>
      <c r="B393">
        <v>0</v>
      </c>
      <c r="C393">
        <v>1945</v>
      </c>
      <c r="D393">
        <f t="shared" si="19"/>
        <v>77</v>
      </c>
      <c r="E393" s="3">
        <v>44860.485625000001</v>
      </c>
      <c r="F393" t="s">
        <v>130</v>
      </c>
      <c r="G393">
        <v>4</v>
      </c>
      <c r="H393">
        <v>4</v>
      </c>
      <c r="I393">
        <v>3</v>
      </c>
      <c r="J393">
        <v>4</v>
      </c>
      <c r="K393">
        <v>4</v>
      </c>
      <c r="L393">
        <v>3</v>
      </c>
      <c r="M393">
        <v>15</v>
      </c>
      <c r="N393">
        <v>5</v>
      </c>
      <c r="O393">
        <v>10</v>
      </c>
      <c r="P393">
        <v>5</v>
      </c>
      <c r="Q393">
        <v>20</v>
      </c>
      <c r="R393">
        <v>6</v>
      </c>
      <c r="S393">
        <f t="shared" si="20"/>
        <v>22</v>
      </c>
      <c r="U393" s="12"/>
      <c r="V393" s="12"/>
      <c r="W393" s="12"/>
      <c r="AA393" s="5"/>
    </row>
  </sheetData>
  <autoFilter ref="A2:S393" xr:uid="{00000000-0009-0000-0000-000002000000}"/>
  <mergeCells count="2">
    <mergeCell ref="X2:Y2"/>
    <mergeCell ref="Z2:AA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zoomScaleNormal="100" workbookViewId="0">
      <selection activeCell="Q4" sqref="Q4:S32"/>
    </sheetView>
  </sheetViews>
  <sheetFormatPr defaultColWidth="8.44140625" defaultRowHeight="14.4" x14ac:dyDescent="0.3"/>
  <cols>
    <col min="1" max="1" width="10.6640625" customWidth="1"/>
    <col min="9" max="9" width="12" customWidth="1"/>
    <col min="14" max="14" width="11.109375" customWidth="1"/>
    <col min="15" max="15" width="11.33203125" customWidth="1"/>
    <col min="17" max="17" width="10.5546875" customWidth="1"/>
    <col min="18" max="18" width="10.6640625" customWidth="1"/>
    <col min="19" max="19" width="11.109375" customWidth="1"/>
  </cols>
  <sheetData>
    <row r="1" spans="1:19" x14ac:dyDescent="0.3">
      <c r="A1" s="2" t="s">
        <v>183</v>
      </c>
      <c r="B1" s="2"/>
      <c r="C1" s="2"/>
    </row>
    <row r="2" spans="1:19" x14ac:dyDescent="0.3">
      <c r="A2" t="s">
        <v>184</v>
      </c>
      <c r="D2" s="28">
        <v>0.78100000000000003</v>
      </c>
      <c r="E2" s="1"/>
      <c r="I2" s="2"/>
    </row>
    <row r="3" spans="1:19" x14ac:dyDescent="0.3">
      <c r="I3" s="2"/>
      <c r="Q3" s="2" t="s">
        <v>185</v>
      </c>
    </row>
    <row r="4" spans="1:19" x14ac:dyDescent="0.3">
      <c r="A4" t="s">
        <v>20</v>
      </c>
      <c r="B4" t="s">
        <v>136</v>
      </c>
      <c r="C4" t="s">
        <v>137</v>
      </c>
      <c r="D4" t="s">
        <v>138</v>
      </c>
      <c r="E4" t="s">
        <v>139</v>
      </c>
      <c r="F4" t="s">
        <v>140</v>
      </c>
      <c r="G4" t="s">
        <v>141</v>
      </c>
      <c r="H4" t="s">
        <v>142</v>
      </c>
      <c r="I4" t="s">
        <v>143</v>
      </c>
      <c r="J4" t="s">
        <v>144</v>
      </c>
      <c r="K4" t="s">
        <v>145</v>
      </c>
      <c r="L4" t="s">
        <v>146</v>
      </c>
      <c r="M4" t="s">
        <v>147</v>
      </c>
      <c r="N4" t="s">
        <v>186</v>
      </c>
      <c r="O4" t="s">
        <v>187</v>
      </c>
      <c r="Q4" t="s">
        <v>20</v>
      </c>
      <c r="R4" t="s">
        <v>186</v>
      </c>
      <c r="S4" t="s">
        <v>187</v>
      </c>
    </row>
    <row r="5" spans="1:19" x14ac:dyDescent="0.3">
      <c r="A5">
        <v>26538</v>
      </c>
      <c r="B5">
        <v>4</v>
      </c>
      <c r="C5">
        <v>4</v>
      </c>
      <c r="D5">
        <v>4</v>
      </c>
      <c r="E5">
        <v>3</v>
      </c>
      <c r="F5">
        <v>3</v>
      </c>
      <c r="G5">
        <v>4</v>
      </c>
      <c r="H5">
        <v>4</v>
      </c>
      <c r="I5">
        <v>3</v>
      </c>
      <c r="J5">
        <v>4</v>
      </c>
      <c r="K5">
        <v>2</v>
      </c>
      <c r="L5">
        <v>3</v>
      </c>
      <c r="M5">
        <v>3</v>
      </c>
      <c r="N5">
        <f t="shared" ref="N5:N32" si="0">SUM(B5:G5)</f>
        <v>22</v>
      </c>
      <c r="O5">
        <f t="shared" ref="O5:O32" si="1">SUM(H5:M5)</f>
        <v>19</v>
      </c>
      <c r="Q5">
        <v>26538</v>
      </c>
      <c r="R5">
        <v>22</v>
      </c>
      <c r="S5">
        <v>19</v>
      </c>
    </row>
    <row r="6" spans="1:19" x14ac:dyDescent="0.3">
      <c r="A6">
        <v>26540</v>
      </c>
      <c r="B6">
        <v>3</v>
      </c>
      <c r="C6">
        <v>4</v>
      </c>
      <c r="D6">
        <v>1</v>
      </c>
      <c r="E6">
        <v>3</v>
      </c>
      <c r="F6">
        <v>4</v>
      </c>
      <c r="G6">
        <v>3</v>
      </c>
      <c r="H6">
        <v>4</v>
      </c>
      <c r="I6">
        <v>4</v>
      </c>
      <c r="J6">
        <v>2</v>
      </c>
      <c r="K6">
        <v>4</v>
      </c>
      <c r="L6">
        <v>4</v>
      </c>
      <c r="M6">
        <v>4</v>
      </c>
      <c r="N6">
        <f t="shared" si="0"/>
        <v>18</v>
      </c>
      <c r="O6">
        <f t="shared" si="1"/>
        <v>22</v>
      </c>
      <c r="Q6">
        <v>26540</v>
      </c>
      <c r="R6">
        <v>18</v>
      </c>
      <c r="S6">
        <v>22</v>
      </c>
    </row>
    <row r="7" spans="1:19" x14ac:dyDescent="0.3">
      <c r="A7">
        <v>26775</v>
      </c>
      <c r="B7">
        <v>3</v>
      </c>
      <c r="C7">
        <v>3</v>
      </c>
      <c r="D7">
        <v>3</v>
      </c>
      <c r="E7">
        <v>2</v>
      </c>
      <c r="F7">
        <v>3</v>
      </c>
      <c r="G7">
        <v>2</v>
      </c>
      <c r="H7">
        <v>3</v>
      </c>
      <c r="I7">
        <v>3</v>
      </c>
      <c r="J7">
        <v>3</v>
      </c>
      <c r="K7">
        <v>2</v>
      </c>
      <c r="L7">
        <v>3</v>
      </c>
      <c r="M7">
        <v>2</v>
      </c>
      <c r="N7">
        <f t="shared" si="0"/>
        <v>16</v>
      </c>
      <c r="O7">
        <f t="shared" si="1"/>
        <v>16</v>
      </c>
      <c r="Q7">
        <v>26775</v>
      </c>
      <c r="R7">
        <v>16</v>
      </c>
      <c r="S7">
        <v>16</v>
      </c>
    </row>
    <row r="8" spans="1:19" x14ac:dyDescent="0.3">
      <c r="A8">
        <v>26753</v>
      </c>
      <c r="B8">
        <v>3</v>
      </c>
      <c r="C8">
        <v>4</v>
      </c>
      <c r="D8">
        <v>3</v>
      </c>
      <c r="E8">
        <v>3</v>
      </c>
      <c r="F8">
        <v>4</v>
      </c>
      <c r="G8">
        <v>3</v>
      </c>
      <c r="H8">
        <v>3</v>
      </c>
      <c r="I8">
        <v>4</v>
      </c>
      <c r="J8">
        <v>4</v>
      </c>
      <c r="K8">
        <v>3</v>
      </c>
      <c r="L8">
        <v>4</v>
      </c>
      <c r="M8">
        <v>4</v>
      </c>
      <c r="N8">
        <f t="shared" si="0"/>
        <v>20</v>
      </c>
      <c r="O8">
        <f t="shared" si="1"/>
        <v>22</v>
      </c>
      <c r="Q8">
        <v>26753</v>
      </c>
      <c r="R8">
        <v>20</v>
      </c>
      <c r="S8">
        <v>22</v>
      </c>
    </row>
    <row r="9" spans="1:19" x14ac:dyDescent="0.3">
      <c r="A9">
        <v>26646</v>
      </c>
      <c r="B9">
        <v>4</v>
      </c>
      <c r="C9">
        <v>4</v>
      </c>
      <c r="D9">
        <v>2</v>
      </c>
      <c r="E9">
        <v>4</v>
      </c>
      <c r="F9">
        <v>4</v>
      </c>
      <c r="G9">
        <v>4</v>
      </c>
      <c r="H9">
        <v>4</v>
      </c>
      <c r="I9">
        <v>4</v>
      </c>
      <c r="J9">
        <v>1</v>
      </c>
      <c r="K9">
        <v>4</v>
      </c>
      <c r="L9">
        <v>4</v>
      </c>
      <c r="M9">
        <v>4</v>
      </c>
      <c r="N9">
        <f t="shared" si="0"/>
        <v>22</v>
      </c>
      <c r="O9">
        <f t="shared" si="1"/>
        <v>21</v>
      </c>
      <c r="Q9">
        <v>26646</v>
      </c>
      <c r="R9">
        <v>22</v>
      </c>
      <c r="S9">
        <v>21</v>
      </c>
    </row>
    <row r="10" spans="1:19" x14ac:dyDescent="0.3">
      <c r="A10">
        <v>26800</v>
      </c>
      <c r="B10">
        <v>3</v>
      </c>
      <c r="C10">
        <v>3</v>
      </c>
      <c r="D10">
        <v>3</v>
      </c>
      <c r="E10">
        <v>3</v>
      </c>
      <c r="F10">
        <v>4</v>
      </c>
      <c r="G10">
        <v>2</v>
      </c>
      <c r="H10">
        <v>3</v>
      </c>
      <c r="I10">
        <v>4</v>
      </c>
      <c r="J10">
        <v>3</v>
      </c>
      <c r="K10">
        <v>3</v>
      </c>
      <c r="L10">
        <v>4</v>
      </c>
      <c r="M10">
        <v>2</v>
      </c>
      <c r="N10">
        <f t="shared" si="0"/>
        <v>18</v>
      </c>
      <c r="O10">
        <f t="shared" si="1"/>
        <v>19</v>
      </c>
      <c r="Q10">
        <v>26800</v>
      </c>
      <c r="R10">
        <v>18</v>
      </c>
      <c r="S10">
        <v>19</v>
      </c>
    </row>
    <row r="11" spans="1:19" x14ac:dyDescent="0.3">
      <c r="A11">
        <v>26770</v>
      </c>
      <c r="B11">
        <v>2</v>
      </c>
      <c r="C11">
        <v>4</v>
      </c>
      <c r="D11">
        <v>3</v>
      </c>
      <c r="E11">
        <v>2</v>
      </c>
      <c r="F11">
        <v>3</v>
      </c>
      <c r="G11">
        <v>1</v>
      </c>
      <c r="H11">
        <v>2</v>
      </c>
      <c r="I11">
        <v>3</v>
      </c>
      <c r="J11">
        <v>4</v>
      </c>
      <c r="K11">
        <v>1</v>
      </c>
      <c r="L11">
        <v>3</v>
      </c>
      <c r="M11">
        <v>2</v>
      </c>
      <c r="N11">
        <f t="shared" si="0"/>
        <v>15</v>
      </c>
      <c r="O11">
        <f t="shared" si="1"/>
        <v>15</v>
      </c>
      <c r="Q11">
        <v>26770</v>
      </c>
      <c r="R11">
        <v>15</v>
      </c>
      <c r="S11">
        <v>15</v>
      </c>
    </row>
    <row r="12" spans="1:19" x14ac:dyDescent="0.3">
      <c r="A12">
        <v>26884</v>
      </c>
      <c r="B12">
        <v>3</v>
      </c>
      <c r="C12">
        <v>3</v>
      </c>
      <c r="D12">
        <v>2</v>
      </c>
      <c r="E12">
        <v>3</v>
      </c>
      <c r="F12">
        <v>3</v>
      </c>
      <c r="G12">
        <v>3</v>
      </c>
      <c r="H12">
        <v>3</v>
      </c>
      <c r="I12">
        <v>3</v>
      </c>
      <c r="J12">
        <v>2</v>
      </c>
      <c r="K12">
        <v>3</v>
      </c>
      <c r="L12">
        <v>3</v>
      </c>
      <c r="M12">
        <v>3</v>
      </c>
      <c r="N12">
        <f t="shared" si="0"/>
        <v>17</v>
      </c>
      <c r="O12">
        <f t="shared" si="1"/>
        <v>17</v>
      </c>
      <c r="Q12">
        <v>26884</v>
      </c>
      <c r="R12">
        <v>17</v>
      </c>
      <c r="S12">
        <v>17</v>
      </c>
    </row>
    <row r="13" spans="1:19" x14ac:dyDescent="0.3">
      <c r="A13">
        <v>27086</v>
      </c>
      <c r="B13">
        <v>4</v>
      </c>
      <c r="C13">
        <v>4</v>
      </c>
      <c r="D13">
        <v>2</v>
      </c>
      <c r="E13">
        <v>4</v>
      </c>
      <c r="F13">
        <v>4</v>
      </c>
      <c r="G13">
        <v>4</v>
      </c>
      <c r="H13">
        <v>4</v>
      </c>
      <c r="I13">
        <v>4</v>
      </c>
      <c r="J13">
        <v>2</v>
      </c>
      <c r="K13">
        <v>4</v>
      </c>
      <c r="L13">
        <v>4</v>
      </c>
      <c r="M13">
        <v>4</v>
      </c>
      <c r="N13">
        <f t="shared" si="0"/>
        <v>22</v>
      </c>
      <c r="O13">
        <f t="shared" si="1"/>
        <v>22</v>
      </c>
      <c r="Q13">
        <v>27086</v>
      </c>
      <c r="R13">
        <v>22</v>
      </c>
      <c r="S13">
        <v>22</v>
      </c>
    </row>
    <row r="14" spans="1:19" x14ac:dyDescent="0.3">
      <c r="A14">
        <v>27402</v>
      </c>
      <c r="B14">
        <v>4</v>
      </c>
      <c r="C14">
        <v>4</v>
      </c>
      <c r="D14">
        <v>3</v>
      </c>
      <c r="E14">
        <v>4</v>
      </c>
      <c r="F14">
        <v>4</v>
      </c>
      <c r="G14">
        <v>4</v>
      </c>
      <c r="H14">
        <v>4</v>
      </c>
      <c r="I14">
        <v>4</v>
      </c>
      <c r="J14">
        <v>3</v>
      </c>
      <c r="K14">
        <v>4</v>
      </c>
      <c r="L14">
        <v>4</v>
      </c>
      <c r="M14">
        <v>4</v>
      </c>
      <c r="N14">
        <f t="shared" si="0"/>
        <v>23</v>
      </c>
      <c r="O14">
        <f t="shared" si="1"/>
        <v>23</v>
      </c>
      <c r="Q14">
        <v>27402</v>
      </c>
      <c r="R14">
        <v>23</v>
      </c>
      <c r="S14">
        <v>23</v>
      </c>
    </row>
    <row r="15" spans="1:19" x14ac:dyDescent="0.3">
      <c r="A15">
        <v>26526</v>
      </c>
      <c r="B15">
        <v>1</v>
      </c>
      <c r="C15">
        <v>4</v>
      </c>
      <c r="D15">
        <v>3</v>
      </c>
      <c r="E15">
        <v>3</v>
      </c>
      <c r="F15">
        <v>3</v>
      </c>
      <c r="G15">
        <v>4</v>
      </c>
      <c r="H15">
        <v>3</v>
      </c>
      <c r="I15">
        <v>4</v>
      </c>
      <c r="J15">
        <v>3</v>
      </c>
      <c r="K15">
        <v>3</v>
      </c>
      <c r="L15">
        <v>4</v>
      </c>
      <c r="M15">
        <v>3</v>
      </c>
      <c r="N15">
        <f t="shared" si="0"/>
        <v>18</v>
      </c>
      <c r="O15">
        <f t="shared" si="1"/>
        <v>20</v>
      </c>
      <c r="Q15">
        <v>26526</v>
      </c>
      <c r="R15">
        <v>18</v>
      </c>
      <c r="S15">
        <v>20</v>
      </c>
    </row>
    <row r="16" spans="1:19" x14ac:dyDescent="0.3">
      <c r="A16">
        <v>26566</v>
      </c>
      <c r="B16">
        <v>3</v>
      </c>
      <c r="C16">
        <v>4</v>
      </c>
      <c r="D16">
        <v>3</v>
      </c>
      <c r="E16">
        <v>4</v>
      </c>
      <c r="F16">
        <v>4</v>
      </c>
      <c r="G16">
        <v>4</v>
      </c>
      <c r="H16">
        <v>4</v>
      </c>
      <c r="I16">
        <v>4</v>
      </c>
      <c r="J16">
        <v>3</v>
      </c>
      <c r="K16">
        <v>4</v>
      </c>
      <c r="L16">
        <v>4</v>
      </c>
      <c r="M16">
        <v>4</v>
      </c>
      <c r="N16">
        <f t="shared" si="0"/>
        <v>22</v>
      </c>
      <c r="O16">
        <f t="shared" si="1"/>
        <v>23</v>
      </c>
      <c r="Q16">
        <v>26566</v>
      </c>
      <c r="R16">
        <v>22</v>
      </c>
      <c r="S16">
        <v>23</v>
      </c>
    </row>
    <row r="17" spans="1:19" x14ac:dyDescent="0.3">
      <c r="A17">
        <v>27694</v>
      </c>
      <c r="B17">
        <v>4</v>
      </c>
      <c r="C17">
        <v>4</v>
      </c>
      <c r="D17">
        <v>2</v>
      </c>
      <c r="E17">
        <v>4</v>
      </c>
      <c r="F17">
        <v>4</v>
      </c>
      <c r="G17">
        <v>4</v>
      </c>
      <c r="H17">
        <v>4</v>
      </c>
      <c r="I17">
        <v>4</v>
      </c>
      <c r="J17">
        <v>1</v>
      </c>
      <c r="K17">
        <v>4</v>
      </c>
      <c r="L17">
        <v>4</v>
      </c>
      <c r="M17">
        <v>4</v>
      </c>
      <c r="N17">
        <f t="shared" si="0"/>
        <v>22</v>
      </c>
      <c r="O17">
        <f t="shared" si="1"/>
        <v>21</v>
      </c>
      <c r="Q17">
        <v>27694</v>
      </c>
      <c r="R17">
        <v>22</v>
      </c>
      <c r="S17">
        <v>21</v>
      </c>
    </row>
    <row r="18" spans="1:19" x14ac:dyDescent="0.3">
      <c r="A18">
        <v>27690</v>
      </c>
      <c r="B18">
        <v>3</v>
      </c>
      <c r="C18">
        <v>4</v>
      </c>
      <c r="D18">
        <v>2</v>
      </c>
      <c r="E18">
        <v>3</v>
      </c>
      <c r="F18">
        <v>4</v>
      </c>
      <c r="G18">
        <v>3</v>
      </c>
      <c r="H18">
        <v>3</v>
      </c>
      <c r="I18">
        <v>4</v>
      </c>
      <c r="J18">
        <v>2</v>
      </c>
      <c r="K18">
        <v>3</v>
      </c>
      <c r="L18">
        <v>4</v>
      </c>
      <c r="M18">
        <v>3</v>
      </c>
      <c r="N18">
        <f t="shared" si="0"/>
        <v>19</v>
      </c>
      <c r="O18">
        <f t="shared" si="1"/>
        <v>19</v>
      </c>
      <c r="Q18">
        <v>27690</v>
      </c>
      <c r="R18">
        <v>19</v>
      </c>
      <c r="S18">
        <v>19</v>
      </c>
    </row>
    <row r="19" spans="1:19" x14ac:dyDescent="0.3">
      <c r="A19">
        <v>26807</v>
      </c>
      <c r="B19">
        <v>4</v>
      </c>
      <c r="C19">
        <v>4</v>
      </c>
      <c r="D19">
        <v>3</v>
      </c>
      <c r="E19">
        <v>4</v>
      </c>
      <c r="F19">
        <v>4</v>
      </c>
      <c r="G19">
        <v>4</v>
      </c>
      <c r="H19">
        <v>4</v>
      </c>
      <c r="I19">
        <v>4</v>
      </c>
      <c r="J19">
        <v>2</v>
      </c>
      <c r="K19">
        <v>4</v>
      </c>
      <c r="L19">
        <v>4</v>
      </c>
      <c r="M19">
        <v>4</v>
      </c>
      <c r="N19">
        <f t="shared" si="0"/>
        <v>23</v>
      </c>
      <c r="O19">
        <f t="shared" si="1"/>
        <v>22</v>
      </c>
      <c r="Q19">
        <v>26807</v>
      </c>
      <c r="R19">
        <v>23</v>
      </c>
      <c r="S19">
        <v>22</v>
      </c>
    </row>
    <row r="20" spans="1:19" x14ac:dyDescent="0.3">
      <c r="A20">
        <v>27904</v>
      </c>
      <c r="B20">
        <v>4</v>
      </c>
      <c r="C20">
        <v>4</v>
      </c>
      <c r="D20">
        <v>4</v>
      </c>
      <c r="E20">
        <v>3</v>
      </c>
      <c r="F20">
        <v>3</v>
      </c>
      <c r="G20">
        <v>3</v>
      </c>
      <c r="H20">
        <v>4</v>
      </c>
      <c r="I20">
        <v>4</v>
      </c>
      <c r="J20">
        <v>4</v>
      </c>
      <c r="K20">
        <v>2</v>
      </c>
      <c r="L20">
        <v>4</v>
      </c>
      <c r="M20">
        <v>3</v>
      </c>
      <c r="N20">
        <f t="shared" si="0"/>
        <v>21</v>
      </c>
      <c r="O20">
        <f t="shared" si="1"/>
        <v>21</v>
      </c>
      <c r="Q20">
        <v>27904</v>
      </c>
      <c r="R20">
        <v>21</v>
      </c>
      <c r="S20">
        <v>21</v>
      </c>
    </row>
    <row r="21" spans="1:19" x14ac:dyDescent="0.3">
      <c r="A21">
        <v>28011</v>
      </c>
      <c r="B21">
        <v>4</v>
      </c>
      <c r="C21">
        <v>4</v>
      </c>
      <c r="D21">
        <v>1</v>
      </c>
      <c r="E21">
        <v>4</v>
      </c>
      <c r="F21">
        <v>4</v>
      </c>
      <c r="G21">
        <v>4</v>
      </c>
      <c r="H21">
        <v>3</v>
      </c>
      <c r="I21">
        <v>4</v>
      </c>
      <c r="J21">
        <v>1</v>
      </c>
      <c r="K21">
        <v>4</v>
      </c>
      <c r="L21">
        <v>4</v>
      </c>
      <c r="M21">
        <v>4</v>
      </c>
      <c r="N21">
        <f t="shared" si="0"/>
        <v>21</v>
      </c>
      <c r="O21">
        <f t="shared" si="1"/>
        <v>20</v>
      </c>
      <c r="Q21">
        <v>28011</v>
      </c>
      <c r="R21">
        <v>21</v>
      </c>
      <c r="S21">
        <v>20</v>
      </c>
    </row>
    <row r="22" spans="1:19" x14ac:dyDescent="0.3">
      <c r="A22">
        <v>27525</v>
      </c>
      <c r="B22">
        <v>4</v>
      </c>
      <c r="C22">
        <v>4</v>
      </c>
      <c r="D22">
        <v>1</v>
      </c>
      <c r="E22">
        <v>4</v>
      </c>
      <c r="F22">
        <v>4</v>
      </c>
      <c r="G22">
        <v>4</v>
      </c>
      <c r="H22">
        <v>4</v>
      </c>
      <c r="I22">
        <v>4</v>
      </c>
      <c r="J22">
        <v>1</v>
      </c>
      <c r="K22">
        <v>4</v>
      </c>
      <c r="L22">
        <v>4</v>
      </c>
      <c r="M22">
        <v>4</v>
      </c>
      <c r="N22">
        <f t="shared" si="0"/>
        <v>21</v>
      </c>
      <c r="O22">
        <f t="shared" si="1"/>
        <v>21</v>
      </c>
      <c r="Q22">
        <v>27525</v>
      </c>
      <c r="R22">
        <v>21</v>
      </c>
      <c r="S22">
        <v>21</v>
      </c>
    </row>
    <row r="23" spans="1:19" x14ac:dyDescent="0.3">
      <c r="A23">
        <v>28492</v>
      </c>
      <c r="B23">
        <v>4</v>
      </c>
      <c r="C23">
        <v>4</v>
      </c>
      <c r="D23">
        <v>3</v>
      </c>
      <c r="E23">
        <v>4</v>
      </c>
      <c r="F23">
        <v>4</v>
      </c>
      <c r="G23">
        <v>4</v>
      </c>
      <c r="H23">
        <v>3</v>
      </c>
      <c r="I23">
        <v>4</v>
      </c>
      <c r="J23">
        <v>2</v>
      </c>
      <c r="K23">
        <v>3</v>
      </c>
      <c r="L23">
        <v>4</v>
      </c>
      <c r="M23">
        <v>3</v>
      </c>
      <c r="N23">
        <f t="shared" si="0"/>
        <v>23</v>
      </c>
      <c r="O23">
        <f t="shared" si="1"/>
        <v>19</v>
      </c>
      <c r="Q23">
        <v>28492</v>
      </c>
      <c r="R23">
        <v>23</v>
      </c>
      <c r="S23">
        <v>19</v>
      </c>
    </row>
    <row r="24" spans="1:19" x14ac:dyDescent="0.3">
      <c r="A24">
        <v>28496</v>
      </c>
      <c r="B24">
        <v>4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>
        <v>4</v>
      </c>
      <c r="J24">
        <v>2</v>
      </c>
      <c r="K24">
        <v>4</v>
      </c>
      <c r="L24">
        <v>4</v>
      </c>
      <c r="M24">
        <v>4</v>
      </c>
      <c r="N24">
        <f t="shared" si="0"/>
        <v>24</v>
      </c>
      <c r="O24">
        <f t="shared" si="1"/>
        <v>22</v>
      </c>
      <c r="Q24">
        <v>28496</v>
      </c>
      <c r="R24">
        <v>24</v>
      </c>
      <c r="S24">
        <v>22</v>
      </c>
    </row>
    <row r="25" spans="1:19" x14ac:dyDescent="0.3">
      <c r="A25">
        <v>28514</v>
      </c>
      <c r="B25">
        <v>3</v>
      </c>
      <c r="C25">
        <v>3</v>
      </c>
      <c r="D25">
        <v>3</v>
      </c>
      <c r="E25">
        <v>1</v>
      </c>
      <c r="F25">
        <v>3</v>
      </c>
      <c r="G25">
        <v>2</v>
      </c>
      <c r="H25">
        <v>4</v>
      </c>
      <c r="I25">
        <v>4</v>
      </c>
      <c r="J25">
        <v>3</v>
      </c>
      <c r="K25">
        <v>1</v>
      </c>
      <c r="L25">
        <v>3</v>
      </c>
      <c r="M25">
        <v>2</v>
      </c>
      <c r="N25">
        <f t="shared" si="0"/>
        <v>15</v>
      </c>
      <c r="O25">
        <f t="shared" si="1"/>
        <v>17</v>
      </c>
      <c r="Q25">
        <v>28514</v>
      </c>
      <c r="R25">
        <v>15</v>
      </c>
      <c r="S25">
        <v>17</v>
      </c>
    </row>
    <row r="26" spans="1:19" x14ac:dyDescent="0.3">
      <c r="A26">
        <v>28532</v>
      </c>
      <c r="B26">
        <v>4</v>
      </c>
      <c r="C26">
        <v>3</v>
      </c>
      <c r="D26">
        <v>3</v>
      </c>
      <c r="E26">
        <v>2</v>
      </c>
      <c r="F26">
        <v>3</v>
      </c>
      <c r="G26">
        <v>3</v>
      </c>
      <c r="H26">
        <v>4</v>
      </c>
      <c r="I26">
        <v>4</v>
      </c>
      <c r="J26">
        <v>2</v>
      </c>
      <c r="K26">
        <v>2</v>
      </c>
      <c r="L26">
        <v>3</v>
      </c>
      <c r="M26">
        <v>3</v>
      </c>
      <c r="N26">
        <f t="shared" si="0"/>
        <v>18</v>
      </c>
      <c r="O26">
        <f t="shared" si="1"/>
        <v>18</v>
      </c>
      <c r="Q26">
        <v>28532</v>
      </c>
      <c r="R26">
        <v>18</v>
      </c>
      <c r="S26">
        <v>18</v>
      </c>
    </row>
    <row r="27" spans="1:19" x14ac:dyDescent="0.3">
      <c r="A27">
        <v>28592</v>
      </c>
      <c r="B27">
        <v>4</v>
      </c>
      <c r="C27">
        <v>4</v>
      </c>
      <c r="D27">
        <v>1</v>
      </c>
      <c r="E27">
        <v>3</v>
      </c>
      <c r="F27">
        <v>4</v>
      </c>
      <c r="G27">
        <v>3</v>
      </c>
      <c r="H27">
        <v>4</v>
      </c>
      <c r="I27">
        <v>4</v>
      </c>
      <c r="J27">
        <v>2</v>
      </c>
      <c r="K27">
        <v>4</v>
      </c>
      <c r="L27">
        <v>4</v>
      </c>
      <c r="M27">
        <v>4</v>
      </c>
      <c r="N27">
        <f t="shared" si="0"/>
        <v>19</v>
      </c>
      <c r="O27">
        <f t="shared" si="1"/>
        <v>22</v>
      </c>
      <c r="Q27">
        <v>28592</v>
      </c>
      <c r="R27">
        <v>19</v>
      </c>
      <c r="S27">
        <v>22</v>
      </c>
    </row>
    <row r="28" spans="1:19" x14ac:dyDescent="0.3">
      <c r="A28">
        <v>28619</v>
      </c>
      <c r="B28">
        <v>4</v>
      </c>
      <c r="C28">
        <v>4</v>
      </c>
      <c r="D28">
        <v>3</v>
      </c>
      <c r="E28">
        <v>4</v>
      </c>
      <c r="F28">
        <v>4</v>
      </c>
      <c r="G28">
        <v>4</v>
      </c>
      <c r="H28">
        <v>4</v>
      </c>
      <c r="I28">
        <v>4</v>
      </c>
      <c r="J28">
        <v>4</v>
      </c>
      <c r="K28">
        <v>3</v>
      </c>
      <c r="L28">
        <v>4</v>
      </c>
      <c r="M28">
        <v>4</v>
      </c>
      <c r="N28">
        <f t="shared" si="0"/>
        <v>23</v>
      </c>
      <c r="O28">
        <f t="shared" si="1"/>
        <v>23</v>
      </c>
      <c r="Q28">
        <v>28619</v>
      </c>
      <c r="R28">
        <v>23</v>
      </c>
      <c r="S28">
        <v>23</v>
      </c>
    </row>
    <row r="29" spans="1:19" x14ac:dyDescent="0.3">
      <c r="A29">
        <v>28727</v>
      </c>
      <c r="B29">
        <v>4</v>
      </c>
      <c r="C29">
        <v>3</v>
      </c>
      <c r="D29">
        <v>4</v>
      </c>
      <c r="E29">
        <v>2</v>
      </c>
      <c r="F29">
        <v>3</v>
      </c>
      <c r="G29">
        <v>2</v>
      </c>
      <c r="H29">
        <v>4</v>
      </c>
      <c r="I29">
        <v>3</v>
      </c>
      <c r="J29">
        <v>4</v>
      </c>
      <c r="K29">
        <v>2</v>
      </c>
      <c r="L29">
        <v>4</v>
      </c>
      <c r="M29">
        <v>1</v>
      </c>
      <c r="N29">
        <f t="shared" si="0"/>
        <v>18</v>
      </c>
      <c r="O29">
        <f t="shared" si="1"/>
        <v>18</v>
      </c>
      <c r="Q29">
        <v>28727</v>
      </c>
      <c r="R29">
        <v>18</v>
      </c>
      <c r="S29">
        <v>18</v>
      </c>
    </row>
    <row r="30" spans="1:19" x14ac:dyDescent="0.3">
      <c r="A30">
        <v>28873</v>
      </c>
      <c r="B30">
        <v>4</v>
      </c>
      <c r="C30">
        <v>4</v>
      </c>
      <c r="D30">
        <v>2</v>
      </c>
      <c r="E30">
        <v>3</v>
      </c>
      <c r="F30">
        <v>4</v>
      </c>
      <c r="G30">
        <v>3</v>
      </c>
      <c r="H30">
        <v>3</v>
      </c>
      <c r="I30">
        <v>4</v>
      </c>
      <c r="J30">
        <v>2</v>
      </c>
      <c r="K30">
        <v>3</v>
      </c>
      <c r="L30">
        <v>3</v>
      </c>
      <c r="M30">
        <v>3</v>
      </c>
      <c r="N30">
        <f t="shared" si="0"/>
        <v>20</v>
      </c>
      <c r="O30">
        <f t="shared" si="1"/>
        <v>18</v>
      </c>
      <c r="Q30">
        <v>28873</v>
      </c>
      <c r="R30">
        <v>20</v>
      </c>
      <c r="S30">
        <v>18</v>
      </c>
    </row>
    <row r="31" spans="1:19" x14ac:dyDescent="0.3">
      <c r="A31">
        <v>26814</v>
      </c>
      <c r="B31">
        <v>3</v>
      </c>
      <c r="C31">
        <v>4</v>
      </c>
      <c r="D31">
        <v>3</v>
      </c>
      <c r="E31">
        <v>2</v>
      </c>
      <c r="F31">
        <v>4</v>
      </c>
      <c r="G31">
        <v>4</v>
      </c>
      <c r="H31">
        <v>4</v>
      </c>
      <c r="I31">
        <v>4</v>
      </c>
      <c r="J31">
        <v>3</v>
      </c>
      <c r="K31">
        <v>2</v>
      </c>
      <c r="L31">
        <v>4</v>
      </c>
      <c r="M31">
        <v>2</v>
      </c>
      <c r="N31">
        <f t="shared" si="0"/>
        <v>20</v>
      </c>
      <c r="O31">
        <f t="shared" si="1"/>
        <v>19</v>
      </c>
      <c r="Q31">
        <v>26814</v>
      </c>
      <c r="R31">
        <v>20</v>
      </c>
      <c r="S31">
        <v>19</v>
      </c>
    </row>
    <row r="32" spans="1:19" x14ac:dyDescent="0.3">
      <c r="A32">
        <v>26861</v>
      </c>
      <c r="B32">
        <v>2</v>
      </c>
      <c r="C32">
        <v>2</v>
      </c>
      <c r="D32">
        <v>4</v>
      </c>
      <c r="E32">
        <v>2</v>
      </c>
      <c r="F32">
        <v>2</v>
      </c>
      <c r="G32">
        <v>1</v>
      </c>
      <c r="H32">
        <v>3</v>
      </c>
      <c r="I32">
        <v>3</v>
      </c>
      <c r="J32">
        <v>4</v>
      </c>
      <c r="K32">
        <v>2</v>
      </c>
      <c r="L32">
        <v>3</v>
      </c>
      <c r="M32">
        <v>1</v>
      </c>
      <c r="N32">
        <f t="shared" si="0"/>
        <v>13</v>
      </c>
      <c r="O32">
        <f t="shared" si="1"/>
        <v>16</v>
      </c>
      <c r="Q32">
        <v>26861</v>
      </c>
      <c r="R32">
        <v>13</v>
      </c>
      <c r="S32">
        <v>16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C2BD-5615-49DB-9285-A03B6FAB7887}">
  <dimension ref="A1:C29"/>
  <sheetViews>
    <sheetView workbookViewId="0">
      <selection sqref="A1:C29"/>
    </sheetView>
  </sheetViews>
  <sheetFormatPr defaultRowHeight="14.4" x14ac:dyDescent="0.3"/>
  <sheetData>
    <row r="1" spans="1:3" x14ac:dyDescent="0.3">
      <c r="A1" t="s">
        <v>20</v>
      </c>
      <c r="B1" t="s">
        <v>186</v>
      </c>
      <c r="C1" t="s">
        <v>187</v>
      </c>
    </row>
    <row r="2" spans="1:3" x14ac:dyDescent="0.3">
      <c r="A2">
        <v>26538</v>
      </c>
      <c r="B2">
        <v>22</v>
      </c>
      <c r="C2">
        <v>19</v>
      </c>
    </row>
    <row r="3" spans="1:3" x14ac:dyDescent="0.3">
      <c r="A3">
        <v>26540</v>
      </c>
      <c r="B3">
        <v>18</v>
      </c>
      <c r="C3">
        <v>22</v>
      </c>
    </row>
    <row r="4" spans="1:3" x14ac:dyDescent="0.3">
      <c r="A4">
        <v>26775</v>
      </c>
      <c r="B4">
        <v>16</v>
      </c>
      <c r="C4">
        <v>16</v>
      </c>
    </row>
    <row r="5" spans="1:3" x14ac:dyDescent="0.3">
      <c r="A5">
        <v>26753</v>
      </c>
      <c r="B5">
        <v>20</v>
      </c>
      <c r="C5">
        <v>22</v>
      </c>
    </row>
    <row r="6" spans="1:3" x14ac:dyDescent="0.3">
      <c r="A6">
        <v>26646</v>
      </c>
      <c r="B6">
        <v>22</v>
      </c>
      <c r="C6">
        <v>21</v>
      </c>
    </row>
    <row r="7" spans="1:3" x14ac:dyDescent="0.3">
      <c r="A7">
        <v>26800</v>
      </c>
      <c r="B7">
        <v>18</v>
      </c>
      <c r="C7">
        <v>19</v>
      </c>
    </row>
    <row r="8" spans="1:3" x14ac:dyDescent="0.3">
      <c r="A8">
        <v>26770</v>
      </c>
      <c r="B8">
        <v>15</v>
      </c>
      <c r="C8">
        <v>15</v>
      </c>
    </row>
    <row r="9" spans="1:3" x14ac:dyDescent="0.3">
      <c r="A9">
        <v>26884</v>
      </c>
      <c r="B9">
        <v>17</v>
      </c>
      <c r="C9">
        <v>17</v>
      </c>
    </row>
    <row r="10" spans="1:3" x14ac:dyDescent="0.3">
      <c r="A10">
        <v>27086</v>
      </c>
      <c r="B10">
        <v>22</v>
      </c>
      <c r="C10">
        <v>22</v>
      </c>
    </row>
    <row r="11" spans="1:3" x14ac:dyDescent="0.3">
      <c r="A11">
        <v>27402</v>
      </c>
      <c r="B11">
        <v>23</v>
      </c>
      <c r="C11">
        <v>23</v>
      </c>
    </row>
    <row r="12" spans="1:3" x14ac:dyDescent="0.3">
      <c r="A12">
        <v>26526</v>
      </c>
      <c r="B12">
        <v>18</v>
      </c>
      <c r="C12">
        <v>20</v>
      </c>
    </row>
    <row r="13" spans="1:3" x14ac:dyDescent="0.3">
      <c r="A13">
        <v>26566</v>
      </c>
      <c r="B13">
        <v>22</v>
      </c>
      <c r="C13">
        <v>23</v>
      </c>
    </row>
    <row r="14" spans="1:3" x14ac:dyDescent="0.3">
      <c r="A14">
        <v>27694</v>
      </c>
      <c r="B14">
        <v>22</v>
      </c>
      <c r="C14">
        <v>21</v>
      </c>
    </row>
    <row r="15" spans="1:3" x14ac:dyDescent="0.3">
      <c r="A15">
        <v>27690</v>
      </c>
      <c r="B15">
        <v>19</v>
      </c>
      <c r="C15">
        <v>19</v>
      </c>
    </row>
    <row r="16" spans="1:3" x14ac:dyDescent="0.3">
      <c r="A16">
        <v>26807</v>
      </c>
      <c r="B16">
        <v>23</v>
      </c>
      <c r="C16">
        <v>22</v>
      </c>
    </row>
    <row r="17" spans="1:3" x14ac:dyDescent="0.3">
      <c r="A17">
        <v>27904</v>
      </c>
      <c r="B17">
        <v>21</v>
      </c>
      <c r="C17">
        <v>21</v>
      </c>
    </row>
    <row r="18" spans="1:3" x14ac:dyDescent="0.3">
      <c r="A18">
        <v>28011</v>
      </c>
      <c r="B18">
        <v>21</v>
      </c>
      <c r="C18">
        <v>20</v>
      </c>
    </row>
    <row r="19" spans="1:3" x14ac:dyDescent="0.3">
      <c r="A19">
        <v>27525</v>
      </c>
      <c r="B19">
        <v>21</v>
      </c>
      <c r="C19">
        <v>21</v>
      </c>
    </row>
    <row r="20" spans="1:3" x14ac:dyDescent="0.3">
      <c r="A20">
        <v>28492</v>
      </c>
      <c r="B20">
        <v>23</v>
      </c>
      <c r="C20">
        <v>19</v>
      </c>
    </row>
    <row r="21" spans="1:3" x14ac:dyDescent="0.3">
      <c r="A21">
        <v>28496</v>
      </c>
      <c r="B21">
        <v>24</v>
      </c>
      <c r="C21">
        <v>22</v>
      </c>
    </row>
    <row r="22" spans="1:3" x14ac:dyDescent="0.3">
      <c r="A22">
        <v>28514</v>
      </c>
      <c r="B22">
        <v>15</v>
      </c>
      <c r="C22">
        <v>17</v>
      </c>
    </row>
    <row r="23" spans="1:3" x14ac:dyDescent="0.3">
      <c r="A23">
        <v>28532</v>
      </c>
      <c r="B23">
        <v>18</v>
      </c>
      <c r="C23">
        <v>18</v>
      </c>
    </row>
    <row r="24" spans="1:3" x14ac:dyDescent="0.3">
      <c r="A24">
        <v>28592</v>
      </c>
      <c r="B24">
        <v>19</v>
      </c>
      <c r="C24">
        <v>22</v>
      </c>
    </row>
    <row r="25" spans="1:3" x14ac:dyDescent="0.3">
      <c r="A25">
        <v>28619</v>
      </c>
      <c r="B25">
        <v>23</v>
      </c>
      <c r="C25">
        <v>23</v>
      </c>
    </row>
    <row r="26" spans="1:3" x14ac:dyDescent="0.3">
      <c r="A26">
        <v>28727</v>
      </c>
      <c r="B26">
        <v>18</v>
      </c>
      <c r="C26">
        <v>18</v>
      </c>
    </row>
    <row r="27" spans="1:3" x14ac:dyDescent="0.3">
      <c r="A27">
        <v>28873</v>
      </c>
      <c r="B27">
        <v>20</v>
      </c>
      <c r="C27">
        <v>18</v>
      </c>
    </row>
    <row r="28" spans="1:3" x14ac:dyDescent="0.3">
      <c r="A28">
        <v>26814</v>
      </c>
      <c r="B28">
        <v>20</v>
      </c>
      <c r="C28">
        <v>19</v>
      </c>
    </row>
    <row r="29" spans="1:3" x14ac:dyDescent="0.3">
      <c r="A29">
        <v>26861</v>
      </c>
      <c r="B29">
        <v>13</v>
      </c>
      <c r="C29">
        <v>16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5"/>
  <sheetViews>
    <sheetView tabSelected="1" topLeftCell="A59" zoomScaleNormal="100" workbookViewId="0">
      <selection activeCell="O72" sqref="O72"/>
    </sheetView>
  </sheetViews>
  <sheetFormatPr defaultColWidth="8.44140625" defaultRowHeight="14.4" x14ac:dyDescent="0.3"/>
  <cols>
    <col min="1" max="1" width="10.33203125" customWidth="1"/>
  </cols>
  <sheetData>
    <row r="1" spans="1:16" x14ac:dyDescent="0.3">
      <c r="A1" t="s">
        <v>188</v>
      </c>
    </row>
    <row r="2" spans="1:16" x14ac:dyDescent="0.3">
      <c r="A2" t="s">
        <v>189</v>
      </c>
      <c r="C2" s="29"/>
      <c r="D2" s="29"/>
      <c r="J2" s="30" t="s">
        <v>190</v>
      </c>
      <c r="K2" s="29"/>
    </row>
    <row r="3" spans="1:16" x14ac:dyDescent="0.3">
      <c r="J3" t="s">
        <v>191</v>
      </c>
    </row>
    <row r="4" spans="1:16" x14ac:dyDescent="0.3">
      <c r="A4" t="s">
        <v>20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</row>
    <row r="5" spans="1:16" x14ac:dyDescent="0.3">
      <c r="A5">
        <v>30143</v>
      </c>
      <c r="B5">
        <v>3</v>
      </c>
      <c r="C5">
        <v>4</v>
      </c>
      <c r="D5">
        <v>2</v>
      </c>
      <c r="E5">
        <v>3</v>
      </c>
      <c r="F5">
        <v>3</v>
      </c>
      <c r="G5">
        <v>3</v>
      </c>
      <c r="J5" t="s">
        <v>192</v>
      </c>
    </row>
    <row r="6" spans="1:16" x14ac:dyDescent="0.3">
      <c r="A6">
        <v>27994</v>
      </c>
      <c r="B6">
        <v>3</v>
      </c>
      <c r="C6">
        <v>4</v>
      </c>
      <c r="D6">
        <v>2</v>
      </c>
      <c r="E6">
        <v>3</v>
      </c>
      <c r="F6">
        <v>4</v>
      </c>
      <c r="G6">
        <v>3</v>
      </c>
      <c r="J6" t="s">
        <v>193</v>
      </c>
    </row>
    <row r="7" spans="1:16" x14ac:dyDescent="0.3">
      <c r="A7">
        <v>28567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J7" t="s">
        <v>194</v>
      </c>
    </row>
    <row r="8" spans="1:16" x14ac:dyDescent="0.3">
      <c r="A8">
        <v>29529</v>
      </c>
      <c r="B8">
        <v>3</v>
      </c>
      <c r="C8">
        <v>4</v>
      </c>
      <c r="D8">
        <v>1</v>
      </c>
      <c r="E8">
        <v>4</v>
      </c>
      <c r="F8">
        <v>4</v>
      </c>
      <c r="G8">
        <v>4</v>
      </c>
    </row>
    <row r="9" spans="1:16" x14ac:dyDescent="0.3">
      <c r="A9">
        <v>27750</v>
      </c>
      <c r="B9">
        <v>3</v>
      </c>
      <c r="C9">
        <v>3</v>
      </c>
      <c r="D9">
        <v>3</v>
      </c>
      <c r="E9">
        <v>3</v>
      </c>
      <c r="F9">
        <v>3</v>
      </c>
      <c r="G9">
        <v>2</v>
      </c>
      <c r="J9" t="s">
        <v>195</v>
      </c>
    </row>
    <row r="10" spans="1:16" x14ac:dyDescent="0.3">
      <c r="A10">
        <v>27756</v>
      </c>
      <c r="B10">
        <v>3</v>
      </c>
      <c r="C10">
        <v>3</v>
      </c>
      <c r="D10">
        <v>3</v>
      </c>
      <c r="E10">
        <v>2</v>
      </c>
      <c r="F10">
        <v>3</v>
      </c>
      <c r="G10">
        <v>2</v>
      </c>
      <c r="J10" t="s">
        <v>196</v>
      </c>
    </row>
    <row r="11" spans="1:16" x14ac:dyDescent="0.3">
      <c r="A11">
        <v>27976</v>
      </c>
      <c r="B11">
        <v>4</v>
      </c>
      <c r="C11">
        <v>3</v>
      </c>
      <c r="D11">
        <v>3</v>
      </c>
      <c r="E11">
        <v>2</v>
      </c>
      <c r="F11">
        <v>3</v>
      </c>
      <c r="G11">
        <v>2</v>
      </c>
      <c r="J11" t="s">
        <v>197</v>
      </c>
    </row>
    <row r="12" spans="1:16" x14ac:dyDescent="0.3">
      <c r="A12">
        <v>28030</v>
      </c>
      <c r="B12">
        <v>4</v>
      </c>
      <c r="C12">
        <v>4</v>
      </c>
      <c r="D12">
        <v>2</v>
      </c>
      <c r="E12">
        <v>2</v>
      </c>
      <c r="F12">
        <v>4</v>
      </c>
      <c r="G12">
        <v>2</v>
      </c>
      <c r="J12" t="s">
        <v>198</v>
      </c>
    </row>
    <row r="13" spans="1:16" x14ac:dyDescent="0.3">
      <c r="A13">
        <v>28178</v>
      </c>
      <c r="B13">
        <v>3</v>
      </c>
      <c r="C13">
        <v>3</v>
      </c>
      <c r="D13">
        <v>2</v>
      </c>
      <c r="E13">
        <v>4</v>
      </c>
      <c r="F13">
        <v>4</v>
      </c>
      <c r="G13">
        <v>3</v>
      </c>
      <c r="J13" t="s">
        <v>199</v>
      </c>
    </row>
    <row r="14" spans="1:16" x14ac:dyDescent="0.3">
      <c r="A14">
        <v>28523</v>
      </c>
      <c r="B14">
        <v>3</v>
      </c>
      <c r="C14">
        <v>3</v>
      </c>
      <c r="D14">
        <v>2</v>
      </c>
      <c r="E14">
        <v>3</v>
      </c>
      <c r="F14">
        <v>4</v>
      </c>
      <c r="G14">
        <v>4</v>
      </c>
      <c r="J14" s="29" t="s">
        <v>200</v>
      </c>
      <c r="K14" s="29"/>
      <c r="L14" s="29"/>
      <c r="M14" s="31"/>
      <c r="N14" s="31"/>
      <c r="O14" s="31"/>
      <c r="P14" s="31"/>
    </row>
    <row r="15" spans="1:16" x14ac:dyDescent="0.3">
      <c r="A15">
        <v>29342</v>
      </c>
      <c r="B15">
        <v>2</v>
      </c>
      <c r="C15">
        <v>4</v>
      </c>
      <c r="D15">
        <v>2</v>
      </c>
      <c r="E15">
        <v>4</v>
      </c>
      <c r="F15">
        <v>3</v>
      </c>
      <c r="G15">
        <v>4</v>
      </c>
      <c r="J15" t="s">
        <v>201</v>
      </c>
    </row>
    <row r="16" spans="1:16" x14ac:dyDescent="0.3">
      <c r="A16">
        <v>26592</v>
      </c>
      <c r="B16">
        <v>4</v>
      </c>
      <c r="C16">
        <v>4</v>
      </c>
      <c r="D16">
        <v>2</v>
      </c>
      <c r="E16">
        <v>3</v>
      </c>
      <c r="F16">
        <v>4</v>
      </c>
      <c r="G16">
        <v>3</v>
      </c>
    </row>
    <row r="17" spans="1:17" x14ac:dyDescent="0.3">
      <c r="A17">
        <v>27646</v>
      </c>
      <c r="B17">
        <v>4</v>
      </c>
      <c r="C17">
        <v>4</v>
      </c>
      <c r="D17">
        <v>2</v>
      </c>
      <c r="E17">
        <v>3</v>
      </c>
      <c r="F17">
        <v>3</v>
      </c>
      <c r="G17">
        <v>4</v>
      </c>
      <c r="J17" t="s">
        <v>202</v>
      </c>
      <c r="L17">
        <v>0.68300000000000005</v>
      </c>
    </row>
    <row r="18" spans="1:17" x14ac:dyDescent="0.3">
      <c r="A18">
        <v>27790</v>
      </c>
      <c r="B18">
        <v>3</v>
      </c>
      <c r="C18">
        <v>4</v>
      </c>
      <c r="D18">
        <v>3</v>
      </c>
      <c r="E18">
        <v>4</v>
      </c>
      <c r="F18">
        <v>4</v>
      </c>
      <c r="G18">
        <v>4</v>
      </c>
    </row>
    <row r="19" spans="1:17" x14ac:dyDescent="0.3">
      <c r="A19">
        <v>28065</v>
      </c>
      <c r="B19">
        <v>4</v>
      </c>
      <c r="C19">
        <v>4</v>
      </c>
      <c r="D19">
        <v>3</v>
      </c>
      <c r="E19">
        <v>3</v>
      </c>
      <c r="F19">
        <v>4</v>
      </c>
      <c r="G19">
        <v>3</v>
      </c>
    </row>
    <row r="20" spans="1:17" x14ac:dyDescent="0.3">
      <c r="A20">
        <v>28483</v>
      </c>
      <c r="B20">
        <v>3</v>
      </c>
      <c r="C20">
        <v>4</v>
      </c>
      <c r="D20">
        <v>3</v>
      </c>
      <c r="E20">
        <v>3</v>
      </c>
      <c r="F20">
        <v>3</v>
      </c>
      <c r="G20">
        <v>3</v>
      </c>
    </row>
    <row r="21" spans="1:17" x14ac:dyDescent="0.3">
      <c r="A21">
        <v>28727</v>
      </c>
      <c r="B21">
        <v>4</v>
      </c>
      <c r="C21">
        <v>3</v>
      </c>
      <c r="D21">
        <v>4</v>
      </c>
      <c r="E21">
        <v>2</v>
      </c>
      <c r="F21">
        <v>3</v>
      </c>
      <c r="G21">
        <v>2</v>
      </c>
      <c r="J21" t="s">
        <v>203</v>
      </c>
      <c r="M21">
        <v>0.71199999999999997</v>
      </c>
      <c r="N21" t="s">
        <v>204</v>
      </c>
    </row>
    <row r="22" spans="1:17" x14ac:dyDescent="0.3">
      <c r="A22">
        <v>26883</v>
      </c>
      <c r="B22">
        <v>3</v>
      </c>
      <c r="C22">
        <v>4</v>
      </c>
      <c r="D22">
        <v>4</v>
      </c>
      <c r="E22">
        <v>3</v>
      </c>
      <c r="F22">
        <v>4</v>
      </c>
      <c r="G22">
        <v>3</v>
      </c>
    </row>
    <row r="23" spans="1:17" x14ac:dyDescent="0.3">
      <c r="A23">
        <v>27414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</row>
    <row r="24" spans="1:17" x14ac:dyDescent="0.3">
      <c r="A24">
        <v>28011</v>
      </c>
      <c r="B24">
        <v>4</v>
      </c>
      <c r="C24">
        <v>4</v>
      </c>
      <c r="D24">
        <v>1</v>
      </c>
      <c r="E24">
        <v>4</v>
      </c>
      <c r="F24">
        <v>4</v>
      </c>
      <c r="G24">
        <v>4</v>
      </c>
      <c r="J24" t="s">
        <v>205</v>
      </c>
      <c r="K24" t="s">
        <v>206</v>
      </c>
    </row>
    <row r="25" spans="1:17" x14ac:dyDescent="0.3">
      <c r="A25">
        <v>28046</v>
      </c>
      <c r="B25">
        <v>4</v>
      </c>
      <c r="C25">
        <v>2</v>
      </c>
      <c r="D25">
        <v>2</v>
      </c>
      <c r="E25">
        <v>3</v>
      </c>
      <c r="F25">
        <v>4</v>
      </c>
      <c r="G25">
        <v>4</v>
      </c>
      <c r="K25" s="32" t="s">
        <v>207</v>
      </c>
      <c r="L25" s="32" t="s">
        <v>208</v>
      </c>
      <c r="M25" s="33" t="s">
        <v>209</v>
      </c>
      <c r="N25" s="32" t="s">
        <v>210</v>
      </c>
      <c r="O25" s="33" t="s">
        <v>211</v>
      </c>
      <c r="P25" s="32" t="s">
        <v>212</v>
      </c>
    </row>
    <row r="26" spans="1:17" x14ac:dyDescent="0.3">
      <c r="A26">
        <v>28418</v>
      </c>
      <c r="B26">
        <v>4</v>
      </c>
      <c r="C26">
        <v>3</v>
      </c>
      <c r="D26">
        <v>3</v>
      </c>
      <c r="E26">
        <v>3</v>
      </c>
      <c r="F26">
        <v>3</v>
      </c>
      <c r="G26">
        <v>3</v>
      </c>
      <c r="K26" s="34" t="s">
        <v>213</v>
      </c>
      <c r="L26" s="34" t="s">
        <v>213</v>
      </c>
      <c r="M26" t="s">
        <v>213</v>
      </c>
      <c r="N26" s="34" t="s">
        <v>214</v>
      </c>
      <c r="O26" t="s">
        <v>215</v>
      </c>
      <c r="P26" s="44" t="s">
        <v>213</v>
      </c>
      <c r="Q26" t="s">
        <v>216</v>
      </c>
    </row>
    <row r="27" spans="1:17" x14ac:dyDescent="0.3">
      <c r="A27">
        <v>28776</v>
      </c>
      <c r="B27">
        <v>3</v>
      </c>
      <c r="C27">
        <v>4</v>
      </c>
      <c r="D27">
        <v>3</v>
      </c>
      <c r="E27">
        <v>4</v>
      </c>
      <c r="F27">
        <v>4</v>
      </c>
      <c r="G27">
        <v>4</v>
      </c>
      <c r="J27" s="35" t="s">
        <v>27</v>
      </c>
      <c r="K27" s="36">
        <v>15.50384</v>
      </c>
      <c r="L27" s="35">
        <v>5.9942310000000001</v>
      </c>
      <c r="M27" s="36">
        <v>2.448312</v>
      </c>
      <c r="N27" s="37">
        <v>0.60614500000000004</v>
      </c>
      <c r="O27" s="36">
        <v>0.43641799999999997</v>
      </c>
      <c r="P27" s="45">
        <v>0.59541999999999995</v>
      </c>
    </row>
    <row r="28" spans="1:17" x14ac:dyDescent="0.3">
      <c r="A28">
        <v>29049</v>
      </c>
      <c r="B28">
        <v>3</v>
      </c>
      <c r="C28">
        <v>3</v>
      </c>
      <c r="D28">
        <v>3</v>
      </c>
      <c r="E28">
        <v>3</v>
      </c>
      <c r="F28">
        <v>4</v>
      </c>
      <c r="G28">
        <v>3</v>
      </c>
      <c r="J28" s="38" t="s">
        <v>28</v>
      </c>
      <c r="K28" s="39">
        <v>16.491050000000001</v>
      </c>
      <c r="L28" s="38">
        <v>8.1118120000000005</v>
      </c>
      <c r="M28" s="39">
        <v>2.8481239999999999</v>
      </c>
      <c r="N28" s="40">
        <v>-0.155913</v>
      </c>
      <c r="O28" s="39">
        <v>7.8422000000000006E-2</v>
      </c>
      <c r="P28" s="46">
        <v>0.82519200000000004</v>
      </c>
    </row>
    <row r="29" spans="1:17" x14ac:dyDescent="0.3">
      <c r="A29">
        <v>26527</v>
      </c>
      <c r="B29">
        <v>4</v>
      </c>
      <c r="C29">
        <v>4</v>
      </c>
      <c r="D29">
        <v>2</v>
      </c>
      <c r="E29">
        <v>3</v>
      </c>
      <c r="F29">
        <v>3</v>
      </c>
      <c r="G29">
        <v>3</v>
      </c>
      <c r="J29" s="38" t="s">
        <v>29</v>
      </c>
      <c r="K29" s="39">
        <v>16.025580000000001</v>
      </c>
      <c r="L29" s="38">
        <v>5.2934640000000002</v>
      </c>
      <c r="M29" s="39">
        <v>2.3007529999999998</v>
      </c>
      <c r="N29" s="40">
        <v>0.57533299999999998</v>
      </c>
      <c r="O29" s="39">
        <v>0.55974699999999999</v>
      </c>
      <c r="P29" s="46">
        <v>0.58118400000000003</v>
      </c>
    </row>
    <row r="30" spans="1:17" x14ac:dyDescent="0.3">
      <c r="A30">
        <v>27837</v>
      </c>
      <c r="B30">
        <v>4</v>
      </c>
      <c r="C30">
        <v>4</v>
      </c>
      <c r="D30">
        <v>1</v>
      </c>
      <c r="E30">
        <v>4</v>
      </c>
      <c r="F30">
        <v>4</v>
      </c>
      <c r="G30">
        <v>3</v>
      </c>
      <c r="J30" s="38" t="s">
        <v>30</v>
      </c>
      <c r="K30" s="39">
        <v>15.57033</v>
      </c>
      <c r="L30" s="38">
        <v>5.4522139999999997</v>
      </c>
      <c r="M30" s="39">
        <v>2.3349980000000001</v>
      </c>
      <c r="N30" s="40">
        <v>0.67478400000000005</v>
      </c>
      <c r="O30" s="39">
        <v>0.50771200000000005</v>
      </c>
      <c r="P30" s="46">
        <v>0.55899799999999999</v>
      </c>
    </row>
    <row r="31" spans="1:17" x14ac:dyDescent="0.3">
      <c r="A31">
        <v>28000</v>
      </c>
      <c r="B31">
        <v>3</v>
      </c>
      <c r="C31">
        <v>3</v>
      </c>
      <c r="D31">
        <v>3</v>
      </c>
      <c r="E31">
        <v>2</v>
      </c>
      <c r="F31">
        <v>3</v>
      </c>
      <c r="G31">
        <v>2</v>
      </c>
      <c r="J31" s="38" t="s">
        <v>31</v>
      </c>
      <c r="K31" s="39">
        <v>16.038360000000001</v>
      </c>
      <c r="L31" s="38">
        <v>4.8706509999999996</v>
      </c>
      <c r="M31" s="39">
        <v>2.2069549999999998</v>
      </c>
      <c r="N31" s="40">
        <v>0.59614900000000004</v>
      </c>
      <c r="O31" s="39">
        <v>0.56570200000000004</v>
      </c>
      <c r="P31" s="46">
        <v>0.567245</v>
      </c>
    </row>
    <row r="32" spans="1:17" x14ac:dyDescent="0.3">
      <c r="A32">
        <v>28099</v>
      </c>
      <c r="B32">
        <v>4</v>
      </c>
      <c r="C32">
        <v>4</v>
      </c>
      <c r="D32">
        <v>3</v>
      </c>
      <c r="E32">
        <v>3</v>
      </c>
      <c r="F32">
        <v>4</v>
      </c>
      <c r="G32">
        <v>4</v>
      </c>
      <c r="J32" s="41" t="s">
        <v>26</v>
      </c>
      <c r="K32" s="42">
        <v>15.639390000000001</v>
      </c>
      <c r="L32" s="41">
        <v>6.0873489999999997</v>
      </c>
      <c r="M32" s="42">
        <v>2.4672550000000002</v>
      </c>
      <c r="N32" s="43">
        <v>0.452316</v>
      </c>
      <c r="O32" s="42">
        <v>0.28416400000000003</v>
      </c>
      <c r="P32" s="47">
        <v>0.63069500000000001</v>
      </c>
    </row>
    <row r="33" spans="1:10" x14ac:dyDescent="0.3">
      <c r="A33">
        <v>28493</v>
      </c>
      <c r="B33">
        <v>3</v>
      </c>
      <c r="C33">
        <v>3</v>
      </c>
      <c r="D33">
        <v>2</v>
      </c>
      <c r="E33">
        <v>3</v>
      </c>
      <c r="F33">
        <v>3</v>
      </c>
      <c r="G33">
        <v>2</v>
      </c>
    </row>
    <row r="34" spans="1:10" x14ac:dyDescent="0.3">
      <c r="A34">
        <v>28509</v>
      </c>
      <c r="B34">
        <v>1</v>
      </c>
      <c r="C34">
        <v>3</v>
      </c>
      <c r="D34">
        <v>3</v>
      </c>
      <c r="E34">
        <v>1</v>
      </c>
      <c r="F34">
        <v>1</v>
      </c>
      <c r="G34">
        <v>1</v>
      </c>
    </row>
    <row r="35" spans="1:10" x14ac:dyDescent="0.3">
      <c r="A35">
        <v>28860</v>
      </c>
      <c r="B35">
        <v>4</v>
      </c>
      <c r="C35">
        <v>4</v>
      </c>
      <c r="D35">
        <v>2</v>
      </c>
      <c r="E35">
        <v>3</v>
      </c>
      <c r="F35">
        <v>4</v>
      </c>
      <c r="G35">
        <v>2</v>
      </c>
    </row>
    <row r="36" spans="1:10" x14ac:dyDescent="0.3">
      <c r="A36">
        <v>29128</v>
      </c>
      <c r="B36">
        <v>4</v>
      </c>
      <c r="C36">
        <v>4</v>
      </c>
      <c r="D36">
        <v>4</v>
      </c>
      <c r="E36">
        <v>3</v>
      </c>
      <c r="F36">
        <v>3</v>
      </c>
      <c r="G36">
        <v>3</v>
      </c>
    </row>
    <row r="37" spans="1:10" x14ac:dyDescent="0.3">
      <c r="A37">
        <v>29174</v>
      </c>
      <c r="B37">
        <v>4</v>
      </c>
      <c r="C37">
        <v>4</v>
      </c>
      <c r="D37">
        <v>1</v>
      </c>
      <c r="E37">
        <v>3</v>
      </c>
      <c r="F37">
        <v>4</v>
      </c>
      <c r="G37">
        <v>3</v>
      </c>
    </row>
    <row r="38" spans="1:10" x14ac:dyDescent="0.3">
      <c r="A38">
        <v>29437</v>
      </c>
      <c r="B38">
        <v>3</v>
      </c>
      <c r="C38">
        <v>3</v>
      </c>
      <c r="D38">
        <v>1</v>
      </c>
      <c r="E38">
        <v>3</v>
      </c>
      <c r="F38">
        <v>3</v>
      </c>
      <c r="G38">
        <v>3</v>
      </c>
      <c r="J38" s="48"/>
    </row>
    <row r="39" spans="1:10" ht="12.6" customHeight="1" x14ac:dyDescent="0.3">
      <c r="A39">
        <v>29480</v>
      </c>
      <c r="B39">
        <v>3</v>
      </c>
      <c r="C39">
        <v>2</v>
      </c>
      <c r="D39">
        <v>3</v>
      </c>
      <c r="E39">
        <v>1</v>
      </c>
      <c r="F39">
        <v>3</v>
      </c>
      <c r="G39">
        <v>2</v>
      </c>
      <c r="J39" s="49"/>
    </row>
    <row r="40" spans="1:10" x14ac:dyDescent="0.3">
      <c r="A40">
        <v>29709</v>
      </c>
      <c r="B40">
        <v>3</v>
      </c>
      <c r="C40">
        <v>3</v>
      </c>
      <c r="D40">
        <v>2</v>
      </c>
      <c r="E40">
        <v>3</v>
      </c>
      <c r="F40">
        <v>3</v>
      </c>
      <c r="G40">
        <v>3</v>
      </c>
    </row>
    <row r="41" spans="1:10" x14ac:dyDescent="0.3">
      <c r="A41">
        <v>29765</v>
      </c>
      <c r="B41">
        <v>4</v>
      </c>
      <c r="C41">
        <v>4</v>
      </c>
      <c r="D41">
        <v>3</v>
      </c>
      <c r="E41">
        <v>3</v>
      </c>
      <c r="F41">
        <v>4</v>
      </c>
      <c r="G41">
        <v>3</v>
      </c>
    </row>
    <row r="42" spans="1:10" x14ac:dyDescent="0.3">
      <c r="A42">
        <v>29844</v>
      </c>
      <c r="B42">
        <v>4</v>
      </c>
      <c r="C42">
        <v>3</v>
      </c>
      <c r="D42">
        <v>3</v>
      </c>
      <c r="E42">
        <v>3</v>
      </c>
      <c r="F42">
        <v>3</v>
      </c>
      <c r="G42">
        <v>2</v>
      </c>
    </row>
    <row r="43" spans="1:10" x14ac:dyDescent="0.3">
      <c r="A43">
        <v>29876</v>
      </c>
      <c r="B43">
        <v>4</v>
      </c>
      <c r="C43">
        <v>3</v>
      </c>
      <c r="D43">
        <v>3</v>
      </c>
      <c r="E43">
        <v>3</v>
      </c>
      <c r="F43">
        <v>3</v>
      </c>
      <c r="G43">
        <v>3</v>
      </c>
    </row>
    <row r="44" spans="1:10" x14ac:dyDescent="0.3">
      <c r="A44">
        <v>29968</v>
      </c>
      <c r="B44">
        <v>4</v>
      </c>
      <c r="C44">
        <v>4</v>
      </c>
      <c r="D44">
        <v>3</v>
      </c>
      <c r="E44">
        <v>3</v>
      </c>
      <c r="F44">
        <v>4</v>
      </c>
      <c r="G44">
        <v>3</v>
      </c>
    </row>
    <row r="45" spans="1:10" x14ac:dyDescent="0.3">
      <c r="A45">
        <v>30011</v>
      </c>
      <c r="B45">
        <v>4</v>
      </c>
      <c r="C45">
        <v>4</v>
      </c>
      <c r="D45">
        <v>2</v>
      </c>
      <c r="E45">
        <v>4</v>
      </c>
      <c r="F45">
        <v>4</v>
      </c>
      <c r="G45">
        <v>4</v>
      </c>
    </row>
    <row r="46" spans="1:10" x14ac:dyDescent="0.3">
      <c r="A46">
        <v>30012</v>
      </c>
      <c r="B46">
        <v>4</v>
      </c>
      <c r="C46">
        <v>4</v>
      </c>
      <c r="D46">
        <v>4</v>
      </c>
      <c r="E46">
        <v>4</v>
      </c>
      <c r="F46">
        <v>4</v>
      </c>
      <c r="G46">
        <v>4</v>
      </c>
    </row>
    <row r="47" spans="1:10" x14ac:dyDescent="0.3">
      <c r="A47">
        <v>30018</v>
      </c>
      <c r="B47">
        <v>3</v>
      </c>
      <c r="C47">
        <v>3</v>
      </c>
      <c r="D47">
        <v>3</v>
      </c>
      <c r="E47">
        <v>3</v>
      </c>
      <c r="F47">
        <v>4</v>
      </c>
      <c r="G47">
        <v>3</v>
      </c>
    </row>
    <row r="48" spans="1:10" x14ac:dyDescent="0.3">
      <c r="A48">
        <v>30036</v>
      </c>
      <c r="B48">
        <v>4</v>
      </c>
      <c r="C48">
        <v>4</v>
      </c>
      <c r="D48">
        <v>2</v>
      </c>
      <c r="E48">
        <v>4</v>
      </c>
      <c r="F48">
        <v>4</v>
      </c>
      <c r="G48">
        <v>4</v>
      </c>
    </row>
    <row r="49" spans="1:7" x14ac:dyDescent="0.3">
      <c r="A49">
        <v>30053</v>
      </c>
      <c r="B49">
        <v>3</v>
      </c>
      <c r="C49">
        <v>3</v>
      </c>
      <c r="D49">
        <v>3</v>
      </c>
      <c r="E49">
        <v>3</v>
      </c>
      <c r="F49">
        <v>2</v>
      </c>
      <c r="G49">
        <v>1</v>
      </c>
    </row>
    <row r="50" spans="1:7" x14ac:dyDescent="0.3">
      <c r="A50">
        <v>26556</v>
      </c>
      <c r="B50">
        <v>3</v>
      </c>
      <c r="C50">
        <v>4</v>
      </c>
      <c r="D50">
        <v>2</v>
      </c>
      <c r="E50">
        <v>3</v>
      </c>
      <c r="F50">
        <v>4</v>
      </c>
      <c r="G50">
        <v>3</v>
      </c>
    </row>
    <row r="51" spans="1:7" x14ac:dyDescent="0.3">
      <c r="A51">
        <v>27093</v>
      </c>
      <c r="B51">
        <v>3</v>
      </c>
      <c r="C51">
        <v>3</v>
      </c>
      <c r="D51">
        <v>2</v>
      </c>
      <c r="E51">
        <v>3</v>
      </c>
      <c r="F51">
        <v>4</v>
      </c>
      <c r="G51">
        <v>4</v>
      </c>
    </row>
    <row r="52" spans="1:7" x14ac:dyDescent="0.3">
      <c r="A52">
        <v>27201</v>
      </c>
      <c r="B52">
        <v>3</v>
      </c>
      <c r="C52">
        <v>3</v>
      </c>
      <c r="D52">
        <v>2</v>
      </c>
      <c r="E52">
        <v>2</v>
      </c>
      <c r="F52">
        <v>1</v>
      </c>
      <c r="G52">
        <v>1</v>
      </c>
    </row>
    <row r="53" spans="1:7" x14ac:dyDescent="0.3">
      <c r="A53">
        <v>27215</v>
      </c>
      <c r="B53">
        <v>4</v>
      </c>
      <c r="C53">
        <v>3</v>
      </c>
      <c r="D53">
        <v>4</v>
      </c>
      <c r="E53">
        <v>3</v>
      </c>
      <c r="F53">
        <v>4</v>
      </c>
      <c r="G53">
        <v>3</v>
      </c>
    </row>
    <row r="54" spans="1:7" x14ac:dyDescent="0.3">
      <c r="A54">
        <v>27305</v>
      </c>
      <c r="B54">
        <v>3</v>
      </c>
      <c r="C54">
        <v>4</v>
      </c>
      <c r="D54">
        <v>2</v>
      </c>
      <c r="E54">
        <v>3</v>
      </c>
      <c r="F54">
        <v>4</v>
      </c>
      <c r="G54">
        <v>3</v>
      </c>
    </row>
    <row r="55" spans="1:7" x14ac:dyDescent="0.3">
      <c r="A55">
        <v>27227</v>
      </c>
      <c r="B55">
        <v>4</v>
      </c>
      <c r="C55">
        <v>4</v>
      </c>
      <c r="D55">
        <v>4</v>
      </c>
      <c r="E55">
        <v>3</v>
      </c>
      <c r="F55">
        <v>4</v>
      </c>
      <c r="G55">
        <v>3</v>
      </c>
    </row>
    <row r="56" spans="1:7" x14ac:dyDescent="0.3">
      <c r="A56">
        <v>27349</v>
      </c>
      <c r="B56">
        <v>1</v>
      </c>
      <c r="C56">
        <v>1</v>
      </c>
      <c r="D56">
        <v>3</v>
      </c>
      <c r="E56">
        <v>1</v>
      </c>
      <c r="F56">
        <v>2</v>
      </c>
      <c r="G56">
        <v>1</v>
      </c>
    </row>
    <row r="57" spans="1:7" x14ac:dyDescent="0.3">
      <c r="A57">
        <v>27511</v>
      </c>
      <c r="B57">
        <v>4</v>
      </c>
      <c r="C57">
        <v>4</v>
      </c>
      <c r="D57">
        <v>3</v>
      </c>
      <c r="E57">
        <v>4</v>
      </c>
      <c r="F57">
        <v>4</v>
      </c>
      <c r="G57">
        <v>4</v>
      </c>
    </row>
    <row r="58" spans="1:7" x14ac:dyDescent="0.3">
      <c r="A58">
        <v>27657</v>
      </c>
      <c r="B58">
        <v>3</v>
      </c>
      <c r="C58">
        <v>4</v>
      </c>
      <c r="D58">
        <v>1</v>
      </c>
      <c r="E58">
        <v>3</v>
      </c>
      <c r="F58">
        <v>4</v>
      </c>
      <c r="G58">
        <v>3</v>
      </c>
    </row>
    <row r="59" spans="1:7" x14ac:dyDescent="0.3">
      <c r="A59">
        <v>27774</v>
      </c>
      <c r="B59">
        <v>4</v>
      </c>
      <c r="C59">
        <v>4</v>
      </c>
      <c r="D59">
        <v>2</v>
      </c>
      <c r="E59">
        <v>3</v>
      </c>
      <c r="F59">
        <v>4</v>
      </c>
      <c r="G59">
        <v>3</v>
      </c>
    </row>
    <row r="60" spans="1:7" x14ac:dyDescent="0.3">
      <c r="A60">
        <v>27760</v>
      </c>
      <c r="B60">
        <v>4</v>
      </c>
      <c r="C60">
        <v>4</v>
      </c>
      <c r="D60">
        <v>3</v>
      </c>
      <c r="E60">
        <v>2</v>
      </c>
      <c r="F60">
        <v>2</v>
      </c>
      <c r="G60">
        <v>3</v>
      </c>
    </row>
    <row r="61" spans="1:7" x14ac:dyDescent="0.3">
      <c r="A61">
        <v>27783</v>
      </c>
      <c r="B61">
        <v>3</v>
      </c>
      <c r="C61">
        <v>4</v>
      </c>
      <c r="D61">
        <v>2</v>
      </c>
      <c r="E61">
        <v>4</v>
      </c>
      <c r="F61">
        <v>4</v>
      </c>
      <c r="G61">
        <v>4</v>
      </c>
    </row>
    <row r="62" spans="1:7" x14ac:dyDescent="0.3">
      <c r="A62">
        <v>28010</v>
      </c>
      <c r="B62">
        <v>4</v>
      </c>
      <c r="C62">
        <v>4</v>
      </c>
      <c r="D62">
        <v>3</v>
      </c>
      <c r="E62">
        <v>4</v>
      </c>
      <c r="F62">
        <v>4</v>
      </c>
      <c r="G62">
        <v>4</v>
      </c>
    </row>
    <row r="63" spans="1:7" x14ac:dyDescent="0.3">
      <c r="A63">
        <v>27525</v>
      </c>
      <c r="B63">
        <v>4</v>
      </c>
      <c r="C63">
        <v>4</v>
      </c>
      <c r="D63">
        <v>1</v>
      </c>
      <c r="E63">
        <v>4</v>
      </c>
      <c r="F63">
        <v>4</v>
      </c>
      <c r="G63">
        <v>4</v>
      </c>
    </row>
    <row r="64" spans="1:7" x14ac:dyDescent="0.3">
      <c r="A64">
        <v>28710</v>
      </c>
      <c r="B64">
        <v>4</v>
      </c>
      <c r="C64">
        <v>3</v>
      </c>
      <c r="D64">
        <v>3</v>
      </c>
      <c r="E64">
        <v>2</v>
      </c>
      <c r="F64">
        <v>4</v>
      </c>
      <c r="G64">
        <v>4</v>
      </c>
    </row>
    <row r="65" spans="1:7" x14ac:dyDescent="0.3">
      <c r="A65">
        <v>28801</v>
      </c>
      <c r="B65">
        <v>4</v>
      </c>
      <c r="C65">
        <v>3</v>
      </c>
      <c r="D65">
        <v>4</v>
      </c>
      <c r="E65">
        <v>3</v>
      </c>
      <c r="F65">
        <v>4</v>
      </c>
      <c r="G65">
        <v>3</v>
      </c>
    </row>
    <row r="66" spans="1:7" x14ac:dyDescent="0.3">
      <c r="A66">
        <v>28820</v>
      </c>
      <c r="B66">
        <v>4</v>
      </c>
      <c r="C66">
        <v>4</v>
      </c>
      <c r="D66">
        <v>2</v>
      </c>
      <c r="E66">
        <v>3</v>
      </c>
      <c r="F66">
        <v>3</v>
      </c>
      <c r="G66">
        <v>2</v>
      </c>
    </row>
    <row r="67" spans="1:7" x14ac:dyDescent="0.3">
      <c r="A67">
        <v>29491</v>
      </c>
      <c r="B67">
        <v>3</v>
      </c>
      <c r="C67">
        <v>4</v>
      </c>
      <c r="D67">
        <v>1</v>
      </c>
      <c r="E67">
        <v>3</v>
      </c>
      <c r="F67">
        <v>4</v>
      </c>
      <c r="G67">
        <v>3</v>
      </c>
    </row>
    <row r="68" spans="1:7" x14ac:dyDescent="0.3">
      <c r="A68">
        <v>29504</v>
      </c>
      <c r="B68">
        <v>4</v>
      </c>
      <c r="C68">
        <v>4</v>
      </c>
      <c r="D68">
        <v>3</v>
      </c>
      <c r="E68">
        <v>4</v>
      </c>
      <c r="F68">
        <v>4</v>
      </c>
      <c r="G68">
        <v>4</v>
      </c>
    </row>
    <row r="69" spans="1:7" x14ac:dyDescent="0.3">
      <c r="A69">
        <v>29592</v>
      </c>
      <c r="B69">
        <v>3</v>
      </c>
      <c r="C69">
        <v>3</v>
      </c>
      <c r="D69">
        <v>3</v>
      </c>
      <c r="E69">
        <v>3</v>
      </c>
      <c r="F69">
        <v>4</v>
      </c>
      <c r="G69">
        <v>3</v>
      </c>
    </row>
    <row r="70" spans="1:7" x14ac:dyDescent="0.3">
      <c r="A70">
        <v>29677</v>
      </c>
      <c r="B70">
        <v>4</v>
      </c>
      <c r="C70">
        <v>4</v>
      </c>
      <c r="D70">
        <v>2</v>
      </c>
      <c r="E70">
        <v>3</v>
      </c>
      <c r="F70">
        <v>3</v>
      </c>
      <c r="G70">
        <v>3</v>
      </c>
    </row>
    <row r="71" spans="1:7" x14ac:dyDescent="0.3">
      <c r="A71">
        <v>29768</v>
      </c>
      <c r="B71">
        <v>4</v>
      </c>
      <c r="C71">
        <v>4</v>
      </c>
      <c r="D71">
        <v>2</v>
      </c>
      <c r="E71">
        <v>4</v>
      </c>
      <c r="F71">
        <v>4</v>
      </c>
      <c r="G71">
        <v>4</v>
      </c>
    </row>
    <row r="72" spans="1:7" x14ac:dyDescent="0.3">
      <c r="A72">
        <v>29868</v>
      </c>
      <c r="B72">
        <v>4</v>
      </c>
      <c r="C72">
        <v>4</v>
      </c>
      <c r="D72">
        <v>2</v>
      </c>
      <c r="E72">
        <v>4</v>
      </c>
      <c r="F72">
        <v>4</v>
      </c>
      <c r="G72">
        <v>4</v>
      </c>
    </row>
    <row r="73" spans="1:7" x14ac:dyDescent="0.3">
      <c r="A73">
        <v>30034</v>
      </c>
      <c r="B73">
        <v>4</v>
      </c>
      <c r="C73">
        <v>3</v>
      </c>
      <c r="D73">
        <v>3</v>
      </c>
      <c r="E73">
        <v>3</v>
      </c>
      <c r="F73">
        <v>3</v>
      </c>
      <c r="G73">
        <v>1</v>
      </c>
    </row>
    <row r="74" spans="1:7" x14ac:dyDescent="0.3">
      <c r="A74">
        <v>29855</v>
      </c>
      <c r="B74">
        <v>3</v>
      </c>
      <c r="C74">
        <v>4</v>
      </c>
      <c r="D74">
        <v>3</v>
      </c>
      <c r="E74">
        <v>4</v>
      </c>
      <c r="F74">
        <v>4</v>
      </c>
      <c r="G74">
        <v>4</v>
      </c>
    </row>
    <row r="75" spans="1:7" x14ac:dyDescent="0.3">
      <c r="A75">
        <v>30086</v>
      </c>
      <c r="B75">
        <v>3</v>
      </c>
      <c r="C75">
        <v>2</v>
      </c>
      <c r="D75">
        <v>3</v>
      </c>
      <c r="E75">
        <v>2</v>
      </c>
      <c r="F75">
        <v>2</v>
      </c>
      <c r="G75">
        <v>2</v>
      </c>
    </row>
    <row r="76" spans="1:7" x14ac:dyDescent="0.3">
      <c r="A76">
        <v>30117</v>
      </c>
      <c r="B76">
        <v>3</v>
      </c>
      <c r="C76">
        <v>3</v>
      </c>
      <c r="D76">
        <v>2</v>
      </c>
      <c r="E76">
        <v>3</v>
      </c>
      <c r="F76">
        <v>3</v>
      </c>
      <c r="G76">
        <v>3</v>
      </c>
    </row>
    <row r="77" spans="1:7" x14ac:dyDescent="0.3">
      <c r="A77">
        <v>26674</v>
      </c>
      <c r="B77">
        <v>3</v>
      </c>
      <c r="C77">
        <v>4</v>
      </c>
      <c r="D77">
        <v>3</v>
      </c>
      <c r="E77">
        <v>4</v>
      </c>
      <c r="F77">
        <v>4</v>
      </c>
      <c r="G77">
        <v>3</v>
      </c>
    </row>
    <row r="78" spans="1:7" x14ac:dyDescent="0.3">
      <c r="A78">
        <v>26701</v>
      </c>
      <c r="B78">
        <v>3</v>
      </c>
      <c r="C78">
        <v>3</v>
      </c>
      <c r="D78">
        <v>3</v>
      </c>
      <c r="E78">
        <v>2</v>
      </c>
      <c r="F78">
        <v>3</v>
      </c>
      <c r="G78">
        <v>2</v>
      </c>
    </row>
    <row r="79" spans="1:7" x14ac:dyDescent="0.3">
      <c r="A79">
        <v>27013</v>
      </c>
      <c r="B79">
        <v>3</v>
      </c>
      <c r="C79">
        <v>4</v>
      </c>
      <c r="D79">
        <v>2</v>
      </c>
      <c r="E79">
        <v>3</v>
      </c>
      <c r="F79">
        <v>4</v>
      </c>
      <c r="G79">
        <v>3</v>
      </c>
    </row>
    <row r="80" spans="1:7" x14ac:dyDescent="0.3">
      <c r="A80">
        <v>27079</v>
      </c>
      <c r="B80">
        <v>4</v>
      </c>
      <c r="C80">
        <v>4</v>
      </c>
      <c r="D80">
        <v>3</v>
      </c>
      <c r="E80">
        <v>2</v>
      </c>
      <c r="F80">
        <v>3</v>
      </c>
      <c r="G80">
        <v>2</v>
      </c>
    </row>
    <row r="81" spans="1:7" x14ac:dyDescent="0.3">
      <c r="A81">
        <v>27081</v>
      </c>
      <c r="B81">
        <v>3</v>
      </c>
      <c r="C81">
        <v>2</v>
      </c>
      <c r="D81">
        <v>2</v>
      </c>
      <c r="E81">
        <v>3</v>
      </c>
      <c r="F81">
        <v>3</v>
      </c>
      <c r="G81">
        <v>3</v>
      </c>
    </row>
    <row r="82" spans="1:7" x14ac:dyDescent="0.3">
      <c r="A82">
        <v>27460</v>
      </c>
      <c r="B82">
        <v>4</v>
      </c>
      <c r="C82">
        <v>4</v>
      </c>
      <c r="D82">
        <v>1</v>
      </c>
      <c r="E82">
        <v>3</v>
      </c>
      <c r="F82">
        <v>3</v>
      </c>
      <c r="G82">
        <v>2</v>
      </c>
    </row>
    <row r="83" spans="1:7" x14ac:dyDescent="0.3">
      <c r="A83">
        <v>27682</v>
      </c>
      <c r="B83">
        <v>4</v>
      </c>
      <c r="C83">
        <v>3</v>
      </c>
      <c r="D83">
        <v>3</v>
      </c>
      <c r="E83">
        <v>2</v>
      </c>
      <c r="F83">
        <v>3</v>
      </c>
      <c r="G83">
        <v>2</v>
      </c>
    </row>
    <row r="84" spans="1:7" x14ac:dyDescent="0.3">
      <c r="A84">
        <v>28052</v>
      </c>
      <c r="B84">
        <v>4</v>
      </c>
      <c r="C84">
        <v>4</v>
      </c>
      <c r="D84">
        <v>2</v>
      </c>
      <c r="E84">
        <v>4</v>
      </c>
      <c r="F84">
        <v>4</v>
      </c>
      <c r="G84">
        <v>4</v>
      </c>
    </row>
    <row r="85" spans="1:7" x14ac:dyDescent="0.3">
      <c r="A85">
        <v>28699</v>
      </c>
      <c r="B85">
        <v>1</v>
      </c>
      <c r="C85">
        <v>3</v>
      </c>
      <c r="D85">
        <v>2</v>
      </c>
      <c r="E85">
        <v>3</v>
      </c>
      <c r="F85">
        <v>4</v>
      </c>
      <c r="G85">
        <v>4</v>
      </c>
    </row>
    <row r="86" spans="1:7" x14ac:dyDescent="0.3">
      <c r="A86">
        <v>28740</v>
      </c>
      <c r="B86">
        <v>1</v>
      </c>
      <c r="C86">
        <v>4</v>
      </c>
      <c r="D86">
        <v>4</v>
      </c>
      <c r="E86">
        <v>3</v>
      </c>
      <c r="F86">
        <v>4</v>
      </c>
      <c r="G86">
        <v>4</v>
      </c>
    </row>
    <row r="87" spans="1:7" x14ac:dyDescent="0.3">
      <c r="A87">
        <v>29230</v>
      </c>
      <c r="B87">
        <v>4</v>
      </c>
      <c r="C87">
        <v>4</v>
      </c>
      <c r="D87">
        <v>2</v>
      </c>
      <c r="E87">
        <v>4</v>
      </c>
      <c r="F87">
        <v>4</v>
      </c>
      <c r="G87">
        <v>3</v>
      </c>
    </row>
    <row r="88" spans="1:7" x14ac:dyDescent="0.3">
      <c r="A88">
        <v>29369</v>
      </c>
      <c r="B88">
        <v>3</v>
      </c>
      <c r="C88">
        <v>3</v>
      </c>
      <c r="D88">
        <v>3</v>
      </c>
      <c r="E88">
        <v>3</v>
      </c>
      <c r="F88">
        <v>3</v>
      </c>
      <c r="G88">
        <v>3</v>
      </c>
    </row>
    <row r="89" spans="1:7" x14ac:dyDescent="0.3">
      <c r="A89">
        <v>29585</v>
      </c>
      <c r="B89">
        <v>2</v>
      </c>
      <c r="C89">
        <v>3</v>
      </c>
      <c r="D89">
        <v>2</v>
      </c>
      <c r="E89">
        <v>1</v>
      </c>
      <c r="F89">
        <v>2</v>
      </c>
      <c r="G89">
        <v>1</v>
      </c>
    </row>
    <row r="90" spans="1:7" x14ac:dyDescent="0.3">
      <c r="A90">
        <v>29712</v>
      </c>
      <c r="B90">
        <v>3</v>
      </c>
      <c r="C90">
        <v>4</v>
      </c>
      <c r="D90">
        <v>3</v>
      </c>
      <c r="E90">
        <v>4</v>
      </c>
      <c r="F90">
        <v>4</v>
      </c>
      <c r="G90">
        <v>4</v>
      </c>
    </row>
    <row r="91" spans="1:7" x14ac:dyDescent="0.3">
      <c r="A91">
        <v>29874</v>
      </c>
      <c r="B91">
        <v>4</v>
      </c>
      <c r="C91">
        <v>4</v>
      </c>
      <c r="D91">
        <v>2</v>
      </c>
      <c r="E91">
        <v>3</v>
      </c>
      <c r="F91">
        <v>4</v>
      </c>
      <c r="G91">
        <v>4</v>
      </c>
    </row>
    <row r="92" spans="1:7" x14ac:dyDescent="0.3">
      <c r="A92">
        <v>29924</v>
      </c>
      <c r="B92">
        <v>4</v>
      </c>
      <c r="C92">
        <v>4</v>
      </c>
      <c r="D92">
        <v>1</v>
      </c>
      <c r="E92">
        <v>4</v>
      </c>
      <c r="F92">
        <v>4</v>
      </c>
      <c r="G92">
        <v>4</v>
      </c>
    </row>
    <row r="93" spans="1:7" x14ac:dyDescent="0.3">
      <c r="A93">
        <v>29937</v>
      </c>
      <c r="B93">
        <v>4</v>
      </c>
      <c r="C93">
        <v>4</v>
      </c>
      <c r="D93">
        <v>4</v>
      </c>
      <c r="E93">
        <v>4</v>
      </c>
      <c r="F93">
        <v>4</v>
      </c>
      <c r="G93">
        <v>4</v>
      </c>
    </row>
    <row r="94" spans="1:7" x14ac:dyDescent="0.3">
      <c r="A94">
        <v>28067</v>
      </c>
      <c r="B94">
        <v>4</v>
      </c>
      <c r="C94">
        <v>4</v>
      </c>
      <c r="D94">
        <v>2</v>
      </c>
      <c r="E94">
        <v>4</v>
      </c>
      <c r="F94">
        <v>4</v>
      </c>
      <c r="G94">
        <v>4</v>
      </c>
    </row>
    <row r="95" spans="1:7" x14ac:dyDescent="0.3">
      <c r="A95">
        <v>30019</v>
      </c>
      <c r="B95">
        <v>4</v>
      </c>
      <c r="C95">
        <v>4</v>
      </c>
      <c r="D95">
        <v>3</v>
      </c>
      <c r="E95">
        <v>4</v>
      </c>
      <c r="F95">
        <v>4</v>
      </c>
      <c r="G95">
        <v>3</v>
      </c>
    </row>
    <row r="96" spans="1:7" x14ac:dyDescent="0.3">
      <c r="A96">
        <v>30096</v>
      </c>
      <c r="B96">
        <v>4</v>
      </c>
      <c r="C96">
        <v>3</v>
      </c>
      <c r="D96">
        <v>4</v>
      </c>
      <c r="E96">
        <v>4</v>
      </c>
      <c r="F96">
        <v>3</v>
      </c>
      <c r="G96">
        <v>3</v>
      </c>
    </row>
    <row r="97" spans="1:7" x14ac:dyDescent="0.3">
      <c r="A97">
        <v>26531</v>
      </c>
      <c r="B97">
        <v>4</v>
      </c>
      <c r="C97">
        <v>4</v>
      </c>
      <c r="D97">
        <v>1</v>
      </c>
      <c r="E97">
        <v>3</v>
      </c>
      <c r="F97">
        <v>4</v>
      </c>
      <c r="G97">
        <v>3</v>
      </c>
    </row>
    <row r="98" spans="1:7" x14ac:dyDescent="0.3">
      <c r="A98">
        <v>26538</v>
      </c>
      <c r="B98">
        <v>4</v>
      </c>
      <c r="C98">
        <v>4</v>
      </c>
      <c r="D98">
        <v>4</v>
      </c>
      <c r="E98">
        <v>3</v>
      </c>
      <c r="F98">
        <v>3</v>
      </c>
      <c r="G98">
        <v>4</v>
      </c>
    </row>
    <row r="99" spans="1:7" x14ac:dyDescent="0.3">
      <c r="A99">
        <v>26540</v>
      </c>
      <c r="B99">
        <v>3</v>
      </c>
      <c r="C99">
        <v>4</v>
      </c>
      <c r="D99">
        <v>1</v>
      </c>
      <c r="E99">
        <v>3</v>
      </c>
      <c r="F99">
        <v>4</v>
      </c>
      <c r="G99">
        <v>3</v>
      </c>
    </row>
    <row r="100" spans="1:7" x14ac:dyDescent="0.3">
      <c r="A100">
        <v>26620</v>
      </c>
      <c r="B100">
        <v>4</v>
      </c>
      <c r="C100">
        <v>3</v>
      </c>
      <c r="D100">
        <v>3</v>
      </c>
      <c r="E100">
        <v>4</v>
      </c>
      <c r="F100">
        <v>4</v>
      </c>
      <c r="G100">
        <v>3</v>
      </c>
    </row>
    <row r="101" spans="1:7" x14ac:dyDescent="0.3">
      <c r="A101">
        <v>26753</v>
      </c>
      <c r="B101">
        <v>3</v>
      </c>
      <c r="C101">
        <v>4</v>
      </c>
      <c r="D101">
        <v>3</v>
      </c>
      <c r="E101">
        <v>3</v>
      </c>
      <c r="F101">
        <v>4</v>
      </c>
      <c r="G101">
        <v>3</v>
      </c>
    </row>
    <row r="102" spans="1:7" x14ac:dyDescent="0.3">
      <c r="A102">
        <v>26617</v>
      </c>
      <c r="B102">
        <v>4</v>
      </c>
      <c r="C102">
        <v>4</v>
      </c>
      <c r="D102">
        <v>3</v>
      </c>
      <c r="E102">
        <v>3</v>
      </c>
      <c r="F102">
        <v>4</v>
      </c>
      <c r="G102">
        <v>3</v>
      </c>
    </row>
    <row r="103" spans="1:7" x14ac:dyDescent="0.3">
      <c r="A103">
        <v>26842</v>
      </c>
      <c r="B103">
        <v>3</v>
      </c>
      <c r="C103">
        <v>3</v>
      </c>
      <c r="D103">
        <v>4</v>
      </c>
      <c r="E103">
        <v>2</v>
      </c>
      <c r="F103">
        <v>3</v>
      </c>
      <c r="G103">
        <v>2</v>
      </c>
    </row>
    <row r="104" spans="1:7" x14ac:dyDescent="0.3">
      <c r="A104">
        <v>26884</v>
      </c>
      <c r="B104">
        <v>3</v>
      </c>
      <c r="C104">
        <v>3</v>
      </c>
      <c r="D104">
        <v>2</v>
      </c>
      <c r="E104">
        <v>3</v>
      </c>
      <c r="F104">
        <v>3</v>
      </c>
      <c r="G104">
        <v>3</v>
      </c>
    </row>
    <row r="105" spans="1:7" x14ac:dyDescent="0.3">
      <c r="A105">
        <v>27084</v>
      </c>
      <c r="B105">
        <v>3</v>
      </c>
      <c r="C105">
        <v>3</v>
      </c>
      <c r="D105">
        <v>4</v>
      </c>
      <c r="E105">
        <v>1</v>
      </c>
      <c r="F105">
        <v>2</v>
      </c>
      <c r="G105">
        <v>2</v>
      </c>
    </row>
    <row r="106" spans="1:7" x14ac:dyDescent="0.3">
      <c r="A106">
        <v>26932</v>
      </c>
      <c r="B106">
        <v>3</v>
      </c>
      <c r="C106">
        <v>4</v>
      </c>
      <c r="D106">
        <v>2</v>
      </c>
      <c r="E106">
        <v>4</v>
      </c>
      <c r="F106">
        <v>4</v>
      </c>
      <c r="G106">
        <v>4</v>
      </c>
    </row>
    <row r="107" spans="1:7" x14ac:dyDescent="0.3">
      <c r="A107">
        <v>27086</v>
      </c>
      <c r="B107">
        <v>4</v>
      </c>
      <c r="C107">
        <v>4</v>
      </c>
      <c r="D107">
        <v>2</v>
      </c>
      <c r="E107">
        <v>4</v>
      </c>
      <c r="F107">
        <v>4</v>
      </c>
      <c r="G107">
        <v>4</v>
      </c>
    </row>
    <row r="108" spans="1:7" x14ac:dyDescent="0.3">
      <c r="A108">
        <v>27089</v>
      </c>
      <c r="B108">
        <v>3</v>
      </c>
      <c r="C108">
        <v>3</v>
      </c>
      <c r="D108">
        <v>3</v>
      </c>
      <c r="E108">
        <v>2</v>
      </c>
      <c r="F108">
        <v>2</v>
      </c>
      <c r="G108">
        <v>1</v>
      </c>
    </row>
    <row r="109" spans="1:7" x14ac:dyDescent="0.3">
      <c r="A109">
        <v>27220</v>
      </c>
      <c r="B109">
        <v>4</v>
      </c>
      <c r="C109">
        <v>4</v>
      </c>
      <c r="D109">
        <v>2</v>
      </c>
      <c r="E109">
        <v>2</v>
      </c>
      <c r="F109">
        <v>4</v>
      </c>
      <c r="G109">
        <v>4</v>
      </c>
    </row>
    <row r="110" spans="1:7" x14ac:dyDescent="0.3">
      <c r="A110">
        <v>27449</v>
      </c>
      <c r="B110">
        <v>4</v>
      </c>
      <c r="C110">
        <v>4</v>
      </c>
      <c r="D110">
        <v>1</v>
      </c>
      <c r="E110">
        <v>4</v>
      </c>
      <c r="F110">
        <v>4</v>
      </c>
      <c r="G110">
        <v>4</v>
      </c>
    </row>
    <row r="111" spans="1:7" x14ac:dyDescent="0.3">
      <c r="A111">
        <v>26526</v>
      </c>
      <c r="B111">
        <v>1</v>
      </c>
      <c r="C111">
        <v>4</v>
      </c>
      <c r="D111">
        <v>3</v>
      </c>
      <c r="E111">
        <v>3</v>
      </c>
      <c r="F111">
        <v>3</v>
      </c>
      <c r="G111">
        <v>4</v>
      </c>
    </row>
    <row r="112" spans="1:7" x14ac:dyDescent="0.3">
      <c r="A112">
        <v>27688</v>
      </c>
      <c r="B112">
        <v>4</v>
      </c>
      <c r="C112">
        <v>4</v>
      </c>
      <c r="D112">
        <v>1</v>
      </c>
      <c r="E112">
        <v>4</v>
      </c>
      <c r="F112">
        <v>3</v>
      </c>
      <c r="G112">
        <v>3</v>
      </c>
    </row>
    <row r="113" spans="1:7" x14ac:dyDescent="0.3">
      <c r="A113">
        <v>27809</v>
      </c>
      <c r="B113">
        <v>4</v>
      </c>
      <c r="C113">
        <v>4</v>
      </c>
      <c r="D113">
        <v>3</v>
      </c>
      <c r="E113">
        <v>4</v>
      </c>
      <c r="F113">
        <v>4</v>
      </c>
      <c r="G113">
        <v>4</v>
      </c>
    </row>
    <row r="114" spans="1:7" x14ac:dyDescent="0.3">
      <c r="A114">
        <v>26807</v>
      </c>
      <c r="B114">
        <v>4</v>
      </c>
      <c r="C114">
        <v>4</v>
      </c>
      <c r="D114">
        <v>3</v>
      </c>
      <c r="E114">
        <v>4</v>
      </c>
      <c r="F114">
        <v>4</v>
      </c>
      <c r="G114">
        <v>4</v>
      </c>
    </row>
    <row r="115" spans="1:7" x14ac:dyDescent="0.3">
      <c r="A115">
        <v>27853</v>
      </c>
      <c r="B115">
        <v>4</v>
      </c>
      <c r="C115">
        <v>4</v>
      </c>
      <c r="D115">
        <v>1</v>
      </c>
      <c r="E115">
        <v>4</v>
      </c>
      <c r="F115">
        <v>4</v>
      </c>
      <c r="G115">
        <v>4</v>
      </c>
    </row>
    <row r="116" spans="1:7" x14ac:dyDescent="0.3">
      <c r="A116">
        <v>28516</v>
      </c>
      <c r="B116">
        <v>2</v>
      </c>
      <c r="C116">
        <v>4</v>
      </c>
      <c r="D116">
        <v>4</v>
      </c>
      <c r="E116">
        <v>3</v>
      </c>
      <c r="F116">
        <v>3</v>
      </c>
      <c r="G116">
        <v>4</v>
      </c>
    </row>
    <row r="117" spans="1:7" x14ac:dyDescent="0.3">
      <c r="A117">
        <v>28625</v>
      </c>
      <c r="B117">
        <v>3</v>
      </c>
      <c r="C117">
        <v>3</v>
      </c>
      <c r="D117">
        <v>3</v>
      </c>
      <c r="E117">
        <v>2</v>
      </c>
      <c r="F117">
        <v>3</v>
      </c>
      <c r="G117">
        <v>2</v>
      </c>
    </row>
    <row r="118" spans="1:7" x14ac:dyDescent="0.3">
      <c r="A118">
        <v>28670</v>
      </c>
      <c r="B118">
        <v>4</v>
      </c>
      <c r="C118">
        <v>3</v>
      </c>
      <c r="D118">
        <v>2</v>
      </c>
      <c r="E118">
        <v>2</v>
      </c>
      <c r="F118">
        <v>4</v>
      </c>
      <c r="G118">
        <v>3</v>
      </c>
    </row>
    <row r="119" spans="1:7" x14ac:dyDescent="0.3">
      <c r="A119">
        <v>28768</v>
      </c>
      <c r="B119">
        <v>3</v>
      </c>
      <c r="C119">
        <v>3</v>
      </c>
      <c r="D119">
        <v>3</v>
      </c>
      <c r="E119">
        <v>1</v>
      </c>
      <c r="F119">
        <v>2</v>
      </c>
      <c r="G119">
        <v>1</v>
      </c>
    </row>
    <row r="120" spans="1:7" x14ac:dyDescent="0.3">
      <c r="A120">
        <v>28753</v>
      </c>
      <c r="B120">
        <v>3</v>
      </c>
      <c r="C120">
        <v>4</v>
      </c>
      <c r="D120">
        <v>2</v>
      </c>
      <c r="E120">
        <v>4</v>
      </c>
      <c r="F120">
        <v>4</v>
      </c>
      <c r="G120">
        <v>4</v>
      </c>
    </row>
    <row r="121" spans="1:7" x14ac:dyDescent="0.3">
      <c r="A121">
        <v>26814</v>
      </c>
      <c r="B121">
        <v>3</v>
      </c>
      <c r="C121">
        <v>4</v>
      </c>
      <c r="D121">
        <v>3</v>
      </c>
      <c r="E121">
        <v>2</v>
      </c>
      <c r="F121">
        <v>4</v>
      </c>
      <c r="G121">
        <v>4</v>
      </c>
    </row>
    <row r="122" spans="1:7" x14ac:dyDescent="0.3">
      <c r="A122">
        <v>27353</v>
      </c>
      <c r="B122">
        <v>3</v>
      </c>
      <c r="C122">
        <v>3</v>
      </c>
      <c r="D122">
        <v>3</v>
      </c>
      <c r="E122">
        <v>3</v>
      </c>
      <c r="F122">
        <v>3</v>
      </c>
      <c r="G122">
        <v>3</v>
      </c>
    </row>
    <row r="123" spans="1:7" x14ac:dyDescent="0.3">
      <c r="A123">
        <v>29031</v>
      </c>
      <c r="B123">
        <v>2</v>
      </c>
      <c r="C123">
        <v>2</v>
      </c>
      <c r="D123">
        <v>2</v>
      </c>
      <c r="E123">
        <v>2</v>
      </c>
      <c r="F123">
        <v>3</v>
      </c>
      <c r="G123">
        <v>2</v>
      </c>
    </row>
    <row r="124" spans="1:7" x14ac:dyDescent="0.3">
      <c r="A124">
        <v>28621</v>
      </c>
      <c r="B124">
        <v>3</v>
      </c>
      <c r="C124">
        <v>4</v>
      </c>
      <c r="D124">
        <v>3</v>
      </c>
      <c r="E124">
        <v>3</v>
      </c>
      <c r="F124">
        <v>4</v>
      </c>
      <c r="G124">
        <v>4</v>
      </c>
    </row>
    <row r="125" spans="1:7" x14ac:dyDescent="0.3">
      <c r="A125">
        <v>29179</v>
      </c>
      <c r="B125">
        <v>3</v>
      </c>
      <c r="C125">
        <v>3</v>
      </c>
      <c r="D125">
        <v>3</v>
      </c>
      <c r="E125">
        <v>2</v>
      </c>
      <c r="F125">
        <v>3</v>
      </c>
      <c r="G125">
        <v>1</v>
      </c>
    </row>
    <row r="126" spans="1:7" x14ac:dyDescent="0.3">
      <c r="A126">
        <v>29187</v>
      </c>
      <c r="B126">
        <v>3</v>
      </c>
      <c r="C126">
        <v>3</v>
      </c>
      <c r="D126">
        <v>3</v>
      </c>
      <c r="E126">
        <v>3</v>
      </c>
      <c r="F126">
        <v>3</v>
      </c>
      <c r="G126">
        <v>2</v>
      </c>
    </row>
    <row r="127" spans="1:7" x14ac:dyDescent="0.3">
      <c r="A127">
        <v>29206</v>
      </c>
      <c r="B127">
        <v>4</v>
      </c>
      <c r="C127">
        <v>4</v>
      </c>
      <c r="D127">
        <v>4</v>
      </c>
      <c r="E127">
        <v>1</v>
      </c>
      <c r="F127">
        <v>3</v>
      </c>
      <c r="G127">
        <v>1</v>
      </c>
    </row>
    <row r="128" spans="1:7" x14ac:dyDescent="0.3">
      <c r="A128">
        <v>29258</v>
      </c>
      <c r="B128">
        <v>4</v>
      </c>
      <c r="C128">
        <v>4</v>
      </c>
      <c r="D128">
        <v>4</v>
      </c>
      <c r="E128">
        <v>2</v>
      </c>
      <c r="F128">
        <v>4</v>
      </c>
      <c r="G128">
        <v>3</v>
      </c>
    </row>
    <row r="129" spans="1:7" x14ac:dyDescent="0.3">
      <c r="A129">
        <v>29285</v>
      </c>
      <c r="B129">
        <v>4</v>
      </c>
      <c r="C129">
        <v>4</v>
      </c>
      <c r="D129">
        <v>3</v>
      </c>
      <c r="E129">
        <v>3</v>
      </c>
      <c r="F129">
        <v>3</v>
      </c>
      <c r="G129">
        <v>2</v>
      </c>
    </row>
    <row r="130" spans="1:7" x14ac:dyDescent="0.3">
      <c r="A130">
        <v>29370</v>
      </c>
      <c r="B130">
        <v>4</v>
      </c>
      <c r="C130">
        <v>3</v>
      </c>
      <c r="D130">
        <v>3</v>
      </c>
      <c r="E130">
        <v>2</v>
      </c>
      <c r="F130">
        <v>3</v>
      </c>
      <c r="G130">
        <v>2</v>
      </c>
    </row>
    <row r="131" spans="1:7" x14ac:dyDescent="0.3">
      <c r="A131">
        <v>29540</v>
      </c>
      <c r="B131">
        <v>3</v>
      </c>
      <c r="C131">
        <v>4</v>
      </c>
      <c r="D131">
        <v>1</v>
      </c>
      <c r="E131">
        <v>4</v>
      </c>
      <c r="F131">
        <v>4</v>
      </c>
      <c r="G131">
        <v>4</v>
      </c>
    </row>
    <row r="132" spans="1:7" x14ac:dyDescent="0.3">
      <c r="A132">
        <v>29790</v>
      </c>
      <c r="B132">
        <v>4</v>
      </c>
      <c r="C132">
        <v>4</v>
      </c>
      <c r="D132">
        <v>2</v>
      </c>
      <c r="E132">
        <v>4</v>
      </c>
      <c r="F132">
        <v>4</v>
      </c>
      <c r="G132">
        <v>4</v>
      </c>
    </row>
    <row r="133" spans="1:7" x14ac:dyDescent="0.3">
      <c r="A133">
        <v>29802</v>
      </c>
      <c r="B133">
        <v>3</v>
      </c>
      <c r="C133">
        <v>3</v>
      </c>
      <c r="D133">
        <v>3</v>
      </c>
      <c r="E133">
        <v>2</v>
      </c>
      <c r="F133">
        <v>3</v>
      </c>
      <c r="G133">
        <v>2</v>
      </c>
    </row>
    <row r="134" spans="1:7" x14ac:dyDescent="0.3">
      <c r="A134">
        <v>30052</v>
      </c>
      <c r="B134">
        <v>3</v>
      </c>
      <c r="C134">
        <v>3</v>
      </c>
      <c r="D134">
        <v>1</v>
      </c>
      <c r="E134">
        <v>3</v>
      </c>
      <c r="F134">
        <v>3</v>
      </c>
      <c r="G134">
        <v>3</v>
      </c>
    </row>
    <row r="135" spans="1:7" x14ac:dyDescent="0.3">
      <c r="A135">
        <v>26611</v>
      </c>
      <c r="B135">
        <v>3</v>
      </c>
      <c r="C135">
        <v>3</v>
      </c>
      <c r="D135">
        <v>3</v>
      </c>
      <c r="E135">
        <v>2</v>
      </c>
      <c r="F135">
        <v>3</v>
      </c>
      <c r="G135">
        <v>2</v>
      </c>
    </row>
    <row r="136" spans="1:7" x14ac:dyDescent="0.3">
      <c r="A136">
        <v>26640</v>
      </c>
      <c r="B136">
        <v>4</v>
      </c>
      <c r="C136">
        <v>3</v>
      </c>
      <c r="D136">
        <v>3</v>
      </c>
      <c r="E136">
        <v>3</v>
      </c>
      <c r="F136">
        <v>3</v>
      </c>
      <c r="G136">
        <v>3</v>
      </c>
    </row>
    <row r="137" spans="1:7" x14ac:dyDescent="0.3">
      <c r="A137">
        <v>26678</v>
      </c>
      <c r="B137">
        <v>3</v>
      </c>
      <c r="C137">
        <v>3</v>
      </c>
      <c r="D137">
        <v>3</v>
      </c>
      <c r="E137">
        <v>4</v>
      </c>
      <c r="F137">
        <v>4</v>
      </c>
      <c r="G137">
        <v>4</v>
      </c>
    </row>
    <row r="138" spans="1:7" x14ac:dyDescent="0.3">
      <c r="A138">
        <v>26646</v>
      </c>
      <c r="B138">
        <v>4</v>
      </c>
      <c r="C138">
        <v>4</v>
      </c>
      <c r="D138">
        <v>2</v>
      </c>
      <c r="E138">
        <v>4</v>
      </c>
      <c r="F138">
        <v>4</v>
      </c>
      <c r="G138">
        <v>4</v>
      </c>
    </row>
    <row r="139" spans="1:7" x14ac:dyDescent="0.3">
      <c r="A139">
        <v>26800</v>
      </c>
      <c r="B139">
        <v>3</v>
      </c>
      <c r="C139">
        <v>3</v>
      </c>
      <c r="D139">
        <v>3</v>
      </c>
      <c r="E139">
        <v>3</v>
      </c>
      <c r="F139">
        <v>4</v>
      </c>
      <c r="G139">
        <v>2</v>
      </c>
    </row>
    <row r="140" spans="1:7" x14ac:dyDescent="0.3">
      <c r="A140">
        <v>26770</v>
      </c>
      <c r="B140">
        <v>2</v>
      </c>
      <c r="C140">
        <v>4</v>
      </c>
      <c r="D140">
        <v>3</v>
      </c>
      <c r="E140">
        <v>2</v>
      </c>
      <c r="F140">
        <v>3</v>
      </c>
      <c r="G140">
        <v>1</v>
      </c>
    </row>
    <row r="141" spans="1:7" x14ac:dyDescent="0.3">
      <c r="A141">
        <v>26915</v>
      </c>
      <c r="B141">
        <v>3</v>
      </c>
      <c r="C141">
        <v>3</v>
      </c>
      <c r="D141">
        <v>2</v>
      </c>
      <c r="E141">
        <v>3</v>
      </c>
      <c r="F141">
        <v>4</v>
      </c>
      <c r="G141">
        <v>4</v>
      </c>
    </row>
    <row r="142" spans="1:7" x14ac:dyDescent="0.3">
      <c r="A142">
        <v>26931</v>
      </c>
      <c r="B142">
        <v>4</v>
      </c>
      <c r="C142">
        <v>3</v>
      </c>
      <c r="D142">
        <v>2</v>
      </c>
      <c r="E142">
        <v>3</v>
      </c>
      <c r="F142">
        <v>3</v>
      </c>
      <c r="G142">
        <v>2</v>
      </c>
    </row>
    <row r="143" spans="1:7" x14ac:dyDescent="0.3">
      <c r="A143">
        <v>26945</v>
      </c>
      <c r="B143">
        <v>4</v>
      </c>
      <c r="C143">
        <v>4</v>
      </c>
      <c r="D143">
        <v>4</v>
      </c>
      <c r="E143">
        <v>1</v>
      </c>
      <c r="F143">
        <v>4</v>
      </c>
      <c r="G143">
        <v>1</v>
      </c>
    </row>
    <row r="144" spans="1:7" x14ac:dyDescent="0.3">
      <c r="A144">
        <v>27030</v>
      </c>
      <c r="B144">
        <v>3</v>
      </c>
      <c r="C144">
        <v>3</v>
      </c>
      <c r="D144">
        <v>3</v>
      </c>
      <c r="E144">
        <v>3</v>
      </c>
      <c r="F144">
        <v>3</v>
      </c>
      <c r="G144">
        <v>3</v>
      </c>
    </row>
    <row r="145" spans="1:7" x14ac:dyDescent="0.3">
      <c r="A145">
        <v>27110</v>
      </c>
      <c r="B145">
        <v>4</v>
      </c>
      <c r="C145">
        <v>4</v>
      </c>
      <c r="D145">
        <v>4</v>
      </c>
      <c r="E145">
        <v>3</v>
      </c>
      <c r="F145">
        <v>4</v>
      </c>
      <c r="G145">
        <v>2</v>
      </c>
    </row>
    <row r="146" spans="1:7" x14ac:dyDescent="0.3">
      <c r="A146">
        <v>27333</v>
      </c>
      <c r="B146">
        <v>4</v>
      </c>
      <c r="C146">
        <v>4</v>
      </c>
      <c r="D146">
        <v>3</v>
      </c>
      <c r="E146">
        <v>3</v>
      </c>
      <c r="F146">
        <v>4</v>
      </c>
      <c r="G146">
        <v>2</v>
      </c>
    </row>
    <row r="147" spans="1:7" x14ac:dyDescent="0.3">
      <c r="A147">
        <v>27402</v>
      </c>
      <c r="B147">
        <v>4</v>
      </c>
      <c r="C147">
        <v>4</v>
      </c>
      <c r="D147">
        <v>3</v>
      </c>
      <c r="E147">
        <v>4</v>
      </c>
      <c r="F147">
        <v>4</v>
      </c>
      <c r="G147">
        <v>4</v>
      </c>
    </row>
    <row r="148" spans="1:7" x14ac:dyDescent="0.3">
      <c r="A148">
        <v>27256</v>
      </c>
      <c r="B148">
        <v>3</v>
      </c>
      <c r="C148">
        <v>2</v>
      </c>
      <c r="D148">
        <v>1</v>
      </c>
      <c r="E148">
        <v>3</v>
      </c>
      <c r="F148">
        <v>1</v>
      </c>
      <c r="G148">
        <v>2</v>
      </c>
    </row>
    <row r="149" spans="1:7" x14ac:dyDescent="0.3">
      <c r="A149">
        <v>27573</v>
      </c>
      <c r="B149">
        <v>3</v>
      </c>
      <c r="C149">
        <v>3</v>
      </c>
      <c r="D149">
        <v>3</v>
      </c>
      <c r="E149">
        <v>2</v>
      </c>
      <c r="F149">
        <v>3</v>
      </c>
      <c r="G149">
        <v>2</v>
      </c>
    </row>
    <row r="150" spans="1:7" x14ac:dyDescent="0.3">
      <c r="A150">
        <v>27580</v>
      </c>
      <c r="B150">
        <v>4</v>
      </c>
      <c r="C150">
        <v>4</v>
      </c>
      <c r="D150">
        <v>3</v>
      </c>
      <c r="E150">
        <v>3</v>
      </c>
      <c r="F150">
        <v>4</v>
      </c>
      <c r="G150">
        <v>2</v>
      </c>
    </row>
    <row r="151" spans="1:7" x14ac:dyDescent="0.3">
      <c r="A151">
        <v>27639</v>
      </c>
      <c r="B151">
        <v>4</v>
      </c>
      <c r="C151">
        <v>3</v>
      </c>
      <c r="D151">
        <v>3</v>
      </c>
      <c r="E151">
        <v>2</v>
      </c>
      <c r="F151">
        <v>4</v>
      </c>
      <c r="G151">
        <v>2</v>
      </c>
    </row>
    <row r="152" spans="1:7" x14ac:dyDescent="0.3">
      <c r="A152">
        <v>26566</v>
      </c>
      <c r="B152">
        <v>3</v>
      </c>
      <c r="C152">
        <v>4</v>
      </c>
      <c r="D152">
        <v>3</v>
      </c>
      <c r="E152">
        <v>4</v>
      </c>
      <c r="F152">
        <v>4</v>
      </c>
      <c r="G152">
        <v>4</v>
      </c>
    </row>
    <row r="153" spans="1:7" x14ac:dyDescent="0.3">
      <c r="A153">
        <v>27694</v>
      </c>
      <c r="B153">
        <v>4</v>
      </c>
      <c r="C153">
        <v>4</v>
      </c>
      <c r="D153">
        <v>2</v>
      </c>
      <c r="E153">
        <v>4</v>
      </c>
      <c r="F153">
        <v>4</v>
      </c>
      <c r="G153">
        <v>4</v>
      </c>
    </row>
    <row r="154" spans="1:7" x14ac:dyDescent="0.3">
      <c r="A154">
        <v>27698</v>
      </c>
      <c r="B154">
        <v>3</v>
      </c>
      <c r="C154">
        <v>3</v>
      </c>
      <c r="D154">
        <v>4</v>
      </c>
      <c r="E154">
        <v>3</v>
      </c>
      <c r="F154">
        <v>3</v>
      </c>
      <c r="G154">
        <v>3</v>
      </c>
    </row>
    <row r="155" spans="1:7" x14ac:dyDescent="0.3">
      <c r="A155">
        <v>27806</v>
      </c>
      <c r="B155">
        <v>4</v>
      </c>
      <c r="C155">
        <v>4</v>
      </c>
      <c r="D155">
        <v>2</v>
      </c>
      <c r="E155">
        <v>4</v>
      </c>
      <c r="F155">
        <v>4</v>
      </c>
      <c r="G155">
        <v>4</v>
      </c>
    </row>
    <row r="156" spans="1:7" x14ac:dyDescent="0.3">
      <c r="A156">
        <v>27695</v>
      </c>
      <c r="B156">
        <v>4</v>
      </c>
      <c r="C156">
        <v>4</v>
      </c>
      <c r="D156">
        <v>2</v>
      </c>
      <c r="E156">
        <v>3</v>
      </c>
      <c r="F156">
        <v>4</v>
      </c>
      <c r="G156">
        <v>4</v>
      </c>
    </row>
    <row r="157" spans="1:7" x14ac:dyDescent="0.3">
      <c r="A157">
        <v>28024</v>
      </c>
      <c r="B157">
        <v>3</v>
      </c>
      <c r="C157">
        <v>3</v>
      </c>
      <c r="D157">
        <v>3</v>
      </c>
      <c r="E157">
        <v>3</v>
      </c>
      <c r="F157">
        <v>3</v>
      </c>
      <c r="G157">
        <v>4</v>
      </c>
    </row>
    <row r="158" spans="1:7" x14ac:dyDescent="0.3">
      <c r="A158">
        <v>28148</v>
      </c>
      <c r="B158">
        <v>4</v>
      </c>
      <c r="C158">
        <v>4</v>
      </c>
      <c r="D158">
        <v>3</v>
      </c>
      <c r="E158">
        <v>3</v>
      </c>
      <c r="F158">
        <v>3</v>
      </c>
      <c r="G158">
        <v>2</v>
      </c>
    </row>
    <row r="159" spans="1:7" x14ac:dyDescent="0.3">
      <c r="A159">
        <v>28342</v>
      </c>
      <c r="B159">
        <v>3</v>
      </c>
      <c r="C159">
        <v>3</v>
      </c>
      <c r="D159">
        <v>3</v>
      </c>
      <c r="E159">
        <v>2</v>
      </c>
      <c r="F159">
        <v>3</v>
      </c>
      <c r="G159">
        <v>1</v>
      </c>
    </row>
    <row r="160" spans="1:7" x14ac:dyDescent="0.3">
      <c r="A160">
        <v>28551</v>
      </c>
      <c r="B160">
        <v>3</v>
      </c>
      <c r="C160">
        <v>3</v>
      </c>
      <c r="D160">
        <v>1</v>
      </c>
      <c r="E160">
        <v>2</v>
      </c>
      <c r="F160">
        <v>2</v>
      </c>
      <c r="G160">
        <v>3</v>
      </c>
    </row>
    <row r="161" spans="1:7" x14ac:dyDescent="0.3">
      <c r="A161">
        <v>28598</v>
      </c>
      <c r="B161">
        <v>3</v>
      </c>
      <c r="C161">
        <v>3</v>
      </c>
      <c r="D161">
        <v>3</v>
      </c>
      <c r="E161">
        <v>3</v>
      </c>
      <c r="F161">
        <v>4</v>
      </c>
      <c r="G161">
        <v>3</v>
      </c>
    </row>
    <row r="162" spans="1:7" x14ac:dyDescent="0.3">
      <c r="A162">
        <v>28730</v>
      </c>
      <c r="B162">
        <v>2</v>
      </c>
      <c r="C162">
        <v>3</v>
      </c>
      <c r="D162">
        <v>3</v>
      </c>
      <c r="E162">
        <v>3</v>
      </c>
      <c r="F162">
        <v>4</v>
      </c>
      <c r="G162">
        <v>3</v>
      </c>
    </row>
    <row r="163" spans="1:7" x14ac:dyDescent="0.3">
      <c r="A163">
        <v>28737</v>
      </c>
      <c r="B163">
        <v>4</v>
      </c>
      <c r="C163">
        <v>4</v>
      </c>
      <c r="D163">
        <v>4</v>
      </c>
      <c r="E163">
        <v>4</v>
      </c>
      <c r="F163">
        <v>4</v>
      </c>
      <c r="G163">
        <v>4</v>
      </c>
    </row>
    <row r="164" spans="1:7" x14ac:dyDescent="0.3">
      <c r="A164">
        <v>28810</v>
      </c>
      <c r="B164">
        <v>4</v>
      </c>
      <c r="C164">
        <v>4</v>
      </c>
      <c r="D164">
        <v>2</v>
      </c>
      <c r="E164">
        <v>4</v>
      </c>
      <c r="F164">
        <v>4</v>
      </c>
      <c r="G164">
        <v>4</v>
      </c>
    </row>
    <row r="165" spans="1:7" x14ac:dyDescent="0.3">
      <c r="A165">
        <v>28855</v>
      </c>
      <c r="B165">
        <v>4</v>
      </c>
      <c r="C165">
        <v>4</v>
      </c>
      <c r="D165">
        <v>2</v>
      </c>
      <c r="E165">
        <v>3</v>
      </c>
      <c r="F165">
        <v>4</v>
      </c>
      <c r="G165">
        <v>3</v>
      </c>
    </row>
    <row r="166" spans="1:7" x14ac:dyDescent="0.3">
      <c r="A166">
        <v>28907</v>
      </c>
      <c r="B166">
        <v>3</v>
      </c>
      <c r="C166">
        <v>4</v>
      </c>
      <c r="D166">
        <v>3</v>
      </c>
      <c r="E166">
        <v>3</v>
      </c>
      <c r="F166">
        <v>4</v>
      </c>
      <c r="G166">
        <v>4</v>
      </c>
    </row>
    <row r="167" spans="1:7" x14ac:dyDescent="0.3">
      <c r="A167">
        <v>28951</v>
      </c>
      <c r="B167">
        <v>4</v>
      </c>
      <c r="C167">
        <v>4</v>
      </c>
      <c r="D167">
        <v>3</v>
      </c>
      <c r="E167">
        <v>4</v>
      </c>
      <c r="F167">
        <v>4</v>
      </c>
      <c r="G167">
        <v>4</v>
      </c>
    </row>
    <row r="168" spans="1:7" x14ac:dyDescent="0.3">
      <c r="A168">
        <v>26861</v>
      </c>
      <c r="B168">
        <v>2</v>
      </c>
      <c r="C168">
        <v>2</v>
      </c>
      <c r="D168">
        <v>4</v>
      </c>
      <c r="E168">
        <v>2</v>
      </c>
      <c r="F168">
        <v>2</v>
      </c>
      <c r="G168">
        <v>1</v>
      </c>
    </row>
    <row r="169" spans="1:7" x14ac:dyDescent="0.3">
      <c r="A169">
        <v>28982</v>
      </c>
      <c r="B169">
        <v>4</v>
      </c>
      <c r="C169">
        <v>4</v>
      </c>
      <c r="D169">
        <v>3</v>
      </c>
      <c r="E169">
        <v>2</v>
      </c>
      <c r="F169">
        <v>3</v>
      </c>
      <c r="G169">
        <v>2</v>
      </c>
    </row>
    <row r="170" spans="1:7" x14ac:dyDescent="0.3">
      <c r="A170">
        <v>29087</v>
      </c>
      <c r="B170">
        <v>3</v>
      </c>
      <c r="C170">
        <v>3</v>
      </c>
      <c r="D170">
        <v>2</v>
      </c>
      <c r="E170">
        <v>3</v>
      </c>
      <c r="F170">
        <v>3</v>
      </c>
      <c r="G170">
        <v>3</v>
      </c>
    </row>
    <row r="171" spans="1:7" x14ac:dyDescent="0.3">
      <c r="A171">
        <v>29173</v>
      </c>
      <c r="B171">
        <v>3</v>
      </c>
      <c r="C171">
        <v>2</v>
      </c>
      <c r="D171">
        <v>4</v>
      </c>
      <c r="E171">
        <v>1</v>
      </c>
      <c r="F171">
        <v>2</v>
      </c>
      <c r="G171">
        <v>1</v>
      </c>
    </row>
    <row r="172" spans="1:7" x14ac:dyDescent="0.3">
      <c r="A172">
        <v>29295</v>
      </c>
      <c r="B172">
        <v>2</v>
      </c>
      <c r="C172">
        <v>4</v>
      </c>
      <c r="D172">
        <v>3</v>
      </c>
      <c r="E172">
        <v>3</v>
      </c>
      <c r="F172">
        <v>4</v>
      </c>
      <c r="G172">
        <v>4</v>
      </c>
    </row>
    <row r="173" spans="1:7" x14ac:dyDescent="0.3">
      <c r="A173">
        <v>29335</v>
      </c>
      <c r="B173">
        <v>4</v>
      </c>
      <c r="C173">
        <v>3</v>
      </c>
      <c r="D173">
        <v>4</v>
      </c>
      <c r="E173">
        <v>3</v>
      </c>
      <c r="F173">
        <v>3</v>
      </c>
      <c r="G173">
        <v>3</v>
      </c>
    </row>
    <row r="174" spans="1:7" x14ac:dyDescent="0.3">
      <c r="A174">
        <v>29471</v>
      </c>
      <c r="B174">
        <v>4</v>
      </c>
      <c r="C174">
        <v>4</v>
      </c>
      <c r="D174">
        <v>3</v>
      </c>
      <c r="E174">
        <v>4</v>
      </c>
      <c r="F174">
        <v>4</v>
      </c>
      <c r="G174">
        <v>4</v>
      </c>
    </row>
    <row r="175" spans="1:7" x14ac:dyDescent="0.3">
      <c r="A175">
        <v>29494</v>
      </c>
      <c r="B175">
        <v>4</v>
      </c>
      <c r="C175">
        <v>4</v>
      </c>
      <c r="D175">
        <v>3</v>
      </c>
      <c r="E175">
        <v>3</v>
      </c>
      <c r="F175">
        <v>4</v>
      </c>
      <c r="G175">
        <v>3</v>
      </c>
    </row>
    <row r="176" spans="1:7" x14ac:dyDescent="0.3">
      <c r="A176">
        <v>29637</v>
      </c>
      <c r="B176">
        <v>3</v>
      </c>
      <c r="C176">
        <v>4</v>
      </c>
      <c r="D176">
        <v>2</v>
      </c>
      <c r="E176">
        <v>3</v>
      </c>
      <c r="F176">
        <v>4</v>
      </c>
      <c r="G176">
        <v>3</v>
      </c>
    </row>
    <row r="177" spans="1:7" x14ac:dyDescent="0.3">
      <c r="A177">
        <v>29718</v>
      </c>
      <c r="B177">
        <v>4</v>
      </c>
      <c r="C177">
        <v>4</v>
      </c>
      <c r="D177">
        <v>3</v>
      </c>
      <c r="E177">
        <v>4</v>
      </c>
      <c r="F177">
        <v>4</v>
      </c>
      <c r="G177">
        <v>4</v>
      </c>
    </row>
    <row r="178" spans="1:7" x14ac:dyDescent="0.3">
      <c r="A178">
        <v>29803</v>
      </c>
      <c r="B178">
        <v>3</v>
      </c>
      <c r="C178">
        <v>3</v>
      </c>
      <c r="D178">
        <v>3</v>
      </c>
      <c r="E178">
        <v>3</v>
      </c>
      <c r="F178">
        <v>3</v>
      </c>
      <c r="G178">
        <v>3</v>
      </c>
    </row>
    <row r="179" spans="1:7" x14ac:dyDescent="0.3">
      <c r="A179">
        <v>29872</v>
      </c>
      <c r="B179">
        <v>4</v>
      </c>
      <c r="C179">
        <v>4</v>
      </c>
      <c r="D179">
        <v>2</v>
      </c>
      <c r="E179">
        <v>3</v>
      </c>
      <c r="F179">
        <v>4</v>
      </c>
      <c r="G179">
        <v>2</v>
      </c>
    </row>
    <row r="180" spans="1:7" x14ac:dyDescent="0.3">
      <c r="A180">
        <v>29893</v>
      </c>
      <c r="B180">
        <v>2</v>
      </c>
      <c r="C180">
        <v>3</v>
      </c>
      <c r="D180">
        <v>3</v>
      </c>
      <c r="E180">
        <v>3</v>
      </c>
      <c r="F180">
        <v>3</v>
      </c>
      <c r="G180">
        <v>3</v>
      </c>
    </row>
    <row r="181" spans="1:7" x14ac:dyDescent="0.3">
      <c r="A181">
        <v>28656</v>
      </c>
      <c r="B181">
        <v>2</v>
      </c>
      <c r="C181">
        <v>4</v>
      </c>
      <c r="D181">
        <v>2</v>
      </c>
      <c r="E181">
        <v>4</v>
      </c>
      <c r="F181">
        <v>4</v>
      </c>
      <c r="G181">
        <v>4</v>
      </c>
    </row>
    <row r="182" spans="1:7" x14ac:dyDescent="0.3">
      <c r="A182">
        <v>26689</v>
      </c>
      <c r="B182">
        <v>4</v>
      </c>
      <c r="C182">
        <v>4</v>
      </c>
      <c r="D182">
        <v>2</v>
      </c>
      <c r="E182">
        <v>3</v>
      </c>
      <c r="F182">
        <v>4</v>
      </c>
      <c r="G182">
        <v>3</v>
      </c>
    </row>
    <row r="183" spans="1:7" x14ac:dyDescent="0.3">
      <c r="A183">
        <v>26840</v>
      </c>
      <c r="B183">
        <v>4</v>
      </c>
      <c r="C183">
        <v>4</v>
      </c>
      <c r="D183">
        <v>3</v>
      </c>
      <c r="E183">
        <v>4</v>
      </c>
      <c r="F183">
        <v>4</v>
      </c>
      <c r="G183">
        <v>3</v>
      </c>
    </row>
    <row r="184" spans="1:7" x14ac:dyDescent="0.3">
      <c r="A184">
        <v>27346</v>
      </c>
      <c r="B184">
        <v>2</v>
      </c>
      <c r="C184">
        <v>3</v>
      </c>
      <c r="D184">
        <v>2</v>
      </c>
      <c r="E184">
        <v>2</v>
      </c>
      <c r="F184">
        <v>3</v>
      </c>
      <c r="G184">
        <v>3</v>
      </c>
    </row>
    <row r="185" spans="1:7" x14ac:dyDescent="0.3">
      <c r="A185">
        <v>27534</v>
      </c>
      <c r="B185">
        <v>3</v>
      </c>
      <c r="C185">
        <v>3</v>
      </c>
      <c r="D185">
        <v>4</v>
      </c>
      <c r="E185">
        <v>1</v>
      </c>
      <c r="F185">
        <v>3</v>
      </c>
      <c r="G185">
        <v>1</v>
      </c>
    </row>
    <row r="186" spans="1:7" x14ac:dyDescent="0.3">
      <c r="A186">
        <v>27545</v>
      </c>
      <c r="B186">
        <v>4</v>
      </c>
      <c r="C186">
        <v>4</v>
      </c>
      <c r="D186">
        <v>2</v>
      </c>
      <c r="E186">
        <v>4</v>
      </c>
      <c r="F186">
        <v>4</v>
      </c>
      <c r="G186">
        <v>4</v>
      </c>
    </row>
    <row r="187" spans="1:7" x14ac:dyDescent="0.3">
      <c r="A187">
        <v>27674</v>
      </c>
      <c r="B187">
        <v>2</v>
      </c>
      <c r="C187">
        <v>3</v>
      </c>
      <c r="D187">
        <v>3</v>
      </c>
      <c r="E187">
        <v>3</v>
      </c>
      <c r="F187">
        <v>2</v>
      </c>
      <c r="G187">
        <v>1</v>
      </c>
    </row>
    <row r="188" spans="1:7" x14ac:dyDescent="0.3">
      <c r="A188">
        <v>27690</v>
      </c>
      <c r="B188">
        <v>3</v>
      </c>
      <c r="C188">
        <v>4</v>
      </c>
      <c r="D188">
        <v>2</v>
      </c>
      <c r="E188">
        <v>3</v>
      </c>
      <c r="F188">
        <v>4</v>
      </c>
      <c r="G188">
        <v>3</v>
      </c>
    </row>
    <row r="189" spans="1:7" x14ac:dyDescent="0.3">
      <c r="A189">
        <v>27701</v>
      </c>
      <c r="B189">
        <v>3</v>
      </c>
      <c r="C189">
        <v>3</v>
      </c>
      <c r="D189">
        <v>3</v>
      </c>
      <c r="E189">
        <v>2</v>
      </c>
      <c r="F189">
        <v>3</v>
      </c>
      <c r="G189">
        <v>3</v>
      </c>
    </row>
    <row r="190" spans="1:7" x14ac:dyDescent="0.3">
      <c r="A190">
        <v>27697</v>
      </c>
      <c r="B190">
        <v>4</v>
      </c>
      <c r="C190">
        <v>4</v>
      </c>
      <c r="D190">
        <v>2</v>
      </c>
      <c r="E190">
        <v>4</v>
      </c>
      <c r="F190">
        <v>4</v>
      </c>
      <c r="G190">
        <v>4</v>
      </c>
    </row>
    <row r="191" spans="1:7" x14ac:dyDescent="0.3">
      <c r="A191">
        <v>27684</v>
      </c>
      <c r="B191">
        <v>3</v>
      </c>
      <c r="C191">
        <v>3</v>
      </c>
      <c r="D191">
        <v>2</v>
      </c>
      <c r="E191">
        <v>3</v>
      </c>
      <c r="F191">
        <v>3</v>
      </c>
      <c r="G191">
        <v>3</v>
      </c>
    </row>
    <row r="192" spans="1:7" x14ac:dyDescent="0.3">
      <c r="A192">
        <v>27904</v>
      </c>
      <c r="B192">
        <v>4</v>
      </c>
      <c r="C192">
        <v>4</v>
      </c>
      <c r="D192">
        <v>4</v>
      </c>
      <c r="E192">
        <v>3</v>
      </c>
      <c r="F192">
        <v>3</v>
      </c>
      <c r="G192">
        <v>3</v>
      </c>
    </row>
    <row r="193" spans="1:7" x14ac:dyDescent="0.3">
      <c r="A193">
        <v>28247</v>
      </c>
      <c r="B193">
        <v>3</v>
      </c>
      <c r="C193">
        <v>4</v>
      </c>
      <c r="D193">
        <v>3</v>
      </c>
      <c r="E193">
        <v>2</v>
      </c>
      <c r="F193">
        <v>4</v>
      </c>
      <c r="G193">
        <v>2</v>
      </c>
    </row>
    <row r="194" spans="1:7" x14ac:dyDescent="0.3">
      <c r="A194">
        <v>28244</v>
      </c>
      <c r="B194">
        <v>4</v>
      </c>
      <c r="C194">
        <v>4</v>
      </c>
      <c r="D194">
        <v>2</v>
      </c>
      <c r="E194">
        <v>4</v>
      </c>
      <c r="F194">
        <v>4</v>
      </c>
      <c r="G194">
        <v>4</v>
      </c>
    </row>
    <row r="195" spans="1:7" x14ac:dyDescent="0.3">
      <c r="A195">
        <v>28599</v>
      </c>
      <c r="B195">
        <v>4</v>
      </c>
      <c r="C195">
        <v>4</v>
      </c>
      <c r="D195">
        <v>1</v>
      </c>
      <c r="E195">
        <v>4</v>
      </c>
      <c r="F195">
        <v>4</v>
      </c>
      <c r="G195">
        <v>4</v>
      </c>
    </row>
    <row r="196" spans="1:7" x14ac:dyDescent="0.3">
      <c r="A196">
        <v>28693</v>
      </c>
      <c r="B196">
        <v>3</v>
      </c>
      <c r="C196">
        <v>3</v>
      </c>
      <c r="D196">
        <v>2</v>
      </c>
      <c r="E196">
        <v>3</v>
      </c>
      <c r="F196">
        <v>3</v>
      </c>
      <c r="G196">
        <v>2</v>
      </c>
    </row>
    <row r="197" spans="1:7" x14ac:dyDescent="0.3">
      <c r="A197">
        <v>28749</v>
      </c>
      <c r="B197">
        <v>3</v>
      </c>
      <c r="C197">
        <v>3</v>
      </c>
      <c r="D197">
        <v>3</v>
      </c>
      <c r="E197">
        <v>3</v>
      </c>
      <c r="F197">
        <v>3</v>
      </c>
      <c r="G197">
        <v>3</v>
      </c>
    </row>
    <row r="198" spans="1:7" x14ac:dyDescent="0.3">
      <c r="A198">
        <v>29069</v>
      </c>
      <c r="B198">
        <v>3</v>
      </c>
      <c r="C198">
        <v>4</v>
      </c>
      <c r="D198">
        <v>3</v>
      </c>
      <c r="E198">
        <v>2</v>
      </c>
      <c r="F198">
        <v>4</v>
      </c>
      <c r="G198">
        <v>3</v>
      </c>
    </row>
    <row r="199" spans="1:7" x14ac:dyDescent="0.3">
      <c r="A199">
        <v>29188</v>
      </c>
      <c r="B199">
        <v>4</v>
      </c>
      <c r="C199">
        <v>4</v>
      </c>
      <c r="D199">
        <v>1</v>
      </c>
      <c r="E199">
        <v>4</v>
      </c>
      <c r="F199">
        <v>4</v>
      </c>
      <c r="G199">
        <v>3</v>
      </c>
    </row>
    <row r="200" spans="1:7" x14ac:dyDescent="0.3">
      <c r="A200">
        <v>29259</v>
      </c>
      <c r="B200">
        <v>3</v>
      </c>
      <c r="C200">
        <v>4</v>
      </c>
      <c r="D200">
        <v>2</v>
      </c>
      <c r="E200">
        <v>3</v>
      </c>
      <c r="F200">
        <v>2</v>
      </c>
      <c r="G200">
        <v>3</v>
      </c>
    </row>
    <row r="201" spans="1:7" x14ac:dyDescent="0.3">
      <c r="A201">
        <v>29527</v>
      </c>
      <c r="B201">
        <v>3</v>
      </c>
      <c r="C201">
        <v>3</v>
      </c>
      <c r="D201">
        <v>1</v>
      </c>
      <c r="E201">
        <v>4</v>
      </c>
      <c r="F201">
        <v>4</v>
      </c>
      <c r="G201">
        <v>2</v>
      </c>
    </row>
    <row r="202" spans="1:7" x14ac:dyDescent="0.3">
      <c r="A202">
        <v>29772</v>
      </c>
      <c r="B202">
        <v>3</v>
      </c>
      <c r="C202">
        <v>4</v>
      </c>
      <c r="D202">
        <v>3</v>
      </c>
      <c r="E202">
        <v>3</v>
      </c>
      <c r="F202">
        <v>4</v>
      </c>
      <c r="G202">
        <v>3</v>
      </c>
    </row>
    <row r="203" spans="1:7" x14ac:dyDescent="0.3">
      <c r="A203">
        <v>30002</v>
      </c>
      <c r="B203">
        <v>4</v>
      </c>
      <c r="C203">
        <v>4</v>
      </c>
      <c r="D203">
        <v>3</v>
      </c>
      <c r="E203">
        <v>3</v>
      </c>
      <c r="F203">
        <v>4</v>
      </c>
      <c r="G203">
        <v>2</v>
      </c>
    </row>
    <row r="204" spans="1:7" x14ac:dyDescent="0.3">
      <c r="A204">
        <v>30035</v>
      </c>
      <c r="B204">
        <v>4</v>
      </c>
      <c r="C204">
        <v>4</v>
      </c>
      <c r="D204">
        <v>4</v>
      </c>
      <c r="E204">
        <v>3</v>
      </c>
      <c r="F204">
        <v>3</v>
      </c>
      <c r="G204">
        <v>3</v>
      </c>
    </row>
    <row r="205" spans="1:7" x14ac:dyDescent="0.3">
      <c r="A205">
        <v>29933</v>
      </c>
      <c r="B205">
        <v>4</v>
      </c>
      <c r="C205">
        <v>4</v>
      </c>
      <c r="D205">
        <v>3</v>
      </c>
      <c r="E205">
        <v>3</v>
      </c>
      <c r="F205">
        <v>4</v>
      </c>
      <c r="G205">
        <v>3</v>
      </c>
    </row>
    <row r="206" spans="1:7" x14ac:dyDescent="0.3">
      <c r="A206">
        <v>26546</v>
      </c>
      <c r="B206">
        <v>4</v>
      </c>
      <c r="C206">
        <v>4</v>
      </c>
      <c r="D206">
        <v>1</v>
      </c>
      <c r="E206">
        <v>4</v>
      </c>
      <c r="F206">
        <v>4</v>
      </c>
      <c r="G206">
        <v>4</v>
      </c>
    </row>
    <row r="207" spans="1:7" x14ac:dyDescent="0.3">
      <c r="A207">
        <v>27210</v>
      </c>
      <c r="B207">
        <v>4</v>
      </c>
      <c r="C207">
        <v>3</v>
      </c>
      <c r="D207">
        <v>4</v>
      </c>
      <c r="E207">
        <v>3</v>
      </c>
      <c r="F207">
        <v>3</v>
      </c>
      <c r="G207">
        <v>3</v>
      </c>
    </row>
    <row r="208" spans="1:7" x14ac:dyDescent="0.3">
      <c r="A208">
        <v>27242</v>
      </c>
      <c r="B208">
        <v>4</v>
      </c>
      <c r="C208">
        <v>4</v>
      </c>
      <c r="D208">
        <v>3</v>
      </c>
      <c r="E208">
        <v>3</v>
      </c>
      <c r="F208">
        <v>3</v>
      </c>
      <c r="G208">
        <v>3</v>
      </c>
    </row>
    <row r="209" spans="1:7" x14ac:dyDescent="0.3">
      <c r="A209">
        <v>27393</v>
      </c>
      <c r="B209">
        <v>4</v>
      </c>
      <c r="C209">
        <v>4</v>
      </c>
      <c r="D209">
        <v>3</v>
      </c>
      <c r="E209">
        <v>3</v>
      </c>
      <c r="F209">
        <v>3</v>
      </c>
      <c r="G209">
        <v>3</v>
      </c>
    </row>
    <row r="210" spans="1:7" x14ac:dyDescent="0.3">
      <c r="A210">
        <v>27709</v>
      </c>
      <c r="B210">
        <v>3</v>
      </c>
      <c r="C210">
        <v>3</v>
      </c>
      <c r="D210">
        <v>3</v>
      </c>
      <c r="E210">
        <v>2</v>
      </c>
      <c r="F210">
        <v>3</v>
      </c>
      <c r="G210">
        <v>3</v>
      </c>
    </row>
    <row r="211" spans="1:7" x14ac:dyDescent="0.3">
      <c r="A211">
        <v>28123</v>
      </c>
      <c r="B211">
        <v>2</v>
      </c>
      <c r="C211">
        <v>4</v>
      </c>
      <c r="D211">
        <v>1</v>
      </c>
      <c r="E211">
        <v>4</v>
      </c>
      <c r="F211">
        <v>4</v>
      </c>
      <c r="G211">
        <v>4</v>
      </c>
    </row>
    <row r="212" spans="1:7" x14ac:dyDescent="0.3">
      <c r="A212">
        <v>28370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</row>
    <row r="213" spans="1:7" x14ac:dyDescent="0.3">
      <c r="A213">
        <v>28462</v>
      </c>
      <c r="B213">
        <v>3</v>
      </c>
      <c r="C213">
        <v>3</v>
      </c>
      <c r="D213">
        <v>2</v>
      </c>
      <c r="E213">
        <v>3</v>
      </c>
      <c r="F213">
        <v>3</v>
      </c>
      <c r="G213">
        <v>3</v>
      </c>
    </row>
    <row r="214" spans="1:7" x14ac:dyDescent="0.3">
      <c r="A214">
        <v>29005</v>
      </c>
      <c r="B214">
        <v>3</v>
      </c>
      <c r="C214">
        <v>3</v>
      </c>
      <c r="D214">
        <v>3</v>
      </c>
      <c r="E214">
        <v>2</v>
      </c>
      <c r="F214">
        <v>4</v>
      </c>
      <c r="G214">
        <v>3</v>
      </c>
    </row>
    <row r="215" spans="1:7" x14ac:dyDescent="0.3">
      <c r="A215">
        <v>29097</v>
      </c>
      <c r="B215">
        <v>3</v>
      </c>
      <c r="C215">
        <v>4</v>
      </c>
      <c r="D215">
        <v>3</v>
      </c>
      <c r="E215">
        <v>2</v>
      </c>
      <c r="F215">
        <v>1</v>
      </c>
      <c r="G215">
        <v>3</v>
      </c>
    </row>
    <row r="216" spans="1:7" x14ac:dyDescent="0.3">
      <c r="A216">
        <v>29153</v>
      </c>
      <c r="B216">
        <v>4</v>
      </c>
      <c r="C216">
        <v>4</v>
      </c>
      <c r="D216">
        <v>3</v>
      </c>
      <c r="E216">
        <v>3</v>
      </c>
      <c r="F216">
        <v>4</v>
      </c>
      <c r="G216">
        <v>3</v>
      </c>
    </row>
    <row r="217" spans="1:7" x14ac:dyDescent="0.3">
      <c r="A217">
        <v>29414</v>
      </c>
      <c r="B217">
        <v>1</v>
      </c>
      <c r="C217">
        <v>4</v>
      </c>
      <c r="D217">
        <v>4</v>
      </c>
      <c r="E217">
        <v>4</v>
      </c>
      <c r="F217">
        <v>4</v>
      </c>
      <c r="G217">
        <v>4</v>
      </c>
    </row>
    <row r="218" spans="1:7" x14ac:dyDescent="0.3">
      <c r="A218">
        <v>29620</v>
      </c>
      <c r="B218">
        <v>3</v>
      </c>
      <c r="C218">
        <v>3</v>
      </c>
      <c r="D218">
        <v>2</v>
      </c>
      <c r="E218">
        <v>4</v>
      </c>
      <c r="F218">
        <v>3</v>
      </c>
      <c r="G218">
        <v>3</v>
      </c>
    </row>
    <row r="219" spans="1:7" x14ac:dyDescent="0.3">
      <c r="A219">
        <v>29764</v>
      </c>
      <c r="B219">
        <v>3</v>
      </c>
      <c r="C219">
        <v>3</v>
      </c>
      <c r="D219">
        <v>2</v>
      </c>
      <c r="E219">
        <v>2</v>
      </c>
      <c r="F219">
        <v>3</v>
      </c>
      <c r="G219">
        <v>2</v>
      </c>
    </row>
    <row r="220" spans="1:7" x14ac:dyDescent="0.3">
      <c r="A220">
        <v>29921</v>
      </c>
      <c r="B220">
        <v>3</v>
      </c>
      <c r="C220">
        <v>3</v>
      </c>
      <c r="D220">
        <v>3</v>
      </c>
      <c r="E220">
        <v>3</v>
      </c>
      <c r="F220">
        <v>4</v>
      </c>
      <c r="G220">
        <v>3</v>
      </c>
    </row>
    <row r="221" spans="1:7" x14ac:dyDescent="0.3">
      <c r="A221">
        <v>27479</v>
      </c>
      <c r="B221">
        <v>4</v>
      </c>
      <c r="C221">
        <v>4</v>
      </c>
      <c r="D221">
        <v>1</v>
      </c>
      <c r="E221">
        <v>4</v>
      </c>
      <c r="F221">
        <v>4</v>
      </c>
      <c r="G221">
        <v>4</v>
      </c>
    </row>
    <row r="222" spans="1:7" x14ac:dyDescent="0.3">
      <c r="A222">
        <v>27507</v>
      </c>
      <c r="B222">
        <v>3</v>
      </c>
      <c r="C222">
        <v>3</v>
      </c>
      <c r="D222">
        <v>4</v>
      </c>
      <c r="E222">
        <v>2</v>
      </c>
      <c r="F222">
        <v>3</v>
      </c>
      <c r="G222">
        <v>2</v>
      </c>
    </row>
    <row r="223" spans="1:7" x14ac:dyDescent="0.3">
      <c r="A223">
        <v>27523</v>
      </c>
      <c r="B223">
        <v>2</v>
      </c>
      <c r="C223">
        <v>2</v>
      </c>
      <c r="D223">
        <v>3</v>
      </c>
      <c r="E223">
        <v>2</v>
      </c>
      <c r="F223">
        <v>3</v>
      </c>
      <c r="G223">
        <v>2</v>
      </c>
    </row>
    <row r="224" spans="1:7" x14ac:dyDescent="0.3">
      <c r="A224">
        <v>27555</v>
      </c>
      <c r="B224">
        <v>4</v>
      </c>
      <c r="C224">
        <v>4</v>
      </c>
      <c r="D224">
        <v>2</v>
      </c>
      <c r="E224">
        <v>4</v>
      </c>
      <c r="F224">
        <v>4</v>
      </c>
      <c r="G224">
        <v>4</v>
      </c>
    </row>
    <row r="225" spans="1:7" x14ac:dyDescent="0.3">
      <c r="A225">
        <v>27592</v>
      </c>
      <c r="B225">
        <v>4</v>
      </c>
      <c r="C225">
        <v>4</v>
      </c>
      <c r="D225">
        <v>3</v>
      </c>
      <c r="E225">
        <v>3</v>
      </c>
      <c r="F225">
        <v>4</v>
      </c>
      <c r="G225">
        <v>4</v>
      </c>
    </row>
    <row r="226" spans="1:7" x14ac:dyDescent="0.3">
      <c r="A226">
        <v>27812</v>
      </c>
      <c r="B226">
        <v>1</v>
      </c>
      <c r="C226">
        <v>1</v>
      </c>
      <c r="D226">
        <v>4</v>
      </c>
      <c r="E226">
        <v>1</v>
      </c>
      <c r="F226">
        <v>1</v>
      </c>
      <c r="G226">
        <v>1</v>
      </c>
    </row>
    <row r="227" spans="1:7" x14ac:dyDescent="0.3">
      <c r="A227">
        <v>28168</v>
      </c>
      <c r="B227">
        <v>3</v>
      </c>
      <c r="C227">
        <v>3</v>
      </c>
      <c r="D227">
        <v>2</v>
      </c>
      <c r="E227">
        <v>3</v>
      </c>
      <c r="F227">
        <v>4</v>
      </c>
      <c r="G227">
        <v>3</v>
      </c>
    </row>
    <row r="228" spans="1:7" x14ac:dyDescent="0.3">
      <c r="A228">
        <v>28340</v>
      </c>
      <c r="B228">
        <v>3</v>
      </c>
      <c r="C228">
        <v>3</v>
      </c>
      <c r="D228">
        <v>2</v>
      </c>
      <c r="E228">
        <v>3</v>
      </c>
      <c r="F228">
        <v>3</v>
      </c>
      <c r="G228">
        <v>3</v>
      </c>
    </row>
    <row r="229" spans="1:7" x14ac:dyDescent="0.3">
      <c r="A229">
        <v>29373</v>
      </c>
      <c r="B229">
        <v>3</v>
      </c>
      <c r="C229">
        <v>4</v>
      </c>
      <c r="D229">
        <v>3</v>
      </c>
      <c r="E229">
        <v>2</v>
      </c>
      <c r="F229">
        <v>4</v>
      </c>
      <c r="G229">
        <v>4</v>
      </c>
    </row>
    <row r="230" spans="1:7" x14ac:dyDescent="0.3">
      <c r="A230">
        <v>29700</v>
      </c>
      <c r="B230">
        <v>3</v>
      </c>
      <c r="C230">
        <v>4</v>
      </c>
      <c r="D230">
        <v>3</v>
      </c>
      <c r="E230">
        <v>4</v>
      </c>
      <c r="F230">
        <v>4</v>
      </c>
      <c r="G230">
        <v>4</v>
      </c>
    </row>
    <row r="231" spans="1:7" x14ac:dyDescent="0.3">
      <c r="A231">
        <v>30072</v>
      </c>
      <c r="B231">
        <v>4</v>
      </c>
      <c r="C231">
        <v>4</v>
      </c>
      <c r="D231">
        <v>3</v>
      </c>
      <c r="E231">
        <v>4</v>
      </c>
      <c r="F231">
        <v>4</v>
      </c>
      <c r="G231">
        <v>4</v>
      </c>
    </row>
    <row r="232" spans="1:7" x14ac:dyDescent="0.3">
      <c r="A232">
        <v>26886</v>
      </c>
      <c r="B232">
        <v>3</v>
      </c>
      <c r="C232">
        <v>3</v>
      </c>
      <c r="D232">
        <v>2</v>
      </c>
      <c r="E232">
        <v>3</v>
      </c>
      <c r="F232">
        <v>4</v>
      </c>
      <c r="G232">
        <v>4</v>
      </c>
    </row>
    <row r="233" spans="1:7" x14ac:dyDescent="0.3">
      <c r="A233">
        <v>27476</v>
      </c>
      <c r="B233">
        <v>4</v>
      </c>
      <c r="C233">
        <v>4</v>
      </c>
      <c r="D233">
        <v>3</v>
      </c>
      <c r="E233">
        <v>4</v>
      </c>
      <c r="F233">
        <v>4</v>
      </c>
      <c r="G233">
        <v>2</v>
      </c>
    </row>
    <row r="234" spans="1:7" x14ac:dyDescent="0.3">
      <c r="A234">
        <v>27928</v>
      </c>
      <c r="B234">
        <v>3</v>
      </c>
      <c r="C234">
        <v>3</v>
      </c>
      <c r="D234">
        <v>3</v>
      </c>
      <c r="E234">
        <v>3</v>
      </c>
      <c r="F234">
        <v>3</v>
      </c>
      <c r="G234">
        <v>3</v>
      </c>
    </row>
    <row r="235" spans="1:7" x14ac:dyDescent="0.3">
      <c r="A235">
        <v>28157</v>
      </c>
      <c r="B235">
        <v>3</v>
      </c>
      <c r="C235">
        <v>4</v>
      </c>
      <c r="D235">
        <v>3</v>
      </c>
      <c r="E235">
        <v>3</v>
      </c>
      <c r="F235">
        <v>4</v>
      </c>
      <c r="G235">
        <v>4</v>
      </c>
    </row>
    <row r="236" spans="1:7" x14ac:dyDescent="0.3">
      <c r="A236">
        <v>28210</v>
      </c>
      <c r="B236">
        <v>4</v>
      </c>
      <c r="C236">
        <v>4</v>
      </c>
      <c r="D236">
        <v>3</v>
      </c>
      <c r="E236">
        <v>3</v>
      </c>
      <c r="F236">
        <v>4</v>
      </c>
      <c r="G236">
        <v>3</v>
      </c>
    </row>
    <row r="237" spans="1:7" x14ac:dyDescent="0.3">
      <c r="A237">
        <v>28815</v>
      </c>
      <c r="B237">
        <v>3</v>
      </c>
      <c r="C237">
        <v>4</v>
      </c>
      <c r="D237">
        <v>3</v>
      </c>
      <c r="E237">
        <v>3</v>
      </c>
      <c r="F237">
        <v>4</v>
      </c>
      <c r="G237">
        <v>4</v>
      </c>
    </row>
    <row r="238" spans="1:7" x14ac:dyDescent="0.3">
      <c r="A238">
        <v>29215</v>
      </c>
      <c r="B238">
        <v>4</v>
      </c>
      <c r="C238">
        <v>4</v>
      </c>
      <c r="D238">
        <v>2</v>
      </c>
      <c r="E238">
        <v>3</v>
      </c>
      <c r="F238">
        <v>3</v>
      </c>
      <c r="G238">
        <v>2</v>
      </c>
    </row>
    <row r="239" spans="1:7" x14ac:dyDescent="0.3">
      <c r="A239">
        <v>29941</v>
      </c>
      <c r="B239">
        <v>4</v>
      </c>
      <c r="C239">
        <v>4</v>
      </c>
      <c r="D239">
        <v>1</v>
      </c>
      <c r="E239">
        <v>3</v>
      </c>
      <c r="F239">
        <v>4</v>
      </c>
      <c r="G239">
        <v>3</v>
      </c>
    </row>
    <row r="240" spans="1:7" x14ac:dyDescent="0.3">
      <c r="A240">
        <v>26850</v>
      </c>
      <c r="B240">
        <v>3</v>
      </c>
      <c r="C240">
        <v>3</v>
      </c>
      <c r="D240">
        <v>2</v>
      </c>
      <c r="E240">
        <v>3</v>
      </c>
      <c r="F240">
        <v>4</v>
      </c>
      <c r="G240">
        <v>3</v>
      </c>
    </row>
    <row r="241" spans="1:7" x14ac:dyDescent="0.3">
      <c r="A241">
        <v>27225</v>
      </c>
      <c r="B241">
        <v>3</v>
      </c>
      <c r="C241">
        <v>3</v>
      </c>
      <c r="D241">
        <v>3</v>
      </c>
      <c r="E241">
        <v>2</v>
      </c>
      <c r="F241">
        <v>3</v>
      </c>
      <c r="G241">
        <v>2</v>
      </c>
    </row>
    <row r="242" spans="1:7" x14ac:dyDescent="0.3">
      <c r="A242">
        <v>27386</v>
      </c>
      <c r="B242">
        <v>3</v>
      </c>
      <c r="C242">
        <v>3</v>
      </c>
      <c r="D242">
        <v>2</v>
      </c>
      <c r="E242">
        <v>4</v>
      </c>
      <c r="F242">
        <v>3</v>
      </c>
      <c r="G242">
        <v>2</v>
      </c>
    </row>
    <row r="243" spans="1:7" x14ac:dyDescent="0.3">
      <c r="A243">
        <v>27510</v>
      </c>
      <c r="B243">
        <v>4</v>
      </c>
      <c r="C243">
        <v>4</v>
      </c>
      <c r="D243">
        <v>4</v>
      </c>
      <c r="E243">
        <v>2</v>
      </c>
      <c r="F243">
        <v>4</v>
      </c>
      <c r="G243">
        <v>2</v>
      </c>
    </row>
    <row r="244" spans="1:7" x14ac:dyDescent="0.3">
      <c r="A244">
        <v>27583</v>
      </c>
      <c r="B244">
        <v>4</v>
      </c>
      <c r="C244">
        <v>4</v>
      </c>
      <c r="D244">
        <v>3</v>
      </c>
      <c r="E244">
        <v>3</v>
      </c>
      <c r="F244">
        <v>3</v>
      </c>
      <c r="G244">
        <v>3</v>
      </c>
    </row>
    <row r="245" spans="1:7" x14ac:dyDescent="0.3">
      <c r="A245">
        <v>28827</v>
      </c>
      <c r="B245">
        <v>4</v>
      </c>
      <c r="C245">
        <v>4</v>
      </c>
      <c r="D245">
        <v>2</v>
      </c>
      <c r="E245">
        <v>3</v>
      </c>
      <c r="F245">
        <v>3</v>
      </c>
      <c r="G245">
        <v>4</v>
      </c>
    </row>
    <row r="246" spans="1:7" x14ac:dyDescent="0.3">
      <c r="A246">
        <v>27003</v>
      </c>
      <c r="B246">
        <v>4</v>
      </c>
      <c r="C246">
        <v>4</v>
      </c>
      <c r="D246">
        <v>4</v>
      </c>
      <c r="E246">
        <v>3</v>
      </c>
      <c r="F246">
        <v>3</v>
      </c>
      <c r="G246">
        <v>3</v>
      </c>
    </row>
    <row r="247" spans="1:7" x14ac:dyDescent="0.3">
      <c r="A247">
        <v>27361</v>
      </c>
      <c r="B247">
        <v>4</v>
      </c>
      <c r="C247">
        <v>4</v>
      </c>
      <c r="D247">
        <v>2</v>
      </c>
      <c r="E247">
        <v>4</v>
      </c>
      <c r="F247">
        <v>4</v>
      </c>
      <c r="G247">
        <v>4</v>
      </c>
    </row>
    <row r="248" spans="1:7" x14ac:dyDescent="0.3">
      <c r="A248">
        <v>27625</v>
      </c>
      <c r="B248">
        <v>3</v>
      </c>
      <c r="C248">
        <v>4</v>
      </c>
      <c r="D248">
        <v>3</v>
      </c>
      <c r="E248">
        <v>2</v>
      </c>
      <c r="F248">
        <v>4</v>
      </c>
      <c r="G248">
        <v>2</v>
      </c>
    </row>
    <row r="249" spans="1:7" x14ac:dyDescent="0.3">
      <c r="A249">
        <v>28265</v>
      </c>
      <c r="B249">
        <v>3</v>
      </c>
      <c r="C249">
        <v>3</v>
      </c>
      <c r="D249">
        <v>2</v>
      </c>
      <c r="E249">
        <v>3</v>
      </c>
      <c r="F249">
        <v>3</v>
      </c>
      <c r="G249">
        <v>3</v>
      </c>
    </row>
    <row r="250" spans="1:7" x14ac:dyDescent="0.3">
      <c r="A250">
        <v>28284</v>
      </c>
      <c r="B250">
        <v>4</v>
      </c>
      <c r="C250">
        <v>3</v>
      </c>
      <c r="D250">
        <v>3</v>
      </c>
      <c r="E250">
        <v>2</v>
      </c>
      <c r="F250">
        <v>3</v>
      </c>
      <c r="G250">
        <v>3</v>
      </c>
    </row>
    <row r="251" spans="1:7" x14ac:dyDescent="0.3">
      <c r="A251">
        <v>28535</v>
      </c>
      <c r="B251">
        <v>3</v>
      </c>
      <c r="C251">
        <v>4</v>
      </c>
      <c r="D251">
        <v>3</v>
      </c>
      <c r="E251">
        <v>3</v>
      </c>
      <c r="F251">
        <v>3</v>
      </c>
      <c r="G251">
        <v>3</v>
      </c>
    </row>
    <row r="252" spans="1:7" x14ac:dyDescent="0.3">
      <c r="A252">
        <v>26817</v>
      </c>
      <c r="B252">
        <v>2</v>
      </c>
      <c r="C252">
        <v>4</v>
      </c>
      <c r="D252">
        <v>3</v>
      </c>
      <c r="E252">
        <v>4</v>
      </c>
      <c r="F252">
        <v>4</v>
      </c>
      <c r="G252">
        <v>2</v>
      </c>
    </row>
    <row r="253" spans="1:7" x14ac:dyDescent="0.3">
      <c r="A253">
        <v>27243</v>
      </c>
      <c r="B253">
        <v>3</v>
      </c>
      <c r="C253">
        <v>3</v>
      </c>
      <c r="D253">
        <v>4</v>
      </c>
      <c r="E253">
        <v>2</v>
      </c>
      <c r="F253">
        <v>1</v>
      </c>
      <c r="G253">
        <v>1</v>
      </c>
    </row>
    <row r="254" spans="1:7" x14ac:dyDescent="0.3">
      <c r="A254">
        <v>27250</v>
      </c>
      <c r="B254">
        <v>4</v>
      </c>
      <c r="C254">
        <v>4</v>
      </c>
      <c r="D254">
        <v>4</v>
      </c>
      <c r="E254">
        <v>2</v>
      </c>
      <c r="F254">
        <v>3</v>
      </c>
      <c r="G254">
        <v>2</v>
      </c>
    </row>
    <row r="255" spans="1:7" x14ac:dyDescent="0.3">
      <c r="A255">
        <v>27392</v>
      </c>
      <c r="B255">
        <v>3</v>
      </c>
      <c r="C255">
        <v>3</v>
      </c>
      <c r="D255">
        <v>3</v>
      </c>
      <c r="E255">
        <v>3</v>
      </c>
      <c r="F255">
        <v>4</v>
      </c>
      <c r="G255">
        <v>3</v>
      </c>
    </row>
    <row r="256" spans="1:7" x14ac:dyDescent="0.3">
      <c r="A256">
        <v>27396</v>
      </c>
      <c r="B256">
        <v>4</v>
      </c>
      <c r="C256">
        <v>3</v>
      </c>
      <c r="D256">
        <v>3</v>
      </c>
      <c r="E256">
        <v>3</v>
      </c>
      <c r="F256">
        <v>4</v>
      </c>
      <c r="G256">
        <v>4</v>
      </c>
    </row>
    <row r="257" spans="1:7" x14ac:dyDescent="0.3">
      <c r="A257">
        <v>27831</v>
      </c>
      <c r="B257">
        <v>3</v>
      </c>
      <c r="C257">
        <v>3</v>
      </c>
      <c r="D257">
        <v>3</v>
      </c>
      <c r="E257">
        <v>2</v>
      </c>
      <c r="F257">
        <v>3</v>
      </c>
      <c r="G257">
        <v>2</v>
      </c>
    </row>
    <row r="258" spans="1:7" x14ac:dyDescent="0.3">
      <c r="A258">
        <v>27982</v>
      </c>
      <c r="B258">
        <v>4</v>
      </c>
      <c r="C258">
        <v>4</v>
      </c>
      <c r="D258">
        <v>4</v>
      </c>
      <c r="E258">
        <v>3</v>
      </c>
      <c r="F258">
        <v>4</v>
      </c>
      <c r="G258">
        <v>3</v>
      </c>
    </row>
    <row r="259" spans="1:7" x14ac:dyDescent="0.3">
      <c r="A259">
        <v>28233</v>
      </c>
      <c r="B259">
        <v>3</v>
      </c>
      <c r="C259">
        <v>3</v>
      </c>
      <c r="D259">
        <v>2</v>
      </c>
      <c r="E259">
        <v>3</v>
      </c>
      <c r="F259">
        <v>3</v>
      </c>
      <c r="G259">
        <v>3</v>
      </c>
    </row>
    <row r="260" spans="1:7" x14ac:dyDescent="0.3">
      <c r="A260">
        <v>28113</v>
      </c>
      <c r="B260">
        <v>3</v>
      </c>
      <c r="C260">
        <v>3</v>
      </c>
      <c r="D260">
        <v>2</v>
      </c>
      <c r="E260">
        <v>3</v>
      </c>
      <c r="F260">
        <v>3</v>
      </c>
      <c r="G260">
        <v>3</v>
      </c>
    </row>
    <row r="261" spans="1:7" x14ac:dyDescent="0.3">
      <c r="A261">
        <v>28665</v>
      </c>
      <c r="B261">
        <v>4</v>
      </c>
      <c r="C261">
        <v>4</v>
      </c>
      <c r="D261">
        <v>4</v>
      </c>
      <c r="E261">
        <v>4</v>
      </c>
      <c r="F261">
        <v>4</v>
      </c>
      <c r="G261">
        <v>4</v>
      </c>
    </row>
    <row r="262" spans="1:7" x14ac:dyDescent="0.3">
      <c r="A262">
        <v>28692</v>
      </c>
      <c r="B262">
        <v>4</v>
      </c>
      <c r="C262">
        <v>4</v>
      </c>
      <c r="D262">
        <v>1</v>
      </c>
      <c r="E262">
        <v>3</v>
      </c>
      <c r="F262">
        <v>4</v>
      </c>
      <c r="G262">
        <v>3</v>
      </c>
    </row>
    <row r="263" spans="1:7" x14ac:dyDescent="0.3">
      <c r="A263">
        <v>29092</v>
      </c>
      <c r="B263">
        <v>3</v>
      </c>
      <c r="C263">
        <v>3</v>
      </c>
      <c r="D263">
        <v>3</v>
      </c>
      <c r="E263">
        <v>2</v>
      </c>
      <c r="F263">
        <v>3</v>
      </c>
      <c r="G263">
        <v>2</v>
      </c>
    </row>
    <row r="264" spans="1:7" x14ac:dyDescent="0.3">
      <c r="A264">
        <v>29391</v>
      </c>
      <c r="B264">
        <v>4</v>
      </c>
      <c r="C264">
        <v>4</v>
      </c>
      <c r="D264">
        <v>1</v>
      </c>
      <c r="E264">
        <v>4</v>
      </c>
      <c r="F264">
        <v>4</v>
      </c>
      <c r="G264">
        <v>4</v>
      </c>
    </row>
    <row r="265" spans="1:7" x14ac:dyDescent="0.3">
      <c r="A265">
        <v>29447</v>
      </c>
      <c r="B265">
        <v>3</v>
      </c>
      <c r="C265">
        <v>3</v>
      </c>
      <c r="D265">
        <v>1</v>
      </c>
      <c r="E265">
        <v>4</v>
      </c>
      <c r="F265">
        <v>2</v>
      </c>
      <c r="G265">
        <v>1</v>
      </c>
    </row>
    <row r="266" spans="1:7" x14ac:dyDescent="0.3">
      <c r="A266">
        <v>29390</v>
      </c>
      <c r="B266">
        <v>4</v>
      </c>
      <c r="C266">
        <v>3</v>
      </c>
      <c r="D266">
        <v>3</v>
      </c>
      <c r="E266">
        <v>3</v>
      </c>
      <c r="F266">
        <v>4</v>
      </c>
      <c r="G266">
        <v>4</v>
      </c>
    </row>
    <row r="267" spans="1:7" x14ac:dyDescent="0.3">
      <c r="A267">
        <v>29393</v>
      </c>
      <c r="B267">
        <v>4</v>
      </c>
      <c r="C267">
        <v>3</v>
      </c>
      <c r="D267">
        <v>2</v>
      </c>
      <c r="E267">
        <v>3</v>
      </c>
      <c r="F267">
        <v>3</v>
      </c>
      <c r="G267">
        <v>4</v>
      </c>
    </row>
    <row r="268" spans="1:7" x14ac:dyDescent="0.3">
      <c r="A268">
        <v>29463</v>
      </c>
      <c r="B268">
        <v>4</v>
      </c>
      <c r="C268">
        <v>4</v>
      </c>
      <c r="D268">
        <v>2</v>
      </c>
      <c r="E268">
        <v>4</v>
      </c>
      <c r="F268">
        <v>4</v>
      </c>
      <c r="G268">
        <v>4</v>
      </c>
    </row>
    <row r="269" spans="1:7" x14ac:dyDescent="0.3">
      <c r="A269">
        <v>27116</v>
      </c>
      <c r="B269">
        <v>3</v>
      </c>
      <c r="C269">
        <v>3</v>
      </c>
      <c r="D269">
        <v>2</v>
      </c>
      <c r="E269">
        <v>2</v>
      </c>
      <c r="F269">
        <v>4</v>
      </c>
      <c r="G269">
        <v>2</v>
      </c>
    </row>
    <row r="270" spans="1:7" x14ac:dyDescent="0.3">
      <c r="A270">
        <v>27271</v>
      </c>
      <c r="B270">
        <v>3</v>
      </c>
      <c r="C270">
        <v>3</v>
      </c>
      <c r="D270">
        <v>3</v>
      </c>
      <c r="E270">
        <v>2</v>
      </c>
      <c r="F270">
        <v>3</v>
      </c>
      <c r="G270">
        <v>2</v>
      </c>
    </row>
    <row r="271" spans="1:7" x14ac:dyDescent="0.3">
      <c r="A271">
        <v>27345</v>
      </c>
      <c r="B271">
        <v>4</v>
      </c>
      <c r="C271">
        <v>4</v>
      </c>
      <c r="D271">
        <v>2</v>
      </c>
      <c r="E271">
        <v>3</v>
      </c>
      <c r="F271">
        <v>3</v>
      </c>
      <c r="G271">
        <v>3</v>
      </c>
    </row>
    <row r="272" spans="1:7" x14ac:dyDescent="0.3">
      <c r="A272">
        <v>28029</v>
      </c>
      <c r="B272">
        <v>4</v>
      </c>
      <c r="C272">
        <v>4</v>
      </c>
      <c r="D272">
        <v>2</v>
      </c>
      <c r="E272">
        <v>3</v>
      </c>
      <c r="F272">
        <v>4</v>
      </c>
      <c r="G272">
        <v>4</v>
      </c>
    </row>
    <row r="273" spans="1:7" x14ac:dyDescent="0.3">
      <c r="A273">
        <v>29705</v>
      </c>
      <c r="B273">
        <v>3</v>
      </c>
      <c r="C273">
        <v>3</v>
      </c>
      <c r="D273">
        <v>3</v>
      </c>
      <c r="E273">
        <v>3</v>
      </c>
      <c r="F273">
        <v>3</v>
      </c>
      <c r="G273">
        <v>3</v>
      </c>
    </row>
    <row r="274" spans="1:7" x14ac:dyDescent="0.3">
      <c r="A274">
        <v>30118</v>
      </c>
      <c r="B274">
        <v>3</v>
      </c>
      <c r="C274">
        <v>3</v>
      </c>
      <c r="D274">
        <v>3</v>
      </c>
      <c r="E274">
        <v>3</v>
      </c>
      <c r="F274">
        <v>3</v>
      </c>
      <c r="G274">
        <v>2</v>
      </c>
    </row>
    <row r="275" spans="1:7" x14ac:dyDescent="0.3">
      <c r="A275">
        <v>27181</v>
      </c>
      <c r="B275">
        <v>3</v>
      </c>
      <c r="C275">
        <v>3</v>
      </c>
      <c r="D275">
        <v>2</v>
      </c>
      <c r="E275">
        <v>4</v>
      </c>
      <c r="F275">
        <v>4</v>
      </c>
      <c r="G275">
        <v>4</v>
      </c>
    </row>
    <row r="276" spans="1:7" x14ac:dyDescent="0.3">
      <c r="A276">
        <v>27398</v>
      </c>
      <c r="B276">
        <v>4</v>
      </c>
      <c r="C276">
        <v>4</v>
      </c>
      <c r="D276">
        <v>2</v>
      </c>
      <c r="E276">
        <v>3</v>
      </c>
      <c r="F276">
        <v>3</v>
      </c>
      <c r="G276">
        <v>3</v>
      </c>
    </row>
    <row r="277" spans="1:7" x14ac:dyDescent="0.3">
      <c r="A277">
        <v>27551</v>
      </c>
      <c r="B277">
        <v>4</v>
      </c>
      <c r="C277">
        <v>3</v>
      </c>
      <c r="D277">
        <v>1</v>
      </c>
      <c r="E277">
        <v>1</v>
      </c>
      <c r="F277">
        <v>2</v>
      </c>
      <c r="G277">
        <v>1</v>
      </c>
    </row>
    <row r="278" spans="1:7" x14ac:dyDescent="0.3">
      <c r="A278">
        <v>27596</v>
      </c>
      <c r="B278">
        <v>4</v>
      </c>
      <c r="C278">
        <v>4</v>
      </c>
      <c r="D278">
        <v>3</v>
      </c>
      <c r="E278">
        <v>3</v>
      </c>
      <c r="F278">
        <v>4</v>
      </c>
      <c r="G278">
        <v>2</v>
      </c>
    </row>
    <row r="279" spans="1:7" x14ac:dyDescent="0.3">
      <c r="A279">
        <v>28385</v>
      </c>
      <c r="B279">
        <v>3</v>
      </c>
      <c r="C279">
        <v>3</v>
      </c>
      <c r="D279">
        <v>3</v>
      </c>
      <c r="E279">
        <v>2</v>
      </c>
      <c r="F279">
        <v>3</v>
      </c>
      <c r="G279">
        <v>3</v>
      </c>
    </row>
    <row r="280" spans="1:7" x14ac:dyDescent="0.3">
      <c r="A280">
        <v>29024</v>
      </c>
      <c r="B280">
        <v>4</v>
      </c>
      <c r="C280">
        <v>3</v>
      </c>
      <c r="D280">
        <v>4</v>
      </c>
      <c r="E280">
        <v>3</v>
      </c>
      <c r="F280">
        <v>4</v>
      </c>
      <c r="G280">
        <v>4</v>
      </c>
    </row>
    <row r="281" spans="1:7" x14ac:dyDescent="0.3">
      <c r="A281">
        <v>29472</v>
      </c>
      <c r="B281">
        <v>4</v>
      </c>
      <c r="C281">
        <v>4</v>
      </c>
      <c r="D281">
        <v>3</v>
      </c>
      <c r="E281">
        <v>3</v>
      </c>
      <c r="F281">
        <v>4</v>
      </c>
      <c r="G281">
        <v>4</v>
      </c>
    </row>
    <row r="282" spans="1:7" x14ac:dyDescent="0.3">
      <c r="A282">
        <v>26775</v>
      </c>
      <c r="B282">
        <v>3</v>
      </c>
      <c r="C282">
        <v>3</v>
      </c>
      <c r="D282">
        <v>3</v>
      </c>
      <c r="E282">
        <v>2</v>
      </c>
      <c r="F282">
        <v>3</v>
      </c>
      <c r="G282">
        <v>2</v>
      </c>
    </row>
    <row r="283" spans="1:7" x14ac:dyDescent="0.3">
      <c r="A283">
        <v>28031</v>
      </c>
      <c r="B283">
        <v>3</v>
      </c>
      <c r="C283">
        <v>3</v>
      </c>
      <c r="D283">
        <v>2</v>
      </c>
      <c r="E283">
        <v>3</v>
      </c>
      <c r="F283">
        <v>3</v>
      </c>
      <c r="G283">
        <v>2</v>
      </c>
    </row>
    <row r="284" spans="1:7" x14ac:dyDescent="0.3">
      <c r="A284">
        <v>28623</v>
      </c>
      <c r="B284">
        <v>3</v>
      </c>
      <c r="C284">
        <v>3</v>
      </c>
      <c r="D284">
        <v>3</v>
      </c>
      <c r="E284">
        <v>2</v>
      </c>
      <c r="F284">
        <v>3</v>
      </c>
      <c r="G284">
        <v>2</v>
      </c>
    </row>
    <row r="285" spans="1:7" x14ac:dyDescent="0.3">
      <c r="A285">
        <v>28650</v>
      </c>
      <c r="B285">
        <v>3</v>
      </c>
      <c r="C285">
        <v>4</v>
      </c>
      <c r="D285">
        <v>3</v>
      </c>
      <c r="E285">
        <v>3</v>
      </c>
      <c r="F285">
        <v>3</v>
      </c>
      <c r="G285">
        <v>3</v>
      </c>
    </row>
    <row r="286" spans="1:7" x14ac:dyDescent="0.3">
      <c r="A286">
        <v>27155</v>
      </c>
      <c r="B286">
        <v>3</v>
      </c>
      <c r="C286">
        <v>3</v>
      </c>
      <c r="D286">
        <v>2</v>
      </c>
      <c r="E286">
        <v>3</v>
      </c>
      <c r="F286">
        <v>3</v>
      </c>
      <c r="G286">
        <v>4</v>
      </c>
    </row>
    <row r="287" spans="1:7" x14ac:dyDescent="0.3">
      <c r="A287">
        <v>27642</v>
      </c>
      <c r="B287">
        <v>3</v>
      </c>
      <c r="C287">
        <v>4</v>
      </c>
      <c r="D287">
        <v>3</v>
      </c>
      <c r="E287">
        <v>2</v>
      </c>
      <c r="F287">
        <v>3</v>
      </c>
      <c r="G287">
        <v>1</v>
      </c>
    </row>
    <row r="288" spans="1:7" x14ac:dyDescent="0.3">
      <c r="A288">
        <v>27461</v>
      </c>
      <c r="B288">
        <v>3</v>
      </c>
      <c r="C288">
        <v>3</v>
      </c>
      <c r="D288">
        <v>2</v>
      </c>
      <c r="E288">
        <v>4</v>
      </c>
      <c r="F288">
        <v>4</v>
      </c>
      <c r="G288">
        <v>3</v>
      </c>
    </row>
    <row r="289" spans="1:7" x14ac:dyDescent="0.3">
      <c r="A289">
        <v>26887</v>
      </c>
      <c r="B289">
        <v>3</v>
      </c>
      <c r="C289">
        <v>3</v>
      </c>
      <c r="D289">
        <v>2</v>
      </c>
      <c r="E289">
        <v>3</v>
      </c>
      <c r="F289">
        <v>3</v>
      </c>
      <c r="G289">
        <v>2</v>
      </c>
    </row>
    <row r="290" spans="1:7" x14ac:dyDescent="0.3">
      <c r="A290">
        <v>27509</v>
      </c>
      <c r="B290">
        <v>4</v>
      </c>
      <c r="C290">
        <v>4</v>
      </c>
      <c r="D290">
        <v>2</v>
      </c>
      <c r="E290">
        <v>4</v>
      </c>
      <c r="F290">
        <v>4</v>
      </c>
      <c r="G290">
        <v>3</v>
      </c>
    </row>
    <row r="291" spans="1:7" x14ac:dyDescent="0.3">
      <c r="A291">
        <v>28519</v>
      </c>
      <c r="B291">
        <v>4</v>
      </c>
      <c r="C291">
        <v>4</v>
      </c>
      <c r="D291">
        <v>1</v>
      </c>
      <c r="E291">
        <v>4</v>
      </c>
      <c r="F291">
        <v>4</v>
      </c>
      <c r="G291">
        <v>4</v>
      </c>
    </row>
    <row r="292" spans="1:7" x14ac:dyDescent="0.3">
      <c r="A292">
        <v>28890</v>
      </c>
      <c r="B292">
        <v>4</v>
      </c>
      <c r="C292">
        <v>4</v>
      </c>
      <c r="D292">
        <v>3</v>
      </c>
      <c r="E292">
        <v>4</v>
      </c>
      <c r="F292">
        <v>4</v>
      </c>
      <c r="G292">
        <v>4</v>
      </c>
    </row>
    <row r="293" spans="1:7" x14ac:dyDescent="0.3">
      <c r="A293">
        <v>29806</v>
      </c>
      <c r="B293">
        <v>4</v>
      </c>
      <c r="C293">
        <v>4</v>
      </c>
      <c r="D293">
        <v>2</v>
      </c>
      <c r="E293">
        <v>4</v>
      </c>
      <c r="F293">
        <v>4</v>
      </c>
      <c r="G293">
        <v>4</v>
      </c>
    </row>
    <row r="294" spans="1:7" x14ac:dyDescent="0.3">
      <c r="A294">
        <v>29928</v>
      </c>
      <c r="B294">
        <v>2</v>
      </c>
      <c r="C294">
        <v>3</v>
      </c>
      <c r="D294">
        <v>3</v>
      </c>
      <c r="E294">
        <v>3</v>
      </c>
      <c r="F294">
        <v>3</v>
      </c>
      <c r="G294">
        <v>3</v>
      </c>
    </row>
    <row r="295" spans="1:7" x14ac:dyDescent="0.3">
      <c r="A295">
        <v>28147</v>
      </c>
      <c r="B295">
        <v>4</v>
      </c>
      <c r="C295">
        <v>4</v>
      </c>
      <c r="D295">
        <v>3</v>
      </c>
      <c r="E295">
        <v>2</v>
      </c>
      <c r="F295">
        <v>4</v>
      </c>
      <c r="G295">
        <v>2</v>
      </c>
    </row>
    <row r="296" spans="1:7" x14ac:dyDescent="0.3">
      <c r="A296">
        <v>28302</v>
      </c>
      <c r="B296">
        <v>4</v>
      </c>
      <c r="C296">
        <v>3</v>
      </c>
      <c r="D296">
        <v>2</v>
      </c>
      <c r="E296">
        <v>3</v>
      </c>
      <c r="F296">
        <v>3</v>
      </c>
      <c r="G296">
        <v>3</v>
      </c>
    </row>
    <row r="297" spans="1:7" x14ac:dyDescent="0.3">
      <c r="A297">
        <v>28457</v>
      </c>
      <c r="B297">
        <v>4</v>
      </c>
      <c r="C297">
        <v>4</v>
      </c>
      <c r="D297">
        <v>4</v>
      </c>
      <c r="E297">
        <v>4</v>
      </c>
      <c r="F297">
        <v>4</v>
      </c>
      <c r="G297">
        <v>4</v>
      </c>
    </row>
    <row r="298" spans="1:7" x14ac:dyDescent="0.3">
      <c r="A298">
        <v>28997</v>
      </c>
      <c r="B298">
        <v>3</v>
      </c>
      <c r="C298">
        <v>3</v>
      </c>
      <c r="D298">
        <v>4</v>
      </c>
      <c r="E298">
        <v>3</v>
      </c>
      <c r="F298">
        <v>4</v>
      </c>
      <c r="G298">
        <v>4</v>
      </c>
    </row>
    <row r="299" spans="1:7" x14ac:dyDescent="0.3">
      <c r="A299">
        <v>29444</v>
      </c>
      <c r="B299">
        <v>3</v>
      </c>
      <c r="C299">
        <v>3</v>
      </c>
      <c r="D299">
        <v>2</v>
      </c>
      <c r="E299">
        <v>3</v>
      </c>
      <c r="F299">
        <v>3</v>
      </c>
      <c r="G299">
        <v>2</v>
      </c>
    </row>
    <row r="300" spans="1:7" x14ac:dyDescent="0.3">
      <c r="A300">
        <v>27450</v>
      </c>
      <c r="B300">
        <v>3</v>
      </c>
      <c r="C300">
        <v>4</v>
      </c>
      <c r="D300">
        <v>3</v>
      </c>
      <c r="E300">
        <v>2</v>
      </c>
      <c r="F300">
        <v>3</v>
      </c>
      <c r="G300">
        <v>2</v>
      </c>
    </row>
    <row r="301" spans="1:7" x14ac:dyDescent="0.3">
      <c r="A301">
        <v>27571</v>
      </c>
      <c r="B301">
        <v>2</v>
      </c>
      <c r="C301">
        <v>3</v>
      </c>
      <c r="D301">
        <v>1</v>
      </c>
      <c r="E301">
        <v>3</v>
      </c>
      <c r="F301">
        <v>2</v>
      </c>
      <c r="G301">
        <v>3</v>
      </c>
    </row>
    <row r="302" spans="1:7" x14ac:dyDescent="0.3">
      <c r="A302">
        <v>28642</v>
      </c>
      <c r="B302">
        <v>4</v>
      </c>
      <c r="C302">
        <v>4</v>
      </c>
      <c r="D302">
        <v>4</v>
      </c>
      <c r="E302">
        <v>4</v>
      </c>
      <c r="F302">
        <v>4</v>
      </c>
      <c r="G302">
        <v>3</v>
      </c>
    </row>
    <row r="303" spans="1:7" x14ac:dyDescent="0.3">
      <c r="A303">
        <v>28714</v>
      </c>
      <c r="B303">
        <v>3</v>
      </c>
      <c r="C303">
        <v>3</v>
      </c>
      <c r="D303">
        <v>2</v>
      </c>
      <c r="E303">
        <v>3</v>
      </c>
      <c r="F303">
        <v>3</v>
      </c>
      <c r="G303">
        <v>3</v>
      </c>
    </row>
    <row r="304" spans="1:7" x14ac:dyDescent="0.3">
      <c r="A304">
        <v>27949</v>
      </c>
      <c r="B304">
        <v>3</v>
      </c>
      <c r="C304">
        <v>4</v>
      </c>
      <c r="D304">
        <v>2</v>
      </c>
      <c r="E304">
        <v>4</v>
      </c>
      <c r="F304">
        <v>4</v>
      </c>
      <c r="G304">
        <v>4</v>
      </c>
    </row>
    <row r="305" spans="1:7" x14ac:dyDescent="0.3">
      <c r="A305">
        <v>29438</v>
      </c>
      <c r="B305">
        <v>3</v>
      </c>
      <c r="C305">
        <v>3</v>
      </c>
      <c r="D305">
        <v>2</v>
      </c>
      <c r="E305">
        <v>2</v>
      </c>
      <c r="F305">
        <v>3</v>
      </c>
      <c r="G305">
        <v>3</v>
      </c>
    </row>
    <row r="306" spans="1:7" x14ac:dyDescent="0.3">
      <c r="A306">
        <v>29489</v>
      </c>
      <c r="B306">
        <v>4</v>
      </c>
      <c r="C306">
        <v>4</v>
      </c>
      <c r="D306">
        <v>1</v>
      </c>
      <c r="E306">
        <v>4</v>
      </c>
      <c r="F306">
        <v>4</v>
      </c>
      <c r="G306">
        <v>4</v>
      </c>
    </row>
    <row r="307" spans="1:7" x14ac:dyDescent="0.3">
      <c r="A307">
        <v>27351</v>
      </c>
      <c r="B307">
        <v>3</v>
      </c>
      <c r="C307">
        <v>3</v>
      </c>
      <c r="D307">
        <v>2</v>
      </c>
      <c r="E307">
        <v>3</v>
      </c>
      <c r="F307">
        <v>3</v>
      </c>
      <c r="G307">
        <v>2</v>
      </c>
    </row>
    <row r="308" spans="1:7" x14ac:dyDescent="0.3">
      <c r="A308">
        <v>27452</v>
      </c>
      <c r="B308">
        <v>4</v>
      </c>
      <c r="C308">
        <v>4</v>
      </c>
      <c r="D308">
        <v>3</v>
      </c>
      <c r="E308">
        <v>2</v>
      </c>
      <c r="F308">
        <v>4</v>
      </c>
      <c r="G308">
        <v>3</v>
      </c>
    </row>
    <row r="309" spans="1:7" x14ac:dyDescent="0.3">
      <c r="A309">
        <v>28236</v>
      </c>
      <c r="B309">
        <v>4</v>
      </c>
      <c r="C309">
        <v>4</v>
      </c>
      <c r="D309">
        <v>3</v>
      </c>
      <c r="E309">
        <v>4</v>
      </c>
      <c r="F309">
        <v>4</v>
      </c>
      <c r="G309">
        <v>3</v>
      </c>
    </row>
    <row r="310" spans="1:7" x14ac:dyDescent="0.3">
      <c r="A310">
        <v>28875</v>
      </c>
      <c r="B310">
        <v>4</v>
      </c>
      <c r="C310">
        <v>4</v>
      </c>
      <c r="D310">
        <v>2</v>
      </c>
      <c r="E310">
        <v>3</v>
      </c>
      <c r="F310">
        <v>4</v>
      </c>
      <c r="G310">
        <v>3</v>
      </c>
    </row>
    <row r="311" spans="1:7" x14ac:dyDescent="0.3">
      <c r="A311">
        <v>29151</v>
      </c>
      <c r="B311">
        <v>4</v>
      </c>
      <c r="C311">
        <v>4</v>
      </c>
      <c r="D311">
        <v>1</v>
      </c>
      <c r="E311">
        <v>4</v>
      </c>
      <c r="F311">
        <v>4</v>
      </c>
      <c r="G311">
        <v>4</v>
      </c>
    </row>
    <row r="312" spans="1:7" x14ac:dyDescent="0.3">
      <c r="A312">
        <v>29470</v>
      </c>
      <c r="B312">
        <v>3</v>
      </c>
      <c r="C312">
        <v>3</v>
      </c>
      <c r="D312">
        <v>3</v>
      </c>
      <c r="E312">
        <v>3</v>
      </c>
      <c r="F312">
        <v>3</v>
      </c>
      <c r="G312">
        <v>3</v>
      </c>
    </row>
    <row r="313" spans="1:7" x14ac:dyDescent="0.3">
      <c r="A313">
        <v>29548</v>
      </c>
      <c r="B313">
        <v>4</v>
      </c>
      <c r="C313">
        <v>4</v>
      </c>
      <c r="D313">
        <v>3</v>
      </c>
      <c r="E313">
        <v>3</v>
      </c>
      <c r="F313">
        <v>4</v>
      </c>
      <c r="G313">
        <v>3</v>
      </c>
    </row>
    <row r="314" spans="1:7" x14ac:dyDescent="0.3">
      <c r="A314">
        <v>27431</v>
      </c>
      <c r="B314">
        <v>3</v>
      </c>
      <c r="C314">
        <v>4</v>
      </c>
      <c r="D314">
        <v>2</v>
      </c>
      <c r="E314">
        <v>3</v>
      </c>
      <c r="F314">
        <v>3</v>
      </c>
      <c r="G314">
        <v>4</v>
      </c>
    </row>
    <row r="315" spans="1:7" x14ac:dyDescent="0.3">
      <c r="A315">
        <v>27847</v>
      </c>
      <c r="B315">
        <v>4</v>
      </c>
      <c r="C315">
        <v>4</v>
      </c>
      <c r="D315">
        <v>2</v>
      </c>
      <c r="E315">
        <v>2</v>
      </c>
      <c r="F315">
        <v>3</v>
      </c>
      <c r="G315">
        <v>3</v>
      </c>
    </row>
    <row r="316" spans="1:7" x14ac:dyDescent="0.3">
      <c r="A316">
        <v>28318</v>
      </c>
      <c r="B316">
        <v>3</v>
      </c>
      <c r="C316">
        <v>4</v>
      </c>
      <c r="D316">
        <v>2</v>
      </c>
      <c r="E316">
        <v>4</v>
      </c>
      <c r="F316">
        <v>4</v>
      </c>
      <c r="G316">
        <v>4</v>
      </c>
    </row>
    <row r="317" spans="1:7" x14ac:dyDescent="0.3">
      <c r="A317">
        <v>28492</v>
      </c>
      <c r="B317">
        <v>4</v>
      </c>
      <c r="C317">
        <v>4</v>
      </c>
      <c r="D317">
        <v>3</v>
      </c>
      <c r="E317">
        <v>4</v>
      </c>
      <c r="F317">
        <v>4</v>
      </c>
      <c r="G317">
        <v>4</v>
      </c>
    </row>
    <row r="318" spans="1:7" x14ac:dyDescent="0.3">
      <c r="A318">
        <v>28631</v>
      </c>
      <c r="B318">
        <v>2</v>
      </c>
      <c r="C318">
        <v>3</v>
      </c>
      <c r="D318">
        <v>2</v>
      </c>
      <c r="E318">
        <v>2</v>
      </c>
      <c r="F318">
        <v>2</v>
      </c>
      <c r="G318">
        <v>2</v>
      </c>
    </row>
    <row r="319" spans="1:7" x14ac:dyDescent="0.3">
      <c r="A319">
        <v>28596</v>
      </c>
      <c r="B319">
        <v>4</v>
      </c>
      <c r="C319">
        <v>4</v>
      </c>
      <c r="D319">
        <v>2</v>
      </c>
      <c r="E319">
        <v>4</v>
      </c>
      <c r="F319">
        <v>4</v>
      </c>
      <c r="G319">
        <v>4</v>
      </c>
    </row>
    <row r="320" spans="1:7" x14ac:dyDescent="0.3">
      <c r="A320">
        <v>29130</v>
      </c>
      <c r="B320">
        <v>4</v>
      </c>
      <c r="C320">
        <v>4</v>
      </c>
      <c r="D320">
        <v>1</v>
      </c>
      <c r="E320">
        <v>4</v>
      </c>
      <c r="F320">
        <v>4</v>
      </c>
      <c r="G320">
        <v>4</v>
      </c>
    </row>
    <row r="321" spans="1:7" x14ac:dyDescent="0.3">
      <c r="A321">
        <v>29327</v>
      </c>
      <c r="B321">
        <v>3</v>
      </c>
      <c r="C321">
        <v>3</v>
      </c>
      <c r="D321">
        <v>2</v>
      </c>
      <c r="E321">
        <v>2</v>
      </c>
      <c r="F321">
        <v>3</v>
      </c>
      <c r="G321">
        <v>3</v>
      </c>
    </row>
    <row r="322" spans="1:7" x14ac:dyDescent="0.3">
      <c r="A322">
        <v>26623</v>
      </c>
      <c r="B322">
        <v>3</v>
      </c>
      <c r="C322">
        <v>3</v>
      </c>
      <c r="D322">
        <v>2</v>
      </c>
      <c r="E322">
        <v>3</v>
      </c>
      <c r="F322">
        <v>3</v>
      </c>
      <c r="G322">
        <v>3</v>
      </c>
    </row>
    <row r="323" spans="1:7" x14ac:dyDescent="0.3">
      <c r="A323">
        <v>27740</v>
      </c>
      <c r="B323">
        <v>4</v>
      </c>
      <c r="C323">
        <v>4</v>
      </c>
      <c r="D323">
        <v>2</v>
      </c>
      <c r="E323">
        <v>4</v>
      </c>
      <c r="F323">
        <v>4</v>
      </c>
      <c r="G323">
        <v>4</v>
      </c>
    </row>
    <row r="324" spans="1:7" x14ac:dyDescent="0.3">
      <c r="A324">
        <v>28221</v>
      </c>
      <c r="B324">
        <v>3</v>
      </c>
      <c r="C324">
        <v>4</v>
      </c>
      <c r="D324">
        <v>3</v>
      </c>
      <c r="E324">
        <v>2</v>
      </c>
      <c r="F324">
        <v>4</v>
      </c>
      <c r="G324">
        <v>3</v>
      </c>
    </row>
    <row r="325" spans="1:7" x14ac:dyDescent="0.3">
      <c r="A325">
        <v>28513</v>
      </c>
      <c r="B325">
        <v>4</v>
      </c>
      <c r="C325">
        <v>4</v>
      </c>
      <c r="D325">
        <v>2</v>
      </c>
      <c r="E325">
        <v>4</v>
      </c>
      <c r="F325">
        <v>3</v>
      </c>
      <c r="G325">
        <v>3</v>
      </c>
    </row>
    <row r="326" spans="1:7" x14ac:dyDescent="0.3">
      <c r="A326">
        <v>28600</v>
      </c>
      <c r="B326">
        <v>4</v>
      </c>
      <c r="C326">
        <v>4</v>
      </c>
      <c r="D326">
        <v>3</v>
      </c>
      <c r="E326">
        <v>3</v>
      </c>
      <c r="F326">
        <v>4</v>
      </c>
      <c r="G326">
        <v>4</v>
      </c>
    </row>
    <row r="327" spans="1:7" x14ac:dyDescent="0.3">
      <c r="A327">
        <v>29813</v>
      </c>
      <c r="B327">
        <v>3</v>
      </c>
      <c r="C327">
        <v>4</v>
      </c>
      <c r="D327">
        <v>2</v>
      </c>
      <c r="E327">
        <v>3</v>
      </c>
      <c r="F327">
        <v>4</v>
      </c>
      <c r="G327">
        <v>1</v>
      </c>
    </row>
    <row r="328" spans="1:7" x14ac:dyDescent="0.3">
      <c r="A328">
        <v>27502</v>
      </c>
      <c r="B328">
        <v>3</v>
      </c>
      <c r="C328">
        <v>4</v>
      </c>
      <c r="D328">
        <v>1</v>
      </c>
      <c r="E328">
        <v>2</v>
      </c>
      <c r="F328">
        <v>2</v>
      </c>
      <c r="G328">
        <v>2</v>
      </c>
    </row>
    <row r="329" spans="1:7" x14ac:dyDescent="0.3">
      <c r="A329">
        <v>28496</v>
      </c>
      <c r="B329">
        <v>4</v>
      </c>
      <c r="C329">
        <v>4</v>
      </c>
      <c r="D329">
        <v>4</v>
      </c>
      <c r="E329">
        <v>4</v>
      </c>
      <c r="F329">
        <v>4</v>
      </c>
      <c r="G329">
        <v>4</v>
      </c>
    </row>
    <row r="330" spans="1:7" x14ac:dyDescent="0.3">
      <c r="A330">
        <v>28767</v>
      </c>
      <c r="B330">
        <v>4</v>
      </c>
      <c r="C330">
        <v>4</v>
      </c>
      <c r="D330">
        <v>3</v>
      </c>
      <c r="E330">
        <v>3</v>
      </c>
      <c r="F330">
        <v>4</v>
      </c>
      <c r="G330">
        <v>4</v>
      </c>
    </row>
    <row r="331" spans="1:7" x14ac:dyDescent="0.3">
      <c r="A331">
        <v>29093</v>
      </c>
      <c r="B331">
        <v>4</v>
      </c>
      <c r="C331">
        <v>4</v>
      </c>
      <c r="D331">
        <v>2</v>
      </c>
      <c r="E331">
        <v>3</v>
      </c>
      <c r="F331">
        <v>4</v>
      </c>
      <c r="G331">
        <v>3</v>
      </c>
    </row>
    <row r="332" spans="1:7" x14ac:dyDescent="0.3">
      <c r="A332">
        <v>29684</v>
      </c>
      <c r="B332">
        <v>4</v>
      </c>
      <c r="C332">
        <v>4</v>
      </c>
      <c r="D332">
        <v>3</v>
      </c>
      <c r="E332">
        <v>4</v>
      </c>
      <c r="F332">
        <v>4</v>
      </c>
      <c r="G332">
        <v>4</v>
      </c>
    </row>
    <row r="333" spans="1:7" x14ac:dyDescent="0.3">
      <c r="A333">
        <v>27211</v>
      </c>
      <c r="B333">
        <v>4</v>
      </c>
      <c r="C333">
        <v>4</v>
      </c>
      <c r="D333">
        <v>1</v>
      </c>
      <c r="E333">
        <v>4</v>
      </c>
      <c r="F333">
        <v>4</v>
      </c>
      <c r="G333">
        <v>4</v>
      </c>
    </row>
    <row r="334" spans="1:7" x14ac:dyDescent="0.3">
      <c r="A334">
        <v>27611</v>
      </c>
      <c r="B334">
        <v>4</v>
      </c>
      <c r="C334">
        <v>4</v>
      </c>
      <c r="D334">
        <v>2</v>
      </c>
      <c r="E334">
        <v>4</v>
      </c>
      <c r="F334">
        <v>4</v>
      </c>
      <c r="G334">
        <v>4</v>
      </c>
    </row>
    <row r="335" spans="1:7" x14ac:dyDescent="0.3">
      <c r="A335">
        <v>29290</v>
      </c>
      <c r="B335">
        <v>3</v>
      </c>
      <c r="C335">
        <v>3</v>
      </c>
      <c r="D335">
        <v>3</v>
      </c>
      <c r="E335">
        <v>3</v>
      </c>
      <c r="F335">
        <v>3</v>
      </c>
      <c r="G335">
        <v>3</v>
      </c>
    </row>
    <row r="336" spans="1:7" x14ac:dyDescent="0.3">
      <c r="A336">
        <v>29392</v>
      </c>
      <c r="B336">
        <v>3</v>
      </c>
      <c r="C336">
        <v>4</v>
      </c>
      <c r="D336">
        <v>2</v>
      </c>
      <c r="E336">
        <v>3</v>
      </c>
      <c r="F336">
        <v>4</v>
      </c>
      <c r="G336">
        <v>4</v>
      </c>
    </row>
    <row r="337" spans="1:7" x14ac:dyDescent="0.3">
      <c r="A337">
        <v>28502</v>
      </c>
      <c r="B337">
        <v>4</v>
      </c>
      <c r="C337">
        <v>4</v>
      </c>
      <c r="D337">
        <v>3</v>
      </c>
      <c r="E337">
        <v>2</v>
      </c>
      <c r="F337">
        <v>4</v>
      </c>
      <c r="G337">
        <v>3</v>
      </c>
    </row>
    <row r="338" spans="1:7" x14ac:dyDescent="0.3">
      <c r="A338">
        <v>28770</v>
      </c>
      <c r="B338">
        <v>3</v>
      </c>
      <c r="C338">
        <v>3</v>
      </c>
      <c r="D338">
        <v>2</v>
      </c>
      <c r="E338">
        <v>3</v>
      </c>
      <c r="F338">
        <v>3</v>
      </c>
      <c r="G338">
        <v>3</v>
      </c>
    </row>
    <row r="339" spans="1:7" x14ac:dyDescent="0.3">
      <c r="A339">
        <v>29930</v>
      </c>
      <c r="B339">
        <v>4</v>
      </c>
      <c r="C339">
        <v>3</v>
      </c>
      <c r="D339">
        <v>2</v>
      </c>
      <c r="E339">
        <v>3</v>
      </c>
      <c r="F339">
        <v>4</v>
      </c>
      <c r="G339">
        <v>4</v>
      </c>
    </row>
    <row r="340" spans="1:7" x14ac:dyDescent="0.3">
      <c r="A340">
        <v>28514</v>
      </c>
      <c r="B340">
        <v>3</v>
      </c>
      <c r="C340">
        <v>3</v>
      </c>
      <c r="D340">
        <v>3</v>
      </c>
      <c r="E340">
        <v>1</v>
      </c>
      <c r="F340">
        <v>3</v>
      </c>
      <c r="G340">
        <v>2</v>
      </c>
    </row>
    <row r="341" spans="1:7" x14ac:dyDescent="0.3">
      <c r="A341">
        <v>28532</v>
      </c>
      <c r="B341">
        <v>4</v>
      </c>
      <c r="C341">
        <v>3</v>
      </c>
      <c r="D341">
        <v>3</v>
      </c>
      <c r="E341">
        <v>2</v>
      </c>
      <c r="F341">
        <v>3</v>
      </c>
      <c r="G341">
        <v>3</v>
      </c>
    </row>
    <row r="342" spans="1:7" x14ac:dyDescent="0.3">
      <c r="A342">
        <v>28640</v>
      </c>
      <c r="B342">
        <v>4</v>
      </c>
      <c r="C342">
        <v>4</v>
      </c>
      <c r="D342">
        <v>2</v>
      </c>
      <c r="E342">
        <v>4</v>
      </c>
      <c r="F342">
        <v>4</v>
      </c>
      <c r="G342">
        <v>4</v>
      </c>
    </row>
    <row r="343" spans="1:7" x14ac:dyDescent="0.3">
      <c r="A343">
        <v>29950</v>
      </c>
      <c r="B343">
        <v>4</v>
      </c>
      <c r="C343">
        <v>4</v>
      </c>
      <c r="D343">
        <v>4</v>
      </c>
      <c r="E343">
        <v>2</v>
      </c>
      <c r="F343">
        <v>4</v>
      </c>
      <c r="G343">
        <v>3</v>
      </c>
    </row>
    <row r="344" spans="1:7" x14ac:dyDescent="0.3">
      <c r="A344">
        <v>29302</v>
      </c>
      <c r="B344">
        <v>4</v>
      </c>
      <c r="C344">
        <v>4</v>
      </c>
      <c r="D344">
        <v>2</v>
      </c>
      <c r="E344">
        <v>4</v>
      </c>
      <c r="F344">
        <v>4</v>
      </c>
      <c r="G344">
        <v>4</v>
      </c>
    </row>
    <row r="345" spans="1:7" x14ac:dyDescent="0.3">
      <c r="A345">
        <v>27390</v>
      </c>
      <c r="B345">
        <v>4</v>
      </c>
      <c r="C345">
        <v>4</v>
      </c>
      <c r="D345">
        <v>3</v>
      </c>
      <c r="E345">
        <v>4</v>
      </c>
      <c r="F345">
        <v>4</v>
      </c>
      <c r="G345">
        <v>4</v>
      </c>
    </row>
    <row r="346" spans="1:7" x14ac:dyDescent="0.3">
      <c r="A346">
        <v>28127</v>
      </c>
      <c r="B346">
        <v>3</v>
      </c>
      <c r="C346">
        <v>4</v>
      </c>
      <c r="D346">
        <v>1</v>
      </c>
      <c r="E346">
        <v>2</v>
      </c>
      <c r="F346">
        <v>3</v>
      </c>
      <c r="G346">
        <v>2</v>
      </c>
    </row>
    <row r="347" spans="1:7" x14ac:dyDescent="0.3">
      <c r="A347">
        <v>28500</v>
      </c>
      <c r="B347">
        <v>4</v>
      </c>
      <c r="C347">
        <v>4</v>
      </c>
      <c r="D347">
        <v>4</v>
      </c>
      <c r="E347">
        <v>3</v>
      </c>
      <c r="F347">
        <v>4</v>
      </c>
      <c r="G347">
        <v>3</v>
      </c>
    </row>
    <row r="348" spans="1:7" x14ac:dyDescent="0.3">
      <c r="A348">
        <v>28619</v>
      </c>
      <c r="B348">
        <v>4</v>
      </c>
      <c r="C348">
        <v>4</v>
      </c>
      <c r="D348">
        <v>3</v>
      </c>
      <c r="E348">
        <v>4</v>
      </c>
      <c r="F348">
        <v>4</v>
      </c>
      <c r="G348">
        <v>4</v>
      </c>
    </row>
    <row r="349" spans="1:7" x14ac:dyDescent="0.3">
      <c r="A349">
        <v>28728</v>
      </c>
      <c r="B349">
        <v>4</v>
      </c>
      <c r="C349">
        <v>4</v>
      </c>
      <c r="D349">
        <v>3</v>
      </c>
      <c r="E349">
        <v>3</v>
      </c>
      <c r="F349">
        <v>4</v>
      </c>
      <c r="G349">
        <v>3</v>
      </c>
    </row>
    <row r="350" spans="1:7" x14ac:dyDescent="0.3">
      <c r="A350">
        <v>29379</v>
      </c>
      <c r="B350">
        <v>3</v>
      </c>
      <c r="C350">
        <v>3</v>
      </c>
      <c r="D350">
        <v>2</v>
      </c>
      <c r="E350">
        <v>3</v>
      </c>
      <c r="F350">
        <v>4</v>
      </c>
      <c r="G350">
        <v>4</v>
      </c>
    </row>
    <row r="351" spans="1:7" x14ac:dyDescent="0.3">
      <c r="A351">
        <v>27265</v>
      </c>
      <c r="B351">
        <v>2</v>
      </c>
      <c r="C351">
        <v>2</v>
      </c>
      <c r="D351">
        <v>3</v>
      </c>
      <c r="E351">
        <v>1</v>
      </c>
      <c r="F351">
        <v>1</v>
      </c>
      <c r="G351">
        <v>1</v>
      </c>
    </row>
    <row r="352" spans="1:7" x14ac:dyDescent="0.3">
      <c r="A352">
        <v>28666</v>
      </c>
      <c r="B352">
        <v>4</v>
      </c>
      <c r="C352">
        <v>4</v>
      </c>
      <c r="D352">
        <v>2</v>
      </c>
      <c r="E352">
        <v>4</v>
      </c>
      <c r="F352">
        <v>4</v>
      </c>
      <c r="G352">
        <v>4</v>
      </c>
    </row>
    <row r="353" spans="1:7" x14ac:dyDescent="0.3">
      <c r="A353">
        <v>29269</v>
      </c>
      <c r="B353">
        <v>3</v>
      </c>
      <c r="C353">
        <v>4</v>
      </c>
      <c r="D353">
        <v>2</v>
      </c>
      <c r="E353">
        <v>3</v>
      </c>
      <c r="F353">
        <v>4</v>
      </c>
      <c r="G353">
        <v>3</v>
      </c>
    </row>
    <row r="354" spans="1:7" x14ac:dyDescent="0.3">
      <c r="A354">
        <v>29935</v>
      </c>
      <c r="B354">
        <v>3</v>
      </c>
      <c r="C354">
        <v>3</v>
      </c>
      <c r="D354">
        <v>3</v>
      </c>
      <c r="E354">
        <v>2</v>
      </c>
      <c r="F354">
        <v>3</v>
      </c>
      <c r="G354">
        <v>2</v>
      </c>
    </row>
    <row r="355" spans="1:7" x14ac:dyDescent="0.3">
      <c r="A355">
        <v>26555</v>
      </c>
      <c r="B355">
        <v>4</v>
      </c>
      <c r="C355">
        <v>4</v>
      </c>
      <c r="D355">
        <v>3</v>
      </c>
      <c r="E355">
        <v>4</v>
      </c>
      <c r="F355">
        <v>4</v>
      </c>
      <c r="G355">
        <v>4</v>
      </c>
    </row>
    <row r="356" spans="1:7" x14ac:dyDescent="0.3">
      <c r="A356">
        <v>28137</v>
      </c>
      <c r="B356">
        <v>4</v>
      </c>
      <c r="C356">
        <v>4</v>
      </c>
      <c r="D356">
        <v>1</v>
      </c>
      <c r="E356">
        <v>4</v>
      </c>
      <c r="F356">
        <v>4</v>
      </c>
      <c r="G356">
        <v>4</v>
      </c>
    </row>
    <row r="357" spans="1:7" x14ac:dyDescent="0.3">
      <c r="A357">
        <v>28242</v>
      </c>
      <c r="B357">
        <v>3</v>
      </c>
      <c r="C357">
        <v>3</v>
      </c>
      <c r="D357">
        <v>3</v>
      </c>
      <c r="E357">
        <v>3</v>
      </c>
      <c r="F357">
        <v>3</v>
      </c>
      <c r="G357">
        <v>3</v>
      </c>
    </row>
    <row r="358" spans="1:7" x14ac:dyDescent="0.3">
      <c r="A358">
        <v>30093</v>
      </c>
      <c r="B358">
        <v>4</v>
      </c>
      <c r="C358">
        <v>4</v>
      </c>
      <c r="D358">
        <v>3</v>
      </c>
      <c r="E358">
        <v>3</v>
      </c>
      <c r="F358">
        <v>4</v>
      </c>
      <c r="G358">
        <v>3</v>
      </c>
    </row>
    <row r="359" spans="1:7" x14ac:dyDescent="0.3">
      <c r="A359">
        <v>26578</v>
      </c>
      <c r="B359">
        <v>4</v>
      </c>
      <c r="C359">
        <v>4</v>
      </c>
      <c r="D359">
        <v>2</v>
      </c>
      <c r="E359">
        <v>3</v>
      </c>
      <c r="F359">
        <v>3</v>
      </c>
      <c r="G359">
        <v>4</v>
      </c>
    </row>
    <row r="360" spans="1:7" x14ac:dyDescent="0.3">
      <c r="A360">
        <v>28093</v>
      </c>
      <c r="B360">
        <v>4</v>
      </c>
      <c r="C360">
        <v>4</v>
      </c>
      <c r="D360">
        <v>4</v>
      </c>
      <c r="E360">
        <v>3</v>
      </c>
      <c r="F360">
        <v>4</v>
      </c>
      <c r="G360">
        <v>3</v>
      </c>
    </row>
    <row r="361" spans="1:7" x14ac:dyDescent="0.3">
      <c r="A361">
        <v>28585</v>
      </c>
      <c r="B361">
        <v>4</v>
      </c>
      <c r="C361">
        <v>4</v>
      </c>
      <c r="D361">
        <v>2</v>
      </c>
      <c r="E361">
        <v>4</v>
      </c>
      <c r="F361">
        <v>4</v>
      </c>
      <c r="G361">
        <v>4</v>
      </c>
    </row>
    <row r="362" spans="1:7" x14ac:dyDescent="0.3">
      <c r="A362">
        <v>29272</v>
      </c>
      <c r="B362">
        <v>3</v>
      </c>
      <c r="C362">
        <v>3</v>
      </c>
      <c r="D362">
        <v>2</v>
      </c>
      <c r="E362">
        <v>4</v>
      </c>
      <c r="F362">
        <v>4</v>
      </c>
      <c r="G362">
        <v>4</v>
      </c>
    </row>
    <row r="363" spans="1:7" x14ac:dyDescent="0.3">
      <c r="A363">
        <v>26641</v>
      </c>
      <c r="B363">
        <v>3</v>
      </c>
      <c r="C363">
        <v>3</v>
      </c>
      <c r="D363">
        <v>3</v>
      </c>
      <c r="E363">
        <v>1</v>
      </c>
      <c r="F363">
        <v>3</v>
      </c>
      <c r="G363">
        <v>1</v>
      </c>
    </row>
    <row r="364" spans="1:7" x14ac:dyDescent="0.3">
      <c r="A364">
        <v>28671</v>
      </c>
      <c r="B364">
        <v>4</v>
      </c>
      <c r="C364">
        <v>4</v>
      </c>
      <c r="D364">
        <v>3</v>
      </c>
      <c r="E364">
        <v>4</v>
      </c>
      <c r="F364">
        <v>4</v>
      </c>
      <c r="G364">
        <v>4</v>
      </c>
    </row>
    <row r="365" spans="1:7" x14ac:dyDescent="0.3">
      <c r="A365">
        <v>29492</v>
      </c>
      <c r="B365">
        <v>3</v>
      </c>
      <c r="C365">
        <v>4</v>
      </c>
      <c r="D365">
        <v>3</v>
      </c>
      <c r="E365">
        <v>2</v>
      </c>
      <c r="F365">
        <v>3</v>
      </c>
      <c r="G365">
        <v>2</v>
      </c>
    </row>
    <row r="366" spans="1:7" x14ac:dyDescent="0.3">
      <c r="A366">
        <v>30153</v>
      </c>
      <c r="B366">
        <v>4</v>
      </c>
      <c r="C366">
        <v>4</v>
      </c>
      <c r="D366">
        <v>4</v>
      </c>
      <c r="E366">
        <v>4</v>
      </c>
      <c r="F366">
        <v>4</v>
      </c>
      <c r="G366">
        <v>4</v>
      </c>
    </row>
    <row r="367" spans="1:7" x14ac:dyDescent="0.3">
      <c r="A367">
        <v>26573</v>
      </c>
      <c r="B367">
        <v>4</v>
      </c>
      <c r="C367">
        <v>4</v>
      </c>
      <c r="D367">
        <v>3</v>
      </c>
      <c r="E367">
        <v>3</v>
      </c>
      <c r="F367">
        <v>4</v>
      </c>
      <c r="G367">
        <v>3</v>
      </c>
    </row>
    <row r="368" spans="1:7" x14ac:dyDescent="0.3">
      <c r="A368">
        <v>27524</v>
      </c>
      <c r="B368">
        <v>4</v>
      </c>
      <c r="C368">
        <v>4</v>
      </c>
      <c r="D368">
        <v>3</v>
      </c>
      <c r="E368">
        <v>4</v>
      </c>
      <c r="F368">
        <v>4</v>
      </c>
      <c r="G368">
        <v>4</v>
      </c>
    </row>
    <row r="369" spans="1:7" x14ac:dyDescent="0.3">
      <c r="A369">
        <v>28136</v>
      </c>
      <c r="B369">
        <v>3</v>
      </c>
      <c r="C369">
        <v>4</v>
      </c>
      <c r="D369">
        <v>1</v>
      </c>
      <c r="E369">
        <v>3</v>
      </c>
      <c r="F369">
        <v>4</v>
      </c>
      <c r="G369">
        <v>3</v>
      </c>
    </row>
    <row r="370" spans="1:7" x14ac:dyDescent="0.3">
      <c r="A370">
        <v>29078</v>
      </c>
      <c r="B370">
        <v>3</v>
      </c>
      <c r="C370">
        <v>3</v>
      </c>
      <c r="D370">
        <v>2</v>
      </c>
      <c r="E370">
        <v>2</v>
      </c>
      <c r="F370">
        <v>2</v>
      </c>
      <c r="G370">
        <v>1</v>
      </c>
    </row>
    <row r="371" spans="1:7" x14ac:dyDescent="0.3">
      <c r="A371">
        <v>26746</v>
      </c>
      <c r="B371">
        <v>4</v>
      </c>
      <c r="C371">
        <v>4</v>
      </c>
      <c r="D371">
        <v>3</v>
      </c>
      <c r="E371">
        <v>4</v>
      </c>
      <c r="F371">
        <v>4</v>
      </c>
      <c r="G371">
        <v>4</v>
      </c>
    </row>
    <row r="372" spans="1:7" x14ac:dyDescent="0.3">
      <c r="A372">
        <v>27301</v>
      </c>
      <c r="B372">
        <v>4</v>
      </c>
      <c r="C372">
        <v>3</v>
      </c>
      <c r="D372">
        <v>3</v>
      </c>
      <c r="E372">
        <v>3</v>
      </c>
      <c r="F372">
        <v>3</v>
      </c>
      <c r="G372">
        <v>3</v>
      </c>
    </row>
    <row r="373" spans="1:7" x14ac:dyDescent="0.3">
      <c r="A373">
        <v>28873</v>
      </c>
      <c r="B373">
        <v>4</v>
      </c>
      <c r="C373">
        <v>4</v>
      </c>
      <c r="D373">
        <v>2</v>
      </c>
      <c r="E373">
        <v>3</v>
      </c>
      <c r="F373">
        <v>4</v>
      </c>
      <c r="G373">
        <v>3</v>
      </c>
    </row>
    <row r="374" spans="1:7" x14ac:dyDescent="0.3">
      <c r="A374">
        <v>28175</v>
      </c>
      <c r="B374">
        <v>3</v>
      </c>
      <c r="C374">
        <v>3</v>
      </c>
      <c r="D374">
        <v>3</v>
      </c>
      <c r="E374">
        <v>2</v>
      </c>
      <c r="F374">
        <v>3</v>
      </c>
      <c r="G374">
        <v>1</v>
      </c>
    </row>
    <row r="375" spans="1:7" x14ac:dyDescent="0.3">
      <c r="A375">
        <v>28649</v>
      </c>
      <c r="B375">
        <v>3</v>
      </c>
      <c r="C375">
        <v>3</v>
      </c>
      <c r="D375">
        <v>2</v>
      </c>
      <c r="E375">
        <v>3</v>
      </c>
      <c r="F375">
        <v>3</v>
      </c>
      <c r="G375">
        <v>2</v>
      </c>
    </row>
    <row r="376" spans="1:7" x14ac:dyDescent="0.3">
      <c r="A376">
        <v>29396</v>
      </c>
      <c r="B376">
        <v>4</v>
      </c>
      <c r="C376">
        <v>4</v>
      </c>
      <c r="D376">
        <v>3</v>
      </c>
      <c r="E376">
        <v>3</v>
      </c>
      <c r="F376">
        <v>3</v>
      </c>
      <c r="G376">
        <v>3</v>
      </c>
    </row>
    <row r="377" spans="1:7" x14ac:dyDescent="0.3">
      <c r="A377">
        <v>28632</v>
      </c>
      <c r="B377">
        <v>3</v>
      </c>
      <c r="C377">
        <v>3</v>
      </c>
      <c r="D377">
        <v>3</v>
      </c>
      <c r="E377">
        <v>4</v>
      </c>
      <c r="F377">
        <v>4</v>
      </c>
      <c r="G377">
        <v>4</v>
      </c>
    </row>
    <row r="378" spans="1:7" x14ac:dyDescent="0.3">
      <c r="A378">
        <v>29248</v>
      </c>
      <c r="B378">
        <v>3</v>
      </c>
      <c r="C378">
        <v>3</v>
      </c>
      <c r="D378">
        <v>3</v>
      </c>
      <c r="E378">
        <v>2</v>
      </c>
      <c r="F378">
        <v>3</v>
      </c>
      <c r="G378">
        <v>2</v>
      </c>
    </row>
    <row r="379" spans="1:7" x14ac:dyDescent="0.3">
      <c r="A379">
        <v>29952</v>
      </c>
      <c r="B379">
        <v>4</v>
      </c>
      <c r="C379">
        <v>4</v>
      </c>
      <c r="D379">
        <v>4</v>
      </c>
      <c r="E379">
        <v>3</v>
      </c>
      <c r="F379">
        <v>3</v>
      </c>
      <c r="G379">
        <v>3</v>
      </c>
    </row>
    <row r="380" spans="1:7" x14ac:dyDescent="0.3">
      <c r="A380">
        <v>29152</v>
      </c>
      <c r="B380">
        <v>3</v>
      </c>
      <c r="C380">
        <v>3</v>
      </c>
      <c r="D380">
        <v>2</v>
      </c>
      <c r="E380">
        <v>3</v>
      </c>
      <c r="F380">
        <v>4</v>
      </c>
      <c r="G380">
        <v>3</v>
      </c>
    </row>
    <row r="381" spans="1:7" x14ac:dyDescent="0.3">
      <c r="A381">
        <v>27078</v>
      </c>
      <c r="B381">
        <v>4</v>
      </c>
      <c r="C381">
        <v>4</v>
      </c>
      <c r="D381">
        <v>3</v>
      </c>
      <c r="E381">
        <v>3</v>
      </c>
      <c r="F381">
        <v>3</v>
      </c>
      <c r="G381">
        <v>2</v>
      </c>
    </row>
    <row r="382" spans="1:7" x14ac:dyDescent="0.3">
      <c r="A382">
        <v>27174</v>
      </c>
      <c r="B382">
        <v>4</v>
      </c>
      <c r="C382">
        <v>3</v>
      </c>
      <c r="D382">
        <v>3</v>
      </c>
      <c r="E382">
        <v>3</v>
      </c>
      <c r="F382">
        <v>4</v>
      </c>
      <c r="G382">
        <v>3</v>
      </c>
    </row>
    <row r="383" spans="1:7" x14ac:dyDescent="0.3">
      <c r="A383">
        <v>29308</v>
      </c>
      <c r="B383">
        <v>3</v>
      </c>
      <c r="C383">
        <v>4</v>
      </c>
      <c r="D383">
        <v>2</v>
      </c>
      <c r="E383">
        <v>4</v>
      </c>
      <c r="F383">
        <v>4</v>
      </c>
      <c r="G383">
        <v>4</v>
      </c>
    </row>
    <row r="384" spans="1:7" x14ac:dyDescent="0.3">
      <c r="A384">
        <v>29038</v>
      </c>
      <c r="B384">
        <v>3</v>
      </c>
      <c r="C384">
        <v>4</v>
      </c>
      <c r="D384">
        <v>3</v>
      </c>
      <c r="E384">
        <v>4</v>
      </c>
      <c r="F384">
        <v>4</v>
      </c>
      <c r="G384">
        <v>3</v>
      </c>
    </row>
    <row r="385" spans="1:7" x14ac:dyDescent="0.3">
      <c r="A385">
        <v>29232</v>
      </c>
      <c r="B385">
        <v>4</v>
      </c>
      <c r="C385">
        <v>4</v>
      </c>
      <c r="D385">
        <v>1</v>
      </c>
      <c r="E385">
        <v>4</v>
      </c>
      <c r="F385">
        <v>3</v>
      </c>
      <c r="G385">
        <v>4</v>
      </c>
    </row>
    <row r="386" spans="1:7" x14ac:dyDescent="0.3">
      <c r="A386">
        <v>28013</v>
      </c>
      <c r="B386">
        <v>4</v>
      </c>
      <c r="C386">
        <v>4</v>
      </c>
      <c r="D386">
        <v>1</v>
      </c>
      <c r="E386">
        <v>3</v>
      </c>
      <c r="F386">
        <v>4</v>
      </c>
      <c r="G386">
        <v>3</v>
      </c>
    </row>
    <row r="387" spans="1:7" x14ac:dyDescent="0.3">
      <c r="A387">
        <v>30097</v>
      </c>
      <c r="B387">
        <v>4</v>
      </c>
      <c r="C387">
        <v>4</v>
      </c>
      <c r="D387">
        <v>2</v>
      </c>
      <c r="E387">
        <v>3</v>
      </c>
      <c r="F387">
        <v>4</v>
      </c>
      <c r="G387">
        <v>4</v>
      </c>
    </row>
    <row r="388" spans="1:7" x14ac:dyDescent="0.3">
      <c r="A388">
        <v>28589</v>
      </c>
      <c r="B388">
        <v>2</v>
      </c>
      <c r="C388">
        <v>3</v>
      </c>
      <c r="D388">
        <v>1</v>
      </c>
      <c r="E388">
        <v>3</v>
      </c>
      <c r="F388">
        <v>4</v>
      </c>
      <c r="G388">
        <v>3</v>
      </c>
    </row>
    <row r="389" spans="1:7" x14ac:dyDescent="0.3">
      <c r="A389">
        <v>28590</v>
      </c>
      <c r="B389">
        <v>3</v>
      </c>
      <c r="C389">
        <v>4</v>
      </c>
      <c r="D389">
        <v>2</v>
      </c>
      <c r="E389">
        <v>4</v>
      </c>
      <c r="F389">
        <v>3</v>
      </c>
      <c r="G389">
        <v>4</v>
      </c>
    </row>
    <row r="390" spans="1:7" x14ac:dyDescent="0.3">
      <c r="A390">
        <v>28592</v>
      </c>
      <c r="B390">
        <v>4</v>
      </c>
      <c r="C390">
        <v>4</v>
      </c>
      <c r="D390">
        <v>1</v>
      </c>
      <c r="E390">
        <v>3</v>
      </c>
      <c r="F390">
        <v>4</v>
      </c>
      <c r="G390">
        <v>3</v>
      </c>
    </row>
    <row r="391" spans="1:7" x14ac:dyDescent="0.3">
      <c r="A391">
        <v>29214</v>
      </c>
      <c r="B391">
        <v>3</v>
      </c>
      <c r="C391">
        <v>3</v>
      </c>
      <c r="D391">
        <v>3</v>
      </c>
      <c r="E391">
        <v>3</v>
      </c>
      <c r="F391">
        <v>3</v>
      </c>
      <c r="G391">
        <v>3</v>
      </c>
    </row>
    <row r="392" spans="1:7" x14ac:dyDescent="0.3">
      <c r="A392">
        <v>29135</v>
      </c>
      <c r="B392">
        <v>4</v>
      </c>
      <c r="C392">
        <v>4</v>
      </c>
      <c r="D392">
        <v>4</v>
      </c>
      <c r="E392">
        <v>3</v>
      </c>
      <c r="F392">
        <v>4</v>
      </c>
      <c r="G392">
        <v>3</v>
      </c>
    </row>
    <row r="393" spans="1:7" x14ac:dyDescent="0.3">
      <c r="A393">
        <v>28606</v>
      </c>
      <c r="B393">
        <v>4</v>
      </c>
      <c r="C393">
        <v>3</v>
      </c>
      <c r="D393">
        <v>2</v>
      </c>
      <c r="E393">
        <v>4</v>
      </c>
      <c r="F393">
        <v>4</v>
      </c>
      <c r="G393">
        <v>3</v>
      </c>
    </row>
    <row r="394" spans="1:7" x14ac:dyDescent="0.3">
      <c r="A394">
        <v>28802</v>
      </c>
      <c r="B394">
        <v>3</v>
      </c>
      <c r="C394">
        <v>3</v>
      </c>
      <c r="D394">
        <v>2</v>
      </c>
      <c r="E394">
        <v>3</v>
      </c>
      <c r="F394">
        <v>4</v>
      </c>
      <c r="G394">
        <v>4</v>
      </c>
    </row>
    <row r="395" spans="1:7" x14ac:dyDescent="0.3">
      <c r="A395">
        <v>26816</v>
      </c>
      <c r="B395">
        <v>4</v>
      </c>
      <c r="C395">
        <v>4</v>
      </c>
      <c r="D395">
        <v>3</v>
      </c>
      <c r="E395">
        <v>4</v>
      </c>
      <c r="F395">
        <v>4</v>
      </c>
      <c r="G395">
        <v>3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4B94-63F1-434F-BFA0-8AFA8AEB4DA0}">
  <dimension ref="A3:B6"/>
  <sheetViews>
    <sheetView workbookViewId="0">
      <selection activeCell="A4" sqref="A4:B5"/>
    </sheetView>
  </sheetViews>
  <sheetFormatPr defaultRowHeight="14.4" x14ac:dyDescent="0.3"/>
  <cols>
    <col min="1" max="2" width="15.6640625" bestFit="1" customWidth="1"/>
  </cols>
  <sheetData>
    <row r="3" spans="1:2" x14ac:dyDescent="0.3">
      <c r="A3" s="50" t="s">
        <v>220</v>
      </c>
      <c r="B3" t="s">
        <v>222</v>
      </c>
    </row>
    <row r="4" spans="1:2" x14ac:dyDescent="0.3">
      <c r="A4" s="51">
        <v>0</v>
      </c>
      <c r="B4">
        <v>130</v>
      </c>
    </row>
    <row r="5" spans="1:2" x14ac:dyDescent="0.3">
      <c r="A5" s="51">
        <v>1</v>
      </c>
      <c r="B5">
        <v>207</v>
      </c>
    </row>
    <row r="6" spans="1:2" x14ac:dyDescent="0.3">
      <c r="A6" s="51" t="s">
        <v>221</v>
      </c>
      <c r="B6">
        <v>337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FA77-D986-49F9-A87F-4E0DE16605FD}">
  <dimension ref="A1:P338"/>
  <sheetViews>
    <sheetView workbookViewId="0">
      <selection activeCell="P2" sqref="P2"/>
    </sheetView>
  </sheetViews>
  <sheetFormatPr defaultRowHeight="14.4" x14ac:dyDescent="0.3"/>
  <cols>
    <col min="1" max="1" width="13.44140625" customWidth="1"/>
    <col min="2" max="2" width="9.6640625" customWidth="1"/>
  </cols>
  <sheetData>
    <row r="1" spans="1:16" x14ac:dyDescent="0.3">
      <c r="A1" t="s">
        <v>20</v>
      </c>
      <c r="B1" t="s">
        <v>21</v>
      </c>
      <c r="C1" t="s">
        <v>22</v>
      </c>
      <c r="D1" t="s">
        <v>23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219</v>
      </c>
      <c r="L1" t="s">
        <v>167</v>
      </c>
    </row>
    <row r="2" spans="1:16" x14ac:dyDescent="0.3">
      <c r="A2">
        <v>29705</v>
      </c>
      <c r="B2">
        <v>1</v>
      </c>
      <c r="C2">
        <v>1990</v>
      </c>
      <c r="D2">
        <v>32</v>
      </c>
      <c r="E2">
        <v>3</v>
      </c>
      <c r="F2">
        <v>3</v>
      </c>
      <c r="G2">
        <v>3</v>
      </c>
      <c r="H2">
        <v>3</v>
      </c>
      <c r="I2">
        <v>3</v>
      </c>
      <c r="J2">
        <v>3</v>
      </c>
      <c r="K2">
        <v>1</v>
      </c>
      <c r="L2">
        <f>SUM(Tabulka1[[#This Row],[p1]:[p6]])</f>
        <v>18</v>
      </c>
      <c r="P2">
        <f>CORREL(Tabulka1[odpoved],Tabulka1[HS])</f>
        <v>0.22769438284250287</v>
      </c>
    </row>
    <row r="3" spans="1:16" x14ac:dyDescent="0.3">
      <c r="A3">
        <v>28302</v>
      </c>
      <c r="B3">
        <v>1</v>
      </c>
      <c r="C3">
        <v>1984</v>
      </c>
      <c r="D3">
        <v>38</v>
      </c>
      <c r="E3">
        <v>4</v>
      </c>
      <c r="F3">
        <v>3</v>
      </c>
      <c r="G3">
        <v>2</v>
      </c>
      <c r="H3">
        <v>3</v>
      </c>
      <c r="I3">
        <v>3</v>
      </c>
      <c r="J3">
        <v>3</v>
      </c>
      <c r="K3">
        <v>1</v>
      </c>
      <c r="L3">
        <f>SUM(Tabulka1[[#This Row],[p1]:[p6]])</f>
        <v>18</v>
      </c>
    </row>
    <row r="4" spans="1:16" x14ac:dyDescent="0.3">
      <c r="A4">
        <v>27994</v>
      </c>
      <c r="B4">
        <v>0</v>
      </c>
      <c r="C4">
        <v>2007</v>
      </c>
      <c r="D4">
        <v>15</v>
      </c>
      <c r="E4">
        <v>3</v>
      </c>
      <c r="F4">
        <v>4</v>
      </c>
      <c r="G4">
        <v>2</v>
      </c>
      <c r="H4">
        <v>3</v>
      </c>
      <c r="I4">
        <v>4</v>
      </c>
      <c r="J4">
        <v>3</v>
      </c>
      <c r="K4">
        <v>1</v>
      </c>
      <c r="L4">
        <f>SUM(Tabulka1[[#This Row],[p1]:[p6]])</f>
        <v>19</v>
      </c>
    </row>
    <row r="5" spans="1:16" x14ac:dyDescent="0.3">
      <c r="A5">
        <v>28567</v>
      </c>
      <c r="B5">
        <v>0</v>
      </c>
      <c r="C5">
        <v>2007</v>
      </c>
      <c r="D5">
        <v>15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1</v>
      </c>
      <c r="L5">
        <f>SUM(Tabulka1[[#This Row],[p1]:[p6]])</f>
        <v>24</v>
      </c>
    </row>
    <row r="6" spans="1:16" x14ac:dyDescent="0.3">
      <c r="A6">
        <v>27976</v>
      </c>
      <c r="B6">
        <v>0</v>
      </c>
      <c r="C6">
        <v>2006</v>
      </c>
      <c r="D6">
        <v>16</v>
      </c>
      <c r="E6">
        <v>4</v>
      </c>
      <c r="F6">
        <v>3</v>
      </c>
      <c r="G6">
        <v>3</v>
      </c>
      <c r="H6">
        <v>2</v>
      </c>
      <c r="I6">
        <v>3</v>
      </c>
      <c r="J6">
        <v>2</v>
      </c>
      <c r="K6">
        <v>1</v>
      </c>
      <c r="L6">
        <f>SUM(Tabulka1[[#This Row],[p1]:[p6]])</f>
        <v>17</v>
      </c>
    </row>
    <row r="7" spans="1:16" x14ac:dyDescent="0.3">
      <c r="A7">
        <v>29342</v>
      </c>
      <c r="B7">
        <v>0</v>
      </c>
      <c r="C7">
        <v>2006</v>
      </c>
      <c r="D7">
        <v>16</v>
      </c>
      <c r="E7">
        <v>2</v>
      </c>
      <c r="F7">
        <v>4</v>
      </c>
      <c r="G7">
        <v>2</v>
      </c>
      <c r="H7">
        <v>4</v>
      </c>
      <c r="I7">
        <v>3</v>
      </c>
      <c r="J7">
        <v>4</v>
      </c>
      <c r="K7">
        <v>1</v>
      </c>
      <c r="L7">
        <f>SUM(Tabulka1[[#This Row],[p1]:[p6]])</f>
        <v>19</v>
      </c>
    </row>
    <row r="8" spans="1:16" x14ac:dyDescent="0.3">
      <c r="A8">
        <v>28065</v>
      </c>
      <c r="B8">
        <v>0</v>
      </c>
      <c r="C8">
        <v>2005</v>
      </c>
      <c r="D8">
        <v>17</v>
      </c>
      <c r="E8">
        <v>4</v>
      </c>
      <c r="F8">
        <v>4</v>
      </c>
      <c r="G8">
        <v>3</v>
      </c>
      <c r="H8">
        <v>3</v>
      </c>
      <c r="I8">
        <v>4</v>
      </c>
      <c r="J8">
        <v>3</v>
      </c>
      <c r="K8">
        <v>1</v>
      </c>
      <c r="L8">
        <f>SUM(Tabulka1[[#This Row],[p1]:[p6]])</f>
        <v>21</v>
      </c>
    </row>
    <row r="9" spans="1:16" x14ac:dyDescent="0.3">
      <c r="A9">
        <v>27414</v>
      </c>
      <c r="B9">
        <v>0</v>
      </c>
      <c r="C9">
        <v>2004</v>
      </c>
      <c r="D9">
        <v>18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1</v>
      </c>
      <c r="L9">
        <f>SUM(Tabulka1[[#This Row],[p1]:[p6]])</f>
        <v>24</v>
      </c>
    </row>
    <row r="10" spans="1:16" x14ac:dyDescent="0.3">
      <c r="A10">
        <v>28011</v>
      </c>
      <c r="B10">
        <v>0</v>
      </c>
      <c r="C10">
        <v>2004</v>
      </c>
      <c r="D10">
        <v>18</v>
      </c>
      <c r="E10">
        <v>4</v>
      </c>
      <c r="F10">
        <v>4</v>
      </c>
      <c r="G10">
        <v>1</v>
      </c>
      <c r="H10">
        <v>4</v>
      </c>
      <c r="I10">
        <v>4</v>
      </c>
      <c r="J10">
        <v>4</v>
      </c>
      <c r="K10">
        <v>1</v>
      </c>
      <c r="L10">
        <f>SUM(Tabulka1[[#This Row],[p1]:[p6]])</f>
        <v>21</v>
      </c>
    </row>
    <row r="11" spans="1:16" x14ac:dyDescent="0.3">
      <c r="A11">
        <v>28046</v>
      </c>
      <c r="B11">
        <v>0</v>
      </c>
      <c r="C11">
        <v>2004</v>
      </c>
      <c r="D11">
        <v>18</v>
      </c>
      <c r="E11">
        <v>4</v>
      </c>
      <c r="F11">
        <v>2</v>
      </c>
      <c r="G11">
        <v>2</v>
      </c>
      <c r="H11">
        <v>3</v>
      </c>
      <c r="I11">
        <v>4</v>
      </c>
      <c r="J11">
        <v>4</v>
      </c>
      <c r="K11">
        <v>1</v>
      </c>
      <c r="L11">
        <f>SUM(Tabulka1[[#This Row],[p1]:[p6]])</f>
        <v>19</v>
      </c>
    </row>
    <row r="12" spans="1:16" x14ac:dyDescent="0.3">
      <c r="A12">
        <v>28418</v>
      </c>
      <c r="B12">
        <v>0</v>
      </c>
      <c r="C12">
        <v>2004</v>
      </c>
      <c r="D12">
        <v>18</v>
      </c>
      <c r="E12">
        <v>4</v>
      </c>
      <c r="F12">
        <v>3</v>
      </c>
      <c r="G12">
        <v>3</v>
      </c>
      <c r="H12">
        <v>3</v>
      </c>
      <c r="I12">
        <v>3</v>
      </c>
      <c r="J12">
        <v>3</v>
      </c>
      <c r="K12">
        <v>1</v>
      </c>
      <c r="L12">
        <f>SUM(Tabulka1[[#This Row],[p1]:[p6]])</f>
        <v>19</v>
      </c>
    </row>
    <row r="13" spans="1:16" x14ac:dyDescent="0.3">
      <c r="A13">
        <v>28776</v>
      </c>
      <c r="B13">
        <v>0</v>
      </c>
      <c r="C13">
        <v>2004</v>
      </c>
      <c r="D13">
        <v>18</v>
      </c>
      <c r="E13">
        <v>3</v>
      </c>
      <c r="F13">
        <v>4</v>
      </c>
      <c r="G13">
        <v>3</v>
      </c>
      <c r="H13">
        <v>4</v>
      </c>
      <c r="I13">
        <v>4</v>
      </c>
      <c r="J13">
        <v>4</v>
      </c>
      <c r="K13">
        <v>1</v>
      </c>
      <c r="L13">
        <f>SUM(Tabulka1[[#This Row],[p1]:[p6]])</f>
        <v>22</v>
      </c>
    </row>
    <row r="14" spans="1:16" x14ac:dyDescent="0.3">
      <c r="A14">
        <v>28099</v>
      </c>
      <c r="B14">
        <v>0</v>
      </c>
      <c r="C14">
        <v>2003</v>
      </c>
      <c r="D14">
        <v>19</v>
      </c>
      <c r="E14">
        <v>4</v>
      </c>
      <c r="F14">
        <v>4</v>
      </c>
      <c r="G14">
        <v>3</v>
      </c>
      <c r="H14">
        <v>3</v>
      </c>
      <c r="I14">
        <v>4</v>
      </c>
      <c r="J14">
        <v>4</v>
      </c>
      <c r="K14">
        <v>1</v>
      </c>
      <c r="L14">
        <f>SUM(Tabulka1[[#This Row],[p1]:[p6]])</f>
        <v>22</v>
      </c>
    </row>
    <row r="15" spans="1:16" x14ac:dyDescent="0.3">
      <c r="A15">
        <v>28860</v>
      </c>
      <c r="B15">
        <v>0</v>
      </c>
      <c r="C15">
        <v>2003</v>
      </c>
      <c r="D15">
        <v>19</v>
      </c>
      <c r="E15">
        <v>4</v>
      </c>
      <c r="F15">
        <v>4</v>
      </c>
      <c r="G15">
        <v>2</v>
      </c>
      <c r="H15">
        <v>3</v>
      </c>
      <c r="I15">
        <v>4</v>
      </c>
      <c r="J15">
        <v>2</v>
      </c>
      <c r="K15">
        <v>1</v>
      </c>
      <c r="L15">
        <f>SUM(Tabulka1[[#This Row],[p1]:[p6]])</f>
        <v>19</v>
      </c>
    </row>
    <row r="16" spans="1:16" x14ac:dyDescent="0.3">
      <c r="A16">
        <v>29765</v>
      </c>
      <c r="B16">
        <v>0</v>
      </c>
      <c r="C16">
        <v>2003</v>
      </c>
      <c r="D16">
        <v>19</v>
      </c>
      <c r="E16">
        <v>4</v>
      </c>
      <c r="F16">
        <v>4</v>
      </c>
      <c r="G16">
        <v>3</v>
      </c>
      <c r="H16">
        <v>3</v>
      </c>
      <c r="I16">
        <v>4</v>
      </c>
      <c r="J16">
        <v>3</v>
      </c>
      <c r="K16">
        <v>1</v>
      </c>
      <c r="L16">
        <f>SUM(Tabulka1[[#This Row],[p1]:[p6]])</f>
        <v>21</v>
      </c>
    </row>
    <row r="17" spans="1:12" x14ac:dyDescent="0.3">
      <c r="A17">
        <v>26556</v>
      </c>
      <c r="B17">
        <v>0</v>
      </c>
      <c r="C17">
        <v>2002</v>
      </c>
      <c r="D17">
        <v>20</v>
      </c>
      <c r="E17">
        <v>3</v>
      </c>
      <c r="F17">
        <v>4</v>
      </c>
      <c r="G17">
        <v>2</v>
      </c>
      <c r="H17">
        <v>3</v>
      </c>
      <c r="I17">
        <v>4</v>
      </c>
      <c r="J17">
        <v>3</v>
      </c>
      <c r="K17">
        <v>1</v>
      </c>
      <c r="L17">
        <f>SUM(Tabulka1[[#This Row],[p1]:[p6]])</f>
        <v>19</v>
      </c>
    </row>
    <row r="18" spans="1:12" x14ac:dyDescent="0.3">
      <c r="A18">
        <v>27201</v>
      </c>
      <c r="B18">
        <v>1</v>
      </c>
      <c r="C18">
        <v>2002</v>
      </c>
      <c r="D18">
        <v>20</v>
      </c>
      <c r="E18">
        <v>3</v>
      </c>
      <c r="F18">
        <v>3</v>
      </c>
      <c r="G18">
        <v>2</v>
      </c>
      <c r="H18">
        <v>2</v>
      </c>
      <c r="I18">
        <v>1</v>
      </c>
      <c r="J18">
        <v>1</v>
      </c>
      <c r="K18">
        <v>1</v>
      </c>
      <c r="L18">
        <f>SUM(Tabulka1[[#This Row],[p1]:[p6]])</f>
        <v>12</v>
      </c>
    </row>
    <row r="19" spans="1:12" x14ac:dyDescent="0.3">
      <c r="A19">
        <v>27511</v>
      </c>
      <c r="B19">
        <v>0</v>
      </c>
      <c r="C19">
        <v>2002</v>
      </c>
      <c r="D19">
        <v>20</v>
      </c>
      <c r="E19">
        <v>4</v>
      </c>
      <c r="F19">
        <v>4</v>
      </c>
      <c r="G19">
        <v>3</v>
      </c>
      <c r="H19">
        <v>4</v>
      </c>
      <c r="I19">
        <v>4</v>
      </c>
      <c r="J19">
        <v>4</v>
      </c>
      <c r="K19">
        <v>1</v>
      </c>
      <c r="L19">
        <f>SUM(Tabulka1[[#This Row],[p1]:[p6]])</f>
        <v>23</v>
      </c>
    </row>
    <row r="20" spans="1:12" x14ac:dyDescent="0.3">
      <c r="A20">
        <v>28820</v>
      </c>
      <c r="B20">
        <v>1</v>
      </c>
      <c r="C20">
        <v>2002</v>
      </c>
      <c r="D20">
        <v>20</v>
      </c>
      <c r="E20">
        <v>4</v>
      </c>
      <c r="F20">
        <v>4</v>
      </c>
      <c r="G20">
        <v>2</v>
      </c>
      <c r="H20">
        <v>3</v>
      </c>
      <c r="I20">
        <v>3</v>
      </c>
      <c r="J20">
        <v>2</v>
      </c>
      <c r="K20">
        <v>1</v>
      </c>
      <c r="L20">
        <f>SUM(Tabulka1[[#This Row],[p1]:[p6]])</f>
        <v>18</v>
      </c>
    </row>
    <row r="21" spans="1:12" x14ac:dyDescent="0.3">
      <c r="A21">
        <v>29504</v>
      </c>
      <c r="B21">
        <v>0</v>
      </c>
      <c r="C21">
        <v>2002</v>
      </c>
      <c r="D21">
        <v>20</v>
      </c>
      <c r="E21">
        <v>4</v>
      </c>
      <c r="F21">
        <v>4</v>
      </c>
      <c r="G21">
        <v>3</v>
      </c>
      <c r="H21">
        <v>4</v>
      </c>
      <c r="I21">
        <v>4</v>
      </c>
      <c r="J21">
        <v>4</v>
      </c>
      <c r="K21">
        <v>1</v>
      </c>
      <c r="L21">
        <f>SUM(Tabulka1[[#This Row],[p1]:[p6]])</f>
        <v>23</v>
      </c>
    </row>
    <row r="22" spans="1:12" x14ac:dyDescent="0.3">
      <c r="A22">
        <v>29768</v>
      </c>
      <c r="B22">
        <v>1</v>
      </c>
      <c r="C22">
        <v>2002</v>
      </c>
      <c r="D22">
        <v>20</v>
      </c>
      <c r="E22">
        <v>4</v>
      </c>
      <c r="F22">
        <v>4</v>
      </c>
      <c r="G22">
        <v>2</v>
      </c>
      <c r="H22">
        <v>4</v>
      </c>
      <c r="I22">
        <v>4</v>
      </c>
      <c r="J22">
        <v>4</v>
      </c>
      <c r="K22">
        <v>1</v>
      </c>
      <c r="L22">
        <f>SUM(Tabulka1[[#This Row],[p1]:[p6]])</f>
        <v>22</v>
      </c>
    </row>
    <row r="23" spans="1:12" x14ac:dyDescent="0.3">
      <c r="A23">
        <v>30034</v>
      </c>
      <c r="B23">
        <v>0</v>
      </c>
      <c r="C23">
        <v>2002</v>
      </c>
      <c r="D23">
        <v>20</v>
      </c>
      <c r="E23">
        <v>4</v>
      </c>
      <c r="F23">
        <v>3</v>
      </c>
      <c r="G23">
        <v>3</v>
      </c>
      <c r="H23">
        <v>3</v>
      </c>
      <c r="I23">
        <v>3</v>
      </c>
      <c r="J23">
        <v>1</v>
      </c>
      <c r="K23">
        <v>1</v>
      </c>
      <c r="L23">
        <f>SUM(Tabulka1[[#This Row],[p1]:[p6]])</f>
        <v>17</v>
      </c>
    </row>
    <row r="24" spans="1:12" x14ac:dyDescent="0.3">
      <c r="A24">
        <v>29855</v>
      </c>
      <c r="B24">
        <v>0</v>
      </c>
      <c r="C24">
        <v>2002</v>
      </c>
      <c r="D24">
        <v>20</v>
      </c>
      <c r="E24">
        <v>3</v>
      </c>
      <c r="F24">
        <v>4</v>
      </c>
      <c r="G24">
        <v>3</v>
      </c>
      <c r="H24">
        <v>4</v>
      </c>
      <c r="I24">
        <v>4</v>
      </c>
      <c r="J24">
        <v>4</v>
      </c>
      <c r="K24">
        <v>1</v>
      </c>
      <c r="L24">
        <f>SUM(Tabulka1[[#This Row],[p1]:[p6]])</f>
        <v>22</v>
      </c>
    </row>
    <row r="25" spans="1:12" x14ac:dyDescent="0.3">
      <c r="A25">
        <v>30117</v>
      </c>
      <c r="B25">
        <v>0</v>
      </c>
      <c r="C25">
        <v>2002</v>
      </c>
      <c r="D25">
        <v>20</v>
      </c>
      <c r="E25">
        <v>3</v>
      </c>
      <c r="F25">
        <v>3</v>
      </c>
      <c r="G25">
        <v>2</v>
      </c>
      <c r="H25">
        <v>3</v>
      </c>
      <c r="I25">
        <v>3</v>
      </c>
      <c r="J25">
        <v>3</v>
      </c>
      <c r="K25">
        <v>1</v>
      </c>
      <c r="L25">
        <f>SUM(Tabulka1[[#This Row],[p1]:[p6]])</f>
        <v>17</v>
      </c>
    </row>
    <row r="26" spans="1:12" x14ac:dyDescent="0.3">
      <c r="A26">
        <v>29712</v>
      </c>
      <c r="B26">
        <v>0</v>
      </c>
      <c r="C26">
        <v>2001</v>
      </c>
      <c r="D26">
        <v>21</v>
      </c>
      <c r="E26">
        <v>3</v>
      </c>
      <c r="F26">
        <v>4</v>
      </c>
      <c r="G26">
        <v>3</v>
      </c>
      <c r="H26">
        <v>4</v>
      </c>
      <c r="I26">
        <v>4</v>
      </c>
      <c r="J26">
        <v>4</v>
      </c>
      <c r="K26">
        <v>1</v>
      </c>
      <c r="L26">
        <f>SUM(Tabulka1[[#This Row],[p1]:[p6]])</f>
        <v>22</v>
      </c>
    </row>
    <row r="27" spans="1:12" x14ac:dyDescent="0.3">
      <c r="A27">
        <v>29874</v>
      </c>
      <c r="B27">
        <v>0</v>
      </c>
      <c r="C27">
        <v>2001</v>
      </c>
      <c r="D27">
        <v>21</v>
      </c>
      <c r="E27">
        <v>4</v>
      </c>
      <c r="F27">
        <v>4</v>
      </c>
      <c r="G27">
        <v>2</v>
      </c>
      <c r="H27">
        <v>3</v>
      </c>
      <c r="I27">
        <v>4</v>
      </c>
      <c r="J27">
        <v>4</v>
      </c>
      <c r="K27">
        <v>1</v>
      </c>
      <c r="L27">
        <f>SUM(Tabulka1[[#This Row],[p1]:[p6]])</f>
        <v>21</v>
      </c>
    </row>
    <row r="28" spans="1:12" x14ac:dyDescent="0.3">
      <c r="A28">
        <v>28067</v>
      </c>
      <c r="B28">
        <v>1</v>
      </c>
      <c r="C28">
        <v>2001</v>
      </c>
      <c r="D28">
        <v>21</v>
      </c>
      <c r="E28">
        <v>4</v>
      </c>
      <c r="F28">
        <v>4</v>
      </c>
      <c r="G28">
        <v>2</v>
      </c>
      <c r="H28">
        <v>4</v>
      </c>
      <c r="I28">
        <v>4</v>
      </c>
      <c r="J28">
        <v>4</v>
      </c>
      <c r="K28">
        <v>1</v>
      </c>
      <c r="L28">
        <f>SUM(Tabulka1[[#This Row],[p1]:[p6]])</f>
        <v>22</v>
      </c>
    </row>
    <row r="29" spans="1:12" x14ac:dyDescent="0.3">
      <c r="A29">
        <v>30019</v>
      </c>
      <c r="B29">
        <v>0</v>
      </c>
      <c r="C29">
        <v>2001</v>
      </c>
      <c r="D29">
        <v>21</v>
      </c>
      <c r="E29">
        <v>4</v>
      </c>
      <c r="F29">
        <v>4</v>
      </c>
      <c r="G29">
        <v>3</v>
      </c>
      <c r="H29">
        <v>4</v>
      </c>
      <c r="I29">
        <v>4</v>
      </c>
      <c r="J29">
        <v>3</v>
      </c>
      <c r="K29">
        <v>1</v>
      </c>
      <c r="L29">
        <f>SUM(Tabulka1[[#This Row],[p1]:[p6]])</f>
        <v>22</v>
      </c>
    </row>
    <row r="30" spans="1:12" x14ac:dyDescent="0.3">
      <c r="A30">
        <v>26538</v>
      </c>
      <c r="B30">
        <v>0</v>
      </c>
      <c r="C30">
        <v>2000</v>
      </c>
      <c r="D30">
        <v>22</v>
      </c>
      <c r="E30">
        <v>4</v>
      </c>
      <c r="F30">
        <v>4</v>
      </c>
      <c r="G30">
        <v>4</v>
      </c>
      <c r="H30">
        <v>3</v>
      </c>
      <c r="I30">
        <v>3</v>
      </c>
      <c r="J30">
        <v>4</v>
      </c>
      <c r="K30">
        <v>1</v>
      </c>
      <c r="L30">
        <f>SUM(Tabulka1[[#This Row],[p1]:[p6]])</f>
        <v>22</v>
      </c>
    </row>
    <row r="31" spans="1:12" x14ac:dyDescent="0.3">
      <c r="A31">
        <v>26540</v>
      </c>
      <c r="B31">
        <v>0</v>
      </c>
      <c r="C31">
        <v>2000</v>
      </c>
      <c r="D31">
        <v>22</v>
      </c>
      <c r="E31">
        <v>3</v>
      </c>
      <c r="F31">
        <v>4</v>
      </c>
      <c r="G31">
        <v>1</v>
      </c>
      <c r="H31">
        <v>3</v>
      </c>
      <c r="I31">
        <v>4</v>
      </c>
      <c r="J31">
        <v>3</v>
      </c>
      <c r="K31">
        <v>1</v>
      </c>
      <c r="L31">
        <f>SUM(Tabulka1[[#This Row],[p1]:[p6]])</f>
        <v>18</v>
      </c>
    </row>
    <row r="32" spans="1:12" x14ac:dyDescent="0.3">
      <c r="A32">
        <v>26620</v>
      </c>
      <c r="B32">
        <v>0</v>
      </c>
      <c r="C32">
        <v>2000</v>
      </c>
      <c r="D32">
        <v>22</v>
      </c>
      <c r="E32">
        <v>4</v>
      </c>
      <c r="F32">
        <v>3</v>
      </c>
      <c r="G32">
        <v>3</v>
      </c>
      <c r="H32">
        <v>4</v>
      </c>
      <c r="I32">
        <v>4</v>
      </c>
      <c r="J32">
        <v>3</v>
      </c>
      <c r="K32">
        <v>1</v>
      </c>
      <c r="L32">
        <f>SUM(Tabulka1[[#This Row],[p1]:[p6]])</f>
        <v>21</v>
      </c>
    </row>
    <row r="33" spans="1:12" x14ac:dyDescent="0.3">
      <c r="A33">
        <v>26753</v>
      </c>
      <c r="B33">
        <v>0</v>
      </c>
      <c r="C33">
        <v>2000</v>
      </c>
      <c r="D33">
        <v>22</v>
      </c>
      <c r="E33">
        <v>3</v>
      </c>
      <c r="F33">
        <v>4</v>
      </c>
      <c r="G33">
        <v>3</v>
      </c>
      <c r="H33">
        <v>3</v>
      </c>
      <c r="I33">
        <v>4</v>
      </c>
      <c r="J33">
        <v>3</v>
      </c>
      <c r="K33">
        <v>1</v>
      </c>
      <c r="L33">
        <f>SUM(Tabulka1[[#This Row],[p1]:[p6]])</f>
        <v>20</v>
      </c>
    </row>
    <row r="34" spans="1:12" x14ac:dyDescent="0.3">
      <c r="A34">
        <v>26617</v>
      </c>
      <c r="B34">
        <v>0</v>
      </c>
      <c r="C34">
        <v>2000</v>
      </c>
      <c r="D34">
        <v>22</v>
      </c>
      <c r="E34">
        <v>4</v>
      </c>
      <c r="F34">
        <v>4</v>
      </c>
      <c r="G34">
        <v>3</v>
      </c>
      <c r="H34">
        <v>3</v>
      </c>
      <c r="I34">
        <v>4</v>
      </c>
      <c r="J34">
        <v>3</v>
      </c>
      <c r="K34">
        <v>1</v>
      </c>
      <c r="L34">
        <f>SUM(Tabulka1[[#This Row],[p1]:[p6]])</f>
        <v>21</v>
      </c>
    </row>
    <row r="35" spans="1:12" x14ac:dyDescent="0.3">
      <c r="A35">
        <v>26884</v>
      </c>
      <c r="B35">
        <v>0</v>
      </c>
      <c r="C35">
        <v>2000</v>
      </c>
      <c r="D35">
        <v>22</v>
      </c>
      <c r="E35">
        <v>3</v>
      </c>
      <c r="F35">
        <v>3</v>
      </c>
      <c r="G35">
        <v>2</v>
      </c>
      <c r="H35">
        <v>3</v>
      </c>
      <c r="I35">
        <v>3</v>
      </c>
      <c r="J35">
        <v>3</v>
      </c>
      <c r="K35">
        <v>1</v>
      </c>
      <c r="L35">
        <f>SUM(Tabulka1[[#This Row],[p1]:[p6]])</f>
        <v>17</v>
      </c>
    </row>
    <row r="36" spans="1:12" x14ac:dyDescent="0.3">
      <c r="A36">
        <v>26932</v>
      </c>
      <c r="B36">
        <v>0</v>
      </c>
      <c r="C36">
        <v>2000</v>
      </c>
      <c r="D36">
        <v>22</v>
      </c>
      <c r="E36">
        <v>3</v>
      </c>
      <c r="F36">
        <v>4</v>
      </c>
      <c r="G36">
        <v>2</v>
      </c>
      <c r="H36">
        <v>4</v>
      </c>
      <c r="I36">
        <v>4</v>
      </c>
      <c r="J36">
        <v>4</v>
      </c>
      <c r="K36">
        <v>1</v>
      </c>
      <c r="L36">
        <f>SUM(Tabulka1[[#This Row],[p1]:[p6]])</f>
        <v>21</v>
      </c>
    </row>
    <row r="37" spans="1:12" x14ac:dyDescent="0.3">
      <c r="A37">
        <v>26526</v>
      </c>
      <c r="B37">
        <v>0</v>
      </c>
      <c r="C37">
        <v>2000</v>
      </c>
      <c r="D37">
        <v>22</v>
      </c>
      <c r="E37">
        <v>1</v>
      </c>
      <c r="F37">
        <v>4</v>
      </c>
      <c r="G37">
        <v>3</v>
      </c>
      <c r="H37">
        <v>3</v>
      </c>
      <c r="I37">
        <v>3</v>
      </c>
      <c r="J37">
        <v>4</v>
      </c>
      <c r="K37">
        <v>1</v>
      </c>
      <c r="L37">
        <f>SUM(Tabulka1[[#This Row],[p1]:[p6]])</f>
        <v>18</v>
      </c>
    </row>
    <row r="38" spans="1:12" x14ac:dyDescent="0.3">
      <c r="A38">
        <v>27688</v>
      </c>
      <c r="B38">
        <v>0</v>
      </c>
      <c r="C38">
        <v>2000</v>
      </c>
      <c r="D38">
        <v>22</v>
      </c>
      <c r="E38">
        <v>4</v>
      </c>
      <c r="F38">
        <v>4</v>
      </c>
      <c r="G38">
        <v>1</v>
      </c>
      <c r="H38">
        <v>4</v>
      </c>
      <c r="I38">
        <v>3</v>
      </c>
      <c r="J38">
        <v>3</v>
      </c>
      <c r="K38">
        <v>1</v>
      </c>
      <c r="L38">
        <f>SUM(Tabulka1[[#This Row],[p1]:[p6]])</f>
        <v>19</v>
      </c>
    </row>
    <row r="39" spans="1:12" x14ac:dyDescent="0.3">
      <c r="A39">
        <v>26807</v>
      </c>
      <c r="B39">
        <v>0</v>
      </c>
      <c r="C39">
        <v>2000</v>
      </c>
      <c r="D39">
        <v>22</v>
      </c>
      <c r="E39">
        <v>4</v>
      </c>
      <c r="F39">
        <v>4</v>
      </c>
      <c r="G39">
        <v>3</v>
      </c>
      <c r="H39">
        <v>4</v>
      </c>
      <c r="I39">
        <v>4</v>
      </c>
      <c r="J39">
        <v>4</v>
      </c>
      <c r="K39">
        <v>1</v>
      </c>
      <c r="L39">
        <f>SUM(Tabulka1[[#This Row],[p1]:[p6]])</f>
        <v>23</v>
      </c>
    </row>
    <row r="40" spans="1:12" x14ac:dyDescent="0.3">
      <c r="A40">
        <v>28516</v>
      </c>
      <c r="B40">
        <v>0</v>
      </c>
      <c r="C40">
        <v>2000</v>
      </c>
      <c r="D40">
        <v>22</v>
      </c>
      <c r="E40">
        <v>2</v>
      </c>
      <c r="F40">
        <v>4</v>
      </c>
      <c r="G40">
        <v>4</v>
      </c>
      <c r="H40">
        <v>3</v>
      </c>
      <c r="I40">
        <v>3</v>
      </c>
      <c r="J40">
        <v>4</v>
      </c>
      <c r="K40">
        <v>1</v>
      </c>
      <c r="L40">
        <f>SUM(Tabulka1[[#This Row],[p1]:[p6]])</f>
        <v>20</v>
      </c>
    </row>
    <row r="41" spans="1:12" x14ac:dyDescent="0.3">
      <c r="A41">
        <v>28625</v>
      </c>
      <c r="B41">
        <v>0</v>
      </c>
      <c r="C41">
        <v>2000</v>
      </c>
      <c r="D41">
        <v>22</v>
      </c>
      <c r="E41">
        <v>3</v>
      </c>
      <c r="F41">
        <v>3</v>
      </c>
      <c r="G41">
        <v>3</v>
      </c>
      <c r="H41">
        <v>2</v>
      </c>
      <c r="I41">
        <v>3</v>
      </c>
      <c r="J41">
        <v>2</v>
      </c>
      <c r="K41">
        <v>1</v>
      </c>
      <c r="L41">
        <f>SUM(Tabulka1[[#This Row],[p1]:[p6]])</f>
        <v>16</v>
      </c>
    </row>
    <row r="42" spans="1:12" x14ac:dyDescent="0.3">
      <c r="A42">
        <v>28670</v>
      </c>
      <c r="B42">
        <v>1</v>
      </c>
      <c r="C42">
        <v>2000</v>
      </c>
      <c r="D42">
        <v>22</v>
      </c>
      <c r="E42">
        <v>4</v>
      </c>
      <c r="F42">
        <v>3</v>
      </c>
      <c r="G42">
        <v>2</v>
      </c>
      <c r="H42">
        <v>2</v>
      </c>
      <c r="I42">
        <v>4</v>
      </c>
      <c r="J42">
        <v>3</v>
      </c>
      <c r="K42">
        <v>1</v>
      </c>
      <c r="L42">
        <f>SUM(Tabulka1[[#This Row],[p1]:[p6]])</f>
        <v>18</v>
      </c>
    </row>
    <row r="43" spans="1:12" x14ac:dyDescent="0.3">
      <c r="A43">
        <v>28753</v>
      </c>
      <c r="B43">
        <v>0</v>
      </c>
      <c r="C43">
        <v>2000</v>
      </c>
      <c r="D43">
        <v>22</v>
      </c>
      <c r="E43">
        <v>3</v>
      </c>
      <c r="F43">
        <v>4</v>
      </c>
      <c r="G43">
        <v>2</v>
      </c>
      <c r="H43">
        <v>4</v>
      </c>
      <c r="I43">
        <v>4</v>
      </c>
      <c r="J43">
        <v>4</v>
      </c>
      <c r="K43">
        <v>1</v>
      </c>
      <c r="L43">
        <f>SUM(Tabulka1[[#This Row],[p1]:[p6]])</f>
        <v>21</v>
      </c>
    </row>
    <row r="44" spans="1:12" x14ac:dyDescent="0.3">
      <c r="A44">
        <v>26814</v>
      </c>
      <c r="B44">
        <v>0</v>
      </c>
      <c r="C44">
        <v>2000</v>
      </c>
      <c r="D44">
        <v>22</v>
      </c>
      <c r="E44">
        <v>3</v>
      </c>
      <c r="F44">
        <v>4</v>
      </c>
      <c r="G44">
        <v>3</v>
      </c>
      <c r="H44">
        <v>2</v>
      </c>
      <c r="I44">
        <v>4</v>
      </c>
      <c r="J44">
        <v>4</v>
      </c>
      <c r="K44">
        <v>1</v>
      </c>
      <c r="L44">
        <f>SUM(Tabulka1[[#This Row],[p1]:[p6]])</f>
        <v>20</v>
      </c>
    </row>
    <row r="45" spans="1:12" x14ac:dyDescent="0.3">
      <c r="A45">
        <v>27353</v>
      </c>
      <c r="B45">
        <v>0</v>
      </c>
      <c r="C45">
        <v>2000</v>
      </c>
      <c r="D45">
        <v>22</v>
      </c>
      <c r="E45">
        <v>3</v>
      </c>
      <c r="F45">
        <v>3</v>
      </c>
      <c r="G45">
        <v>3</v>
      </c>
      <c r="H45">
        <v>3</v>
      </c>
      <c r="I45">
        <v>3</v>
      </c>
      <c r="J45">
        <v>3</v>
      </c>
      <c r="K45">
        <v>1</v>
      </c>
      <c r="L45">
        <f>SUM(Tabulka1[[#This Row],[p1]:[p6]])</f>
        <v>18</v>
      </c>
    </row>
    <row r="46" spans="1:12" x14ac:dyDescent="0.3">
      <c r="A46">
        <v>28621</v>
      </c>
      <c r="B46">
        <v>0</v>
      </c>
      <c r="C46">
        <v>2000</v>
      </c>
      <c r="D46">
        <v>22</v>
      </c>
      <c r="E46">
        <v>3</v>
      </c>
      <c r="F46">
        <v>4</v>
      </c>
      <c r="G46">
        <v>3</v>
      </c>
      <c r="H46">
        <v>3</v>
      </c>
      <c r="I46">
        <v>4</v>
      </c>
      <c r="J46">
        <v>4</v>
      </c>
      <c r="K46">
        <v>1</v>
      </c>
      <c r="L46">
        <f>SUM(Tabulka1[[#This Row],[p1]:[p6]])</f>
        <v>21</v>
      </c>
    </row>
    <row r="47" spans="1:12" x14ac:dyDescent="0.3">
      <c r="A47">
        <v>29206</v>
      </c>
      <c r="B47">
        <v>1</v>
      </c>
      <c r="C47">
        <v>2000</v>
      </c>
      <c r="D47">
        <v>22</v>
      </c>
      <c r="E47">
        <v>4</v>
      </c>
      <c r="F47">
        <v>4</v>
      </c>
      <c r="G47">
        <v>4</v>
      </c>
      <c r="H47">
        <v>1</v>
      </c>
      <c r="I47">
        <v>3</v>
      </c>
      <c r="J47">
        <v>1</v>
      </c>
      <c r="K47">
        <v>1</v>
      </c>
      <c r="L47">
        <f>SUM(Tabulka1[[#This Row],[p1]:[p6]])</f>
        <v>17</v>
      </c>
    </row>
    <row r="48" spans="1:12" x14ac:dyDescent="0.3">
      <c r="A48">
        <v>29790</v>
      </c>
      <c r="B48">
        <v>0</v>
      </c>
      <c r="C48">
        <v>2000</v>
      </c>
      <c r="D48">
        <v>22</v>
      </c>
      <c r="E48">
        <v>4</v>
      </c>
      <c r="F48">
        <v>4</v>
      </c>
      <c r="G48">
        <v>2</v>
      </c>
      <c r="H48">
        <v>4</v>
      </c>
      <c r="I48">
        <v>4</v>
      </c>
      <c r="J48">
        <v>4</v>
      </c>
      <c r="K48">
        <v>1</v>
      </c>
      <c r="L48">
        <f>SUM(Tabulka1[[#This Row],[p1]:[p6]])</f>
        <v>22</v>
      </c>
    </row>
    <row r="49" spans="1:12" x14ac:dyDescent="0.3">
      <c r="A49">
        <v>26611</v>
      </c>
      <c r="B49">
        <v>0</v>
      </c>
      <c r="C49">
        <v>1999</v>
      </c>
      <c r="D49">
        <v>23</v>
      </c>
      <c r="E49">
        <v>3</v>
      </c>
      <c r="F49">
        <v>3</v>
      </c>
      <c r="G49">
        <v>3</v>
      </c>
      <c r="H49">
        <v>2</v>
      </c>
      <c r="I49">
        <v>3</v>
      </c>
      <c r="J49">
        <v>2</v>
      </c>
      <c r="K49">
        <v>1</v>
      </c>
      <c r="L49">
        <f>SUM(Tabulka1[[#This Row],[p1]:[p6]])</f>
        <v>16</v>
      </c>
    </row>
    <row r="50" spans="1:12" x14ac:dyDescent="0.3">
      <c r="A50">
        <v>26640</v>
      </c>
      <c r="B50">
        <v>0</v>
      </c>
      <c r="C50">
        <v>1999</v>
      </c>
      <c r="D50">
        <v>23</v>
      </c>
      <c r="E50">
        <v>4</v>
      </c>
      <c r="F50">
        <v>3</v>
      </c>
      <c r="G50">
        <v>3</v>
      </c>
      <c r="H50">
        <v>3</v>
      </c>
      <c r="I50">
        <v>3</v>
      </c>
      <c r="J50">
        <v>3</v>
      </c>
      <c r="K50">
        <v>1</v>
      </c>
      <c r="L50">
        <f>SUM(Tabulka1[[#This Row],[p1]:[p6]])</f>
        <v>19</v>
      </c>
    </row>
    <row r="51" spans="1:12" x14ac:dyDescent="0.3">
      <c r="A51">
        <v>26646</v>
      </c>
      <c r="B51">
        <v>0</v>
      </c>
      <c r="C51">
        <v>1999</v>
      </c>
      <c r="D51">
        <v>23</v>
      </c>
      <c r="E51">
        <v>4</v>
      </c>
      <c r="F51">
        <v>4</v>
      </c>
      <c r="G51">
        <v>2</v>
      </c>
      <c r="H51">
        <v>4</v>
      </c>
      <c r="I51">
        <v>4</v>
      </c>
      <c r="J51">
        <v>4</v>
      </c>
      <c r="K51">
        <v>1</v>
      </c>
      <c r="L51">
        <f>SUM(Tabulka1[[#This Row],[p1]:[p6]])</f>
        <v>22</v>
      </c>
    </row>
    <row r="52" spans="1:12" x14ac:dyDescent="0.3">
      <c r="A52">
        <v>26800</v>
      </c>
      <c r="B52">
        <v>0</v>
      </c>
      <c r="C52">
        <v>1999</v>
      </c>
      <c r="D52">
        <v>23</v>
      </c>
      <c r="E52">
        <v>3</v>
      </c>
      <c r="F52">
        <v>3</v>
      </c>
      <c r="G52">
        <v>3</v>
      </c>
      <c r="H52">
        <v>3</v>
      </c>
      <c r="I52">
        <v>4</v>
      </c>
      <c r="J52">
        <v>2</v>
      </c>
      <c r="K52">
        <v>1</v>
      </c>
      <c r="L52">
        <f>SUM(Tabulka1[[#This Row],[p1]:[p6]])</f>
        <v>18</v>
      </c>
    </row>
    <row r="53" spans="1:12" x14ac:dyDescent="0.3">
      <c r="A53">
        <v>26770</v>
      </c>
      <c r="B53">
        <v>0</v>
      </c>
      <c r="C53">
        <v>1999</v>
      </c>
      <c r="D53">
        <v>23</v>
      </c>
      <c r="E53">
        <v>2</v>
      </c>
      <c r="F53">
        <v>4</v>
      </c>
      <c r="G53">
        <v>3</v>
      </c>
      <c r="H53">
        <v>2</v>
      </c>
      <c r="I53">
        <v>3</v>
      </c>
      <c r="J53">
        <v>1</v>
      </c>
      <c r="K53">
        <v>1</v>
      </c>
      <c r="L53">
        <f>SUM(Tabulka1[[#This Row],[p1]:[p6]])</f>
        <v>15</v>
      </c>
    </row>
    <row r="54" spans="1:12" x14ac:dyDescent="0.3">
      <c r="A54">
        <v>26915</v>
      </c>
      <c r="B54">
        <v>0</v>
      </c>
      <c r="C54">
        <v>1999</v>
      </c>
      <c r="D54">
        <v>23</v>
      </c>
      <c r="E54">
        <v>3</v>
      </c>
      <c r="F54">
        <v>3</v>
      </c>
      <c r="G54">
        <v>2</v>
      </c>
      <c r="H54">
        <v>3</v>
      </c>
      <c r="I54">
        <v>4</v>
      </c>
      <c r="J54">
        <v>4</v>
      </c>
      <c r="K54">
        <v>1</v>
      </c>
      <c r="L54">
        <f>SUM(Tabulka1[[#This Row],[p1]:[p6]])</f>
        <v>19</v>
      </c>
    </row>
    <row r="55" spans="1:12" x14ac:dyDescent="0.3">
      <c r="A55">
        <v>27333</v>
      </c>
      <c r="B55">
        <v>0</v>
      </c>
      <c r="C55">
        <v>1999</v>
      </c>
      <c r="D55">
        <v>23</v>
      </c>
      <c r="E55">
        <v>4</v>
      </c>
      <c r="F55">
        <v>4</v>
      </c>
      <c r="G55">
        <v>3</v>
      </c>
      <c r="H55">
        <v>3</v>
      </c>
      <c r="I55">
        <v>4</v>
      </c>
      <c r="J55">
        <v>2</v>
      </c>
      <c r="K55">
        <v>1</v>
      </c>
      <c r="L55">
        <f>SUM(Tabulka1[[#This Row],[p1]:[p6]])</f>
        <v>20</v>
      </c>
    </row>
    <row r="56" spans="1:12" x14ac:dyDescent="0.3">
      <c r="A56">
        <v>27694</v>
      </c>
      <c r="B56">
        <v>0</v>
      </c>
      <c r="C56">
        <v>1999</v>
      </c>
      <c r="D56">
        <v>23</v>
      </c>
      <c r="E56">
        <v>4</v>
      </c>
      <c r="F56">
        <v>4</v>
      </c>
      <c r="G56">
        <v>2</v>
      </c>
      <c r="H56">
        <v>4</v>
      </c>
      <c r="I56">
        <v>4</v>
      </c>
      <c r="J56">
        <v>4</v>
      </c>
      <c r="K56">
        <v>1</v>
      </c>
      <c r="L56">
        <f>SUM(Tabulka1[[#This Row],[p1]:[p6]])</f>
        <v>22</v>
      </c>
    </row>
    <row r="57" spans="1:12" x14ac:dyDescent="0.3">
      <c r="A57">
        <v>28024</v>
      </c>
      <c r="B57">
        <v>0</v>
      </c>
      <c r="C57">
        <v>1999</v>
      </c>
      <c r="D57">
        <v>23</v>
      </c>
      <c r="E57">
        <v>3</v>
      </c>
      <c r="F57">
        <v>3</v>
      </c>
      <c r="G57">
        <v>3</v>
      </c>
      <c r="H57">
        <v>3</v>
      </c>
      <c r="I57">
        <v>3</v>
      </c>
      <c r="J57">
        <v>4</v>
      </c>
      <c r="K57">
        <v>1</v>
      </c>
      <c r="L57">
        <f>SUM(Tabulka1[[#This Row],[p1]:[p6]])</f>
        <v>19</v>
      </c>
    </row>
    <row r="58" spans="1:12" x14ac:dyDescent="0.3">
      <c r="A58">
        <v>28551</v>
      </c>
      <c r="B58">
        <v>0</v>
      </c>
      <c r="C58">
        <v>1999</v>
      </c>
      <c r="D58">
        <v>23</v>
      </c>
      <c r="E58">
        <v>3</v>
      </c>
      <c r="F58">
        <v>3</v>
      </c>
      <c r="G58">
        <v>1</v>
      </c>
      <c r="H58">
        <v>2</v>
      </c>
      <c r="I58">
        <v>2</v>
      </c>
      <c r="J58">
        <v>3</v>
      </c>
      <c r="K58">
        <v>1</v>
      </c>
      <c r="L58">
        <f>SUM(Tabulka1[[#This Row],[p1]:[p6]])</f>
        <v>14</v>
      </c>
    </row>
    <row r="59" spans="1:12" x14ac:dyDescent="0.3">
      <c r="A59">
        <v>28810</v>
      </c>
      <c r="B59">
        <v>0</v>
      </c>
      <c r="C59">
        <v>1999</v>
      </c>
      <c r="D59">
        <v>23</v>
      </c>
      <c r="E59">
        <v>4</v>
      </c>
      <c r="F59">
        <v>4</v>
      </c>
      <c r="G59">
        <v>2</v>
      </c>
      <c r="H59">
        <v>4</v>
      </c>
      <c r="I59">
        <v>4</v>
      </c>
      <c r="J59">
        <v>4</v>
      </c>
      <c r="K59">
        <v>1</v>
      </c>
      <c r="L59">
        <f>SUM(Tabulka1[[#This Row],[p1]:[p6]])</f>
        <v>22</v>
      </c>
    </row>
    <row r="60" spans="1:12" x14ac:dyDescent="0.3">
      <c r="A60">
        <v>28855</v>
      </c>
      <c r="B60">
        <v>0</v>
      </c>
      <c r="C60">
        <v>1999</v>
      </c>
      <c r="D60">
        <v>23</v>
      </c>
      <c r="E60">
        <v>4</v>
      </c>
      <c r="F60">
        <v>4</v>
      </c>
      <c r="G60">
        <v>2</v>
      </c>
      <c r="H60">
        <v>3</v>
      </c>
      <c r="I60">
        <v>4</v>
      </c>
      <c r="J60">
        <v>3</v>
      </c>
      <c r="K60">
        <v>1</v>
      </c>
      <c r="L60">
        <f>SUM(Tabulka1[[#This Row],[p1]:[p6]])</f>
        <v>20</v>
      </c>
    </row>
    <row r="61" spans="1:12" x14ac:dyDescent="0.3">
      <c r="A61">
        <v>29295</v>
      </c>
      <c r="B61">
        <v>0</v>
      </c>
      <c r="C61">
        <v>1999</v>
      </c>
      <c r="D61">
        <v>23</v>
      </c>
      <c r="E61">
        <v>2</v>
      </c>
      <c r="F61">
        <v>4</v>
      </c>
      <c r="G61">
        <v>3</v>
      </c>
      <c r="H61">
        <v>3</v>
      </c>
      <c r="I61">
        <v>4</v>
      </c>
      <c r="J61">
        <v>4</v>
      </c>
      <c r="K61">
        <v>1</v>
      </c>
      <c r="L61">
        <f>SUM(Tabulka1[[#This Row],[p1]:[p6]])</f>
        <v>20</v>
      </c>
    </row>
    <row r="62" spans="1:12" x14ac:dyDescent="0.3">
      <c r="A62">
        <v>29637</v>
      </c>
      <c r="B62">
        <v>0</v>
      </c>
      <c r="C62">
        <v>1999</v>
      </c>
      <c r="D62">
        <v>23</v>
      </c>
      <c r="E62">
        <v>3</v>
      </c>
      <c r="F62">
        <v>4</v>
      </c>
      <c r="G62">
        <v>2</v>
      </c>
      <c r="H62">
        <v>3</v>
      </c>
      <c r="I62">
        <v>4</v>
      </c>
      <c r="J62">
        <v>3</v>
      </c>
      <c r="K62">
        <v>1</v>
      </c>
      <c r="L62">
        <f>SUM(Tabulka1[[#This Row],[p1]:[p6]])</f>
        <v>19</v>
      </c>
    </row>
    <row r="63" spans="1:12" x14ac:dyDescent="0.3">
      <c r="A63">
        <v>29872</v>
      </c>
      <c r="B63">
        <v>0</v>
      </c>
      <c r="C63">
        <v>1999</v>
      </c>
      <c r="D63">
        <v>23</v>
      </c>
      <c r="E63">
        <v>4</v>
      </c>
      <c r="F63">
        <v>4</v>
      </c>
      <c r="G63">
        <v>2</v>
      </c>
      <c r="H63">
        <v>3</v>
      </c>
      <c r="I63">
        <v>4</v>
      </c>
      <c r="J63">
        <v>2</v>
      </c>
      <c r="K63">
        <v>1</v>
      </c>
      <c r="L63">
        <f>SUM(Tabulka1[[#This Row],[p1]:[p6]])</f>
        <v>19</v>
      </c>
    </row>
    <row r="64" spans="1:12" x14ac:dyDescent="0.3">
      <c r="A64">
        <v>29893</v>
      </c>
      <c r="B64">
        <v>0</v>
      </c>
      <c r="C64">
        <v>1999</v>
      </c>
      <c r="D64">
        <v>23</v>
      </c>
      <c r="E64">
        <v>2</v>
      </c>
      <c r="F64">
        <v>3</v>
      </c>
      <c r="G64">
        <v>3</v>
      </c>
      <c r="H64">
        <v>3</v>
      </c>
      <c r="I64">
        <v>3</v>
      </c>
      <c r="J64">
        <v>3</v>
      </c>
      <c r="K64">
        <v>1</v>
      </c>
      <c r="L64">
        <f>SUM(Tabulka1[[#This Row],[p1]:[p6]])</f>
        <v>17</v>
      </c>
    </row>
    <row r="65" spans="1:12" x14ac:dyDescent="0.3">
      <c r="A65">
        <v>26689</v>
      </c>
      <c r="B65">
        <v>1</v>
      </c>
      <c r="C65">
        <v>1998</v>
      </c>
      <c r="D65">
        <v>24</v>
      </c>
      <c r="E65">
        <v>4</v>
      </c>
      <c r="F65">
        <v>4</v>
      </c>
      <c r="G65">
        <v>2</v>
      </c>
      <c r="H65">
        <v>3</v>
      </c>
      <c r="I65">
        <v>4</v>
      </c>
      <c r="J65">
        <v>3</v>
      </c>
      <c r="K65">
        <v>1</v>
      </c>
      <c r="L65">
        <f>SUM(Tabulka1[[#This Row],[p1]:[p6]])</f>
        <v>20</v>
      </c>
    </row>
    <row r="66" spans="1:12" x14ac:dyDescent="0.3">
      <c r="A66">
        <v>27534</v>
      </c>
      <c r="B66">
        <v>1</v>
      </c>
      <c r="C66">
        <v>1998</v>
      </c>
      <c r="D66">
        <v>24</v>
      </c>
      <c r="E66">
        <v>3</v>
      </c>
      <c r="F66">
        <v>3</v>
      </c>
      <c r="G66">
        <v>4</v>
      </c>
      <c r="H66">
        <v>1</v>
      </c>
      <c r="I66">
        <v>3</v>
      </c>
      <c r="J66">
        <v>1</v>
      </c>
      <c r="K66">
        <v>1</v>
      </c>
      <c r="L66">
        <f>SUM(Tabulka1[[#This Row],[p1]:[p6]])</f>
        <v>15</v>
      </c>
    </row>
    <row r="67" spans="1:12" x14ac:dyDescent="0.3">
      <c r="A67">
        <v>27545</v>
      </c>
      <c r="B67">
        <v>1</v>
      </c>
      <c r="C67">
        <v>1998</v>
      </c>
      <c r="D67">
        <v>24</v>
      </c>
      <c r="E67">
        <v>4</v>
      </c>
      <c r="F67">
        <v>4</v>
      </c>
      <c r="G67">
        <v>2</v>
      </c>
      <c r="H67">
        <v>4</v>
      </c>
      <c r="I67">
        <v>4</v>
      </c>
      <c r="J67">
        <v>4</v>
      </c>
      <c r="K67">
        <v>1</v>
      </c>
      <c r="L67">
        <f>SUM(Tabulka1[[#This Row],[p1]:[p6]])</f>
        <v>22</v>
      </c>
    </row>
    <row r="68" spans="1:12" x14ac:dyDescent="0.3">
      <c r="A68">
        <v>27701</v>
      </c>
      <c r="B68">
        <v>0</v>
      </c>
      <c r="C68">
        <v>1998</v>
      </c>
      <c r="D68">
        <v>24</v>
      </c>
      <c r="E68">
        <v>3</v>
      </c>
      <c r="F68">
        <v>3</v>
      </c>
      <c r="G68">
        <v>3</v>
      </c>
      <c r="H68">
        <v>2</v>
      </c>
      <c r="I68">
        <v>3</v>
      </c>
      <c r="J68">
        <v>3</v>
      </c>
      <c r="K68">
        <v>1</v>
      </c>
      <c r="L68">
        <f>SUM(Tabulka1[[#This Row],[p1]:[p6]])</f>
        <v>17</v>
      </c>
    </row>
    <row r="69" spans="1:12" x14ac:dyDescent="0.3">
      <c r="A69">
        <v>27697</v>
      </c>
      <c r="B69">
        <v>0</v>
      </c>
      <c r="C69">
        <v>1998</v>
      </c>
      <c r="D69">
        <v>24</v>
      </c>
      <c r="E69">
        <v>4</v>
      </c>
      <c r="F69">
        <v>4</v>
      </c>
      <c r="G69">
        <v>2</v>
      </c>
      <c r="H69">
        <v>4</v>
      </c>
      <c r="I69">
        <v>4</v>
      </c>
      <c r="J69">
        <v>4</v>
      </c>
      <c r="K69">
        <v>1</v>
      </c>
      <c r="L69">
        <f>SUM(Tabulka1[[#This Row],[p1]:[p6]])</f>
        <v>22</v>
      </c>
    </row>
    <row r="70" spans="1:12" x14ac:dyDescent="0.3">
      <c r="A70">
        <v>27904</v>
      </c>
      <c r="B70">
        <v>1</v>
      </c>
      <c r="C70">
        <v>1998</v>
      </c>
      <c r="D70">
        <v>24</v>
      </c>
      <c r="E70">
        <v>4</v>
      </c>
      <c r="F70">
        <v>4</v>
      </c>
      <c r="G70">
        <v>4</v>
      </c>
      <c r="H70">
        <v>3</v>
      </c>
      <c r="I70">
        <v>3</v>
      </c>
      <c r="J70">
        <v>3</v>
      </c>
      <c r="K70">
        <v>1</v>
      </c>
      <c r="L70">
        <f>SUM(Tabulka1[[#This Row],[p1]:[p6]])</f>
        <v>21</v>
      </c>
    </row>
    <row r="71" spans="1:12" x14ac:dyDescent="0.3">
      <c r="A71">
        <v>28749</v>
      </c>
      <c r="B71">
        <v>0</v>
      </c>
      <c r="C71">
        <v>1998</v>
      </c>
      <c r="D71">
        <v>24</v>
      </c>
      <c r="E71">
        <v>3</v>
      </c>
      <c r="F71">
        <v>3</v>
      </c>
      <c r="G71">
        <v>3</v>
      </c>
      <c r="H71">
        <v>3</v>
      </c>
      <c r="I71">
        <v>3</v>
      </c>
      <c r="J71">
        <v>3</v>
      </c>
      <c r="K71">
        <v>1</v>
      </c>
      <c r="L71">
        <f>SUM(Tabulka1[[#This Row],[p1]:[p6]])</f>
        <v>18</v>
      </c>
    </row>
    <row r="72" spans="1:12" x14ac:dyDescent="0.3">
      <c r="A72">
        <v>29188</v>
      </c>
      <c r="B72">
        <v>0</v>
      </c>
      <c r="C72">
        <v>1998</v>
      </c>
      <c r="D72">
        <v>24</v>
      </c>
      <c r="E72">
        <v>4</v>
      </c>
      <c r="F72">
        <v>4</v>
      </c>
      <c r="G72">
        <v>1</v>
      </c>
      <c r="H72">
        <v>4</v>
      </c>
      <c r="I72">
        <v>4</v>
      </c>
      <c r="J72">
        <v>3</v>
      </c>
      <c r="K72">
        <v>1</v>
      </c>
      <c r="L72">
        <f>SUM(Tabulka1[[#This Row],[p1]:[p6]])</f>
        <v>20</v>
      </c>
    </row>
    <row r="73" spans="1:12" x14ac:dyDescent="0.3">
      <c r="A73">
        <v>30035</v>
      </c>
      <c r="B73">
        <v>0</v>
      </c>
      <c r="C73">
        <v>1998</v>
      </c>
      <c r="D73">
        <v>24</v>
      </c>
      <c r="E73">
        <v>4</v>
      </c>
      <c r="F73">
        <v>4</v>
      </c>
      <c r="G73">
        <v>4</v>
      </c>
      <c r="H73">
        <v>3</v>
      </c>
      <c r="I73">
        <v>3</v>
      </c>
      <c r="J73">
        <v>3</v>
      </c>
      <c r="K73">
        <v>1</v>
      </c>
      <c r="L73">
        <f>SUM(Tabulka1[[#This Row],[p1]:[p6]])</f>
        <v>21</v>
      </c>
    </row>
    <row r="74" spans="1:12" x14ac:dyDescent="0.3">
      <c r="A74">
        <v>29933</v>
      </c>
      <c r="B74">
        <v>0</v>
      </c>
      <c r="C74">
        <v>1998</v>
      </c>
      <c r="D74">
        <v>24</v>
      </c>
      <c r="E74">
        <v>4</v>
      </c>
      <c r="F74">
        <v>4</v>
      </c>
      <c r="G74">
        <v>3</v>
      </c>
      <c r="H74">
        <v>3</v>
      </c>
      <c r="I74">
        <v>4</v>
      </c>
      <c r="J74">
        <v>3</v>
      </c>
      <c r="K74">
        <v>1</v>
      </c>
      <c r="L74">
        <f>SUM(Tabulka1[[#This Row],[p1]:[p6]])</f>
        <v>21</v>
      </c>
    </row>
    <row r="75" spans="1:12" x14ac:dyDescent="0.3">
      <c r="A75">
        <v>26546</v>
      </c>
      <c r="B75">
        <v>0</v>
      </c>
      <c r="C75">
        <v>1997</v>
      </c>
      <c r="D75">
        <v>25</v>
      </c>
      <c r="E75">
        <v>4</v>
      </c>
      <c r="F75">
        <v>4</v>
      </c>
      <c r="G75">
        <v>1</v>
      </c>
      <c r="H75">
        <v>4</v>
      </c>
      <c r="I75">
        <v>4</v>
      </c>
      <c r="J75">
        <v>4</v>
      </c>
      <c r="K75">
        <v>1</v>
      </c>
      <c r="L75">
        <f>SUM(Tabulka1[[#This Row],[p1]:[p6]])</f>
        <v>21</v>
      </c>
    </row>
    <row r="76" spans="1:12" x14ac:dyDescent="0.3">
      <c r="A76">
        <v>27393</v>
      </c>
      <c r="B76">
        <v>0</v>
      </c>
      <c r="C76">
        <v>1997</v>
      </c>
      <c r="D76">
        <v>25</v>
      </c>
      <c r="E76">
        <v>4</v>
      </c>
      <c r="F76">
        <v>4</v>
      </c>
      <c r="G76">
        <v>3</v>
      </c>
      <c r="H76">
        <v>3</v>
      </c>
      <c r="I76">
        <v>3</v>
      </c>
      <c r="J76">
        <v>3</v>
      </c>
      <c r="K76">
        <v>1</v>
      </c>
      <c r="L76">
        <f>SUM(Tabulka1[[#This Row],[p1]:[p6]])</f>
        <v>20</v>
      </c>
    </row>
    <row r="77" spans="1:12" x14ac:dyDescent="0.3">
      <c r="A77">
        <v>27709</v>
      </c>
      <c r="B77">
        <v>1</v>
      </c>
      <c r="C77">
        <v>1997</v>
      </c>
      <c r="D77">
        <v>25</v>
      </c>
      <c r="E77">
        <v>3</v>
      </c>
      <c r="F77">
        <v>3</v>
      </c>
      <c r="G77">
        <v>3</v>
      </c>
      <c r="H77">
        <v>2</v>
      </c>
      <c r="I77">
        <v>3</v>
      </c>
      <c r="J77">
        <v>3</v>
      </c>
      <c r="K77">
        <v>1</v>
      </c>
      <c r="L77">
        <f>SUM(Tabulka1[[#This Row],[p1]:[p6]])</f>
        <v>17</v>
      </c>
    </row>
    <row r="78" spans="1:12" x14ac:dyDescent="0.3">
      <c r="A78">
        <v>29005</v>
      </c>
      <c r="B78">
        <v>0</v>
      </c>
      <c r="C78">
        <v>1997</v>
      </c>
      <c r="D78">
        <v>25</v>
      </c>
      <c r="E78">
        <v>3</v>
      </c>
      <c r="F78">
        <v>3</v>
      </c>
      <c r="G78">
        <v>3</v>
      </c>
      <c r="H78">
        <v>2</v>
      </c>
      <c r="I78">
        <v>4</v>
      </c>
      <c r="J78">
        <v>3</v>
      </c>
      <c r="K78">
        <v>1</v>
      </c>
      <c r="L78">
        <f>SUM(Tabulka1[[#This Row],[p1]:[p6]])</f>
        <v>18</v>
      </c>
    </row>
    <row r="79" spans="1:12" x14ac:dyDescent="0.3">
      <c r="A79">
        <v>29153</v>
      </c>
      <c r="B79">
        <v>0</v>
      </c>
      <c r="C79">
        <v>1997</v>
      </c>
      <c r="D79">
        <v>25</v>
      </c>
      <c r="E79">
        <v>4</v>
      </c>
      <c r="F79">
        <v>4</v>
      </c>
      <c r="G79">
        <v>3</v>
      </c>
      <c r="H79">
        <v>3</v>
      </c>
      <c r="I79">
        <v>4</v>
      </c>
      <c r="J79">
        <v>3</v>
      </c>
      <c r="K79">
        <v>1</v>
      </c>
      <c r="L79">
        <f>SUM(Tabulka1[[#This Row],[p1]:[p6]])</f>
        <v>21</v>
      </c>
    </row>
    <row r="80" spans="1:12" x14ac:dyDescent="0.3">
      <c r="A80">
        <v>29620</v>
      </c>
      <c r="B80">
        <v>0</v>
      </c>
      <c r="C80">
        <v>1997</v>
      </c>
      <c r="D80">
        <v>25</v>
      </c>
      <c r="E80">
        <v>3</v>
      </c>
      <c r="F80">
        <v>3</v>
      </c>
      <c r="G80">
        <v>2</v>
      </c>
      <c r="H80">
        <v>4</v>
      </c>
      <c r="I80">
        <v>3</v>
      </c>
      <c r="J80">
        <v>3</v>
      </c>
      <c r="K80">
        <v>1</v>
      </c>
      <c r="L80">
        <f>SUM(Tabulka1[[#This Row],[p1]:[p6]])</f>
        <v>18</v>
      </c>
    </row>
    <row r="81" spans="1:12" x14ac:dyDescent="0.3">
      <c r="A81">
        <v>29921</v>
      </c>
      <c r="B81">
        <v>1</v>
      </c>
      <c r="C81">
        <v>1997</v>
      </c>
      <c r="D81">
        <v>25</v>
      </c>
      <c r="E81">
        <v>3</v>
      </c>
      <c r="F81">
        <v>3</v>
      </c>
      <c r="G81">
        <v>3</v>
      </c>
      <c r="H81">
        <v>3</v>
      </c>
      <c r="I81">
        <v>4</v>
      </c>
      <c r="J81">
        <v>3</v>
      </c>
      <c r="K81">
        <v>1</v>
      </c>
      <c r="L81">
        <f>SUM(Tabulka1[[#This Row],[p1]:[p6]])</f>
        <v>19</v>
      </c>
    </row>
    <row r="82" spans="1:12" x14ac:dyDescent="0.3">
      <c r="A82">
        <v>27507</v>
      </c>
      <c r="B82">
        <v>0</v>
      </c>
      <c r="C82">
        <v>1996</v>
      </c>
      <c r="D82">
        <v>26</v>
      </c>
      <c r="E82">
        <v>3</v>
      </c>
      <c r="F82">
        <v>3</v>
      </c>
      <c r="G82">
        <v>4</v>
      </c>
      <c r="H82">
        <v>2</v>
      </c>
      <c r="I82">
        <v>3</v>
      </c>
      <c r="J82">
        <v>2</v>
      </c>
      <c r="K82">
        <v>1</v>
      </c>
      <c r="L82">
        <f>SUM(Tabulka1[[#This Row],[p1]:[p6]])</f>
        <v>17</v>
      </c>
    </row>
    <row r="83" spans="1:12" x14ac:dyDescent="0.3">
      <c r="A83">
        <v>27555</v>
      </c>
      <c r="B83">
        <v>0</v>
      </c>
      <c r="C83">
        <v>1996</v>
      </c>
      <c r="D83">
        <v>26</v>
      </c>
      <c r="E83">
        <v>4</v>
      </c>
      <c r="F83">
        <v>4</v>
      </c>
      <c r="G83">
        <v>2</v>
      </c>
      <c r="H83">
        <v>4</v>
      </c>
      <c r="I83">
        <v>4</v>
      </c>
      <c r="J83">
        <v>4</v>
      </c>
      <c r="K83">
        <v>1</v>
      </c>
      <c r="L83">
        <f>SUM(Tabulka1[[#This Row],[p1]:[p6]])</f>
        <v>22</v>
      </c>
    </row>
    <row r="84" spans="1:12" x14ac:dyDescent="0.3">
      <c r="A84">
        <v>28340</v>
      </c>
      <c r="B84">
        <v>0</v>
      </c>
      <c r="C84">
        <v>1996</v>
      </c>
      <c r="D84">
        <v>26</v>
      </c>
      <c r="E84">
        <v>3</v>
      </c>
      <c r="F84">
        <v>3</v>
      </c>
      <c r="G84">
        <v>2</v>
      </c>
      <c r="H84">
        <v>3</v>
      </c>
      <c r="I84">
        <v>3</v>
      </c>
      <c r="J84">
        <v>3</v>
      </c>
      <c r="K84">
        <v>1</v>
      </c>
      <c r="L84">
        <f>SUM(Tabulka1[[#This Row],[p1]:[p6]])</f>
        <v>17</v>
      </c>
    </row>
    <row r="85" spans="1:12" x14ac:dyDescent="0.3">
      <c r="A85">
        <v>29700</v>
      </c>
      <c r="B85">
        <v>1</v>
      </c>
      <c r="C85">
        <v>1996</v>
      </c>
      <c r="D85">
        <v>26</v>
      </c>
      <c r="E85">
        <v>3</v>
      </c>
      <c r="F85">
        <v>4</v>
      </c>
      <c r="G85">
        <v>3</v>
      </c>
      <c r="H85">
        <v>4</v>
      </c>
      <c r="I85">
        <v>4</v>
      </c>
      <c r="J85">
        <v>4</v>
      </c>
      <c r="K85">
        <v>1</v>
      </c>
      <c r="L85">
        <f>SUM(Tabulka1[[#This Row],[p1]:[p6]])</f>
        <v>22</v>
      </c>
    </row>
    <row r="86" spans="1:12" x14ac:dyDescent="0.3">
      <c r="A86">
        <v>30072</v>
      </c>
      <c r="B86">
        <v>0</v>
      </c>
      <c r="C86">
        <v>1996</v>
      </c>
      <c r="D86">
        <v>26</v>
      </c>
      <c r="E86">
        <v>4</v>
      </c>
      <c r="F86">
        <v>4</v>
      </c>
      <c r="G86">
        <v>3</v>
      </c>
      <c r="H86">
        <v>4</v>
      </c>
      <c r="I86">
        <v>4</v>
      </c>
      <c r="J86">
        <v>4</v>
      </c>
      <c r="K86">
        <v>1</v>
      </c>
      <c r="L86">
        <f>SUM(Tabulka1[[#This Row],[p1]:[p6]])</f>
        <v>23</v>
      </c>
    </row>
    <row r="87" spans="1:12" x14ac:dyDescent="0.3">
      <c r="A87">
        <v>27928</v>
      </c>
      <c r="B87">
        <v>0</v>
      </c>
      <c r="C87">
        <v>1995</v>
      </c>
      <c r="D87">
        <v>27</v>
      </c>
      <c r="E87">
        <v>3</v>
      </c>
      <c r="F87">
        <v>3</v>
      </c>
      <c r="G87">
        <v>3</v>
      </c>
      <c r="H87">
        <v>3</v>
      </c>
      <c r="I87">
        <v>3</v>
      </c>
      <c r="J87">
        <v>3</v>
      </c>
      <c r="K87">
        <v>1</v>
      </c>
      <c r="L87">
        <f>SUM(Tabulka1[[#This Row],[p1]:[p6]])</f>
        <v>18</v>
      </c>
    </row>
    <row r="88" spans="1:12" x14ac:dyDescent="0.3">
      <c r="A88">
        <v>28157</v>
      </c>
      <c r="B88">
        <v>0</v>
      </c>
      <c r="C88">
        <v>1995</v>
      </c>
      <c r="D88">
        <v>27</v>
      </c>
      <c r="E88">
        <v>3</v>
      </c>
      <c r="F88">
        <v>4</v>
      </c>
      <c r="G88">
        <v>3</v>
      </c>
      <c r="H88">
        <v>3</v>
      </c>
      <c r="I88">
        <v>4</v>
      </c>
      <c r="J88">
        <v>4</v>
      </c>
      <c r="K88">
        <v>1</v>
      </c>
      <c r="L88">
        <f>SUM(Tabulka1[[#This Row],[p1]:[p6]])</f>
        <v>21</v>
      </c>
    </row>
    <row r="89" spans="1:12" x14ac:dyDescent="0.3">
      <c r="A89">
        <v>28210</v>
      </c>
      <c r="B89">
        <v>0</v>
      </c>
      <c r="C89">
        <v>1995</v>
      </c>
      <c r="D89">
        <v>27</v>
      </c>
      <c r="E89">
        <v>4</v>
      </c>
      <c r="F89">
        <v>4</v>
      </c>
      <c r="G89">
        <v>3</v>
      </c>
      <c r="H89">
        <v>3</v>
      </c>
      <c r="I89">
        <v>4</v>
      </c>
      <c r="J89">
        <v>3</v>
      </c>
      <c r="K89">
        <v>1</v>
      </c>
      <c r="L89">
        <f>SUM(Tabulka1[[#This Row],[p1]:[p6]])</f>
        <v>21</v>
      </c>
    </row>
    <row r="90" spans="1:12" x14ac:dyDescent="0.3">
      <c r="A90">
        <v>28815</v>
      </c>
      <c r="B90">
        <v>0</v>
      </c>
      <c r="C90">
        <v>1995</v>
      </c>
      <c r="D90">
        <v>27</v>
      </c>
      <c r="E90">
        <v>3</v>
      </c>
      <c r="F90">
        <v>4</v>
      </c>
      <c r="G90">
        <v>3</v>
      </c>
      <c r="H90">
        <v>3</v>
      </c>
      <c r="I90">
        <v>4</v>
      </c>
      <c r="J90">
        <v>4</v>
      </c>
      <c r="K90">
        <v>1</v>
      </c>
      <c r="L90">
        <f>SUM(Tabulka1[[#This Row],[p1]:[p6]])</f>
        <v>21</v>
      </c>
    </row>
    <row r="91" spans="1:12" x14ac:dyDescent="0.3">
      <c r="A91">
        <v>26850</v>
      </c>
      <c r="B91">
        <v>1</v>
      </c>
      <c r="C91">
        <v>1994</v>
      </c>
      <c r="D91">
        <v>28</v>
      </c>
      <c r="E91">
        <v>3</v>
      </c>
      <c r="F91">
        <v>3</v>
      </c>
      <c r="G91">
        <v>2</v>
      </c>
      <c r="H91">
        <v>3</v>
      </c>
      <c r="I91">
        <v>4</v>
      </c>
      <c r="J91">
        <v>3</v>
      </c>
      <c r="K91">
        <v>1</v>
      </c>
      <c r="L91">
        <f>SUM(Tabulka1[[#This Row],[p1]:[p6]])</f>
        <v>18</v>
      </c>
    </row>
    <row r="92" spans="1:12" x14ac:dyDescent="0.3">
      <c r="A92">
        <v>27225</v>
      </c>
      <c r="B92">
        <v>0</v>
      </c>
      <c r="C92">
        <v>1994</v>
      </c>
      <c r="D92">
        <v>28</v>
      </c>
      <c r="E92">
        <v>3</v>
      </c>
      <c r="F92">
        <v>3</v>
      </c>
      <c r="G92">
        <v>3</v>
      </c>
      <c r="H92">
        <v>2</v>
      </c>
      <c r="I92">
        <v>3</v>
      </c>
      <c r="J92">
        <v>2</v>
      </c>
      <c r="K92">
        <v>1</v>
      </c>
      <c r="L92">
        <f>SUM(Tabulka1[[#This Row],[p1]:[p6]])</f>
        <v>16</v>
      </c>
    </row>
    <row r="93" spans="1:12" x14ac:dyDescent="0.3">
      <c r="A93">
        <v>27386</v>
      </c>
      <c r="B93">
        <v>0</v>
      </c>
      <c r="C93">
        <v>1994</v>
      </c>
      <c r="D93">
        <v>28</v>
      </c>
      <c r="E93">
        <v>3</v>
      </c>
      <c r="F93">
        <v>3</v>
      </c>
      <c r="G93">
        <v>2</v>
      </c>
      <c r="H93">
        <v>4</v>
      </c>
      <c r="I93">
        <v>3</v>
      </c>
      <c r="J93">
        <v>2</v>
      </c>
      <c r="K93">
        <v>1</v>
      </c>
      <c r="L93">
        <f>SUM(Tabulka1[[#This Row],[p1]:[p6]])</f>
        <v>17</v>
      </c>
    </row>
    <row r="94" spans="1:12" x14ac:dyDescent="0.3">
      <c r="A94">
        <v>27510</v>
      </c>
      <c r="B94">
        <v>0</v>
      </c>
      <c r="C94">
        <v>1994</v>
      </c>
      <c r="D94">
        <v>28</v>
      </c>
      <c r="E94">
        <v>4</v>
      </c>
      <c r="F94">
        <v>4</v>
      </c>
      <c r="G94">
        <v>4</v>
      </c>
      <c r="H94">
        <v>2</v>
      </c>
      <c r="I94">
        <v>4</v>
      </c>
      <c r="J94">
        <v>2</v>
      </c>
      <c r="K94">
        <v>1</v>
      </c>
      <c r="L94">
        <f>SUM(Tabulka1[[#This Row],[p1]:[p6]])</f>
        <v>20</v>
      </c>
    </row>
    <row r="95" spans="1:12" x14ac:dyDescent="0.3">
      <c r="A95">
        <v>28827</v>
      </c>
      <c r="B95">
        <v>0</v>
      </c>
      <c r="C95">
        <v>1994</v>
      </c>
      <c r="D95">
        <v>28</v>
      </c>
      <c r="E95">
        <v>4</v>
      </c>
      <c r="F95">
        <v>4</v>
      </c>
      <c r="G95">
        <v>2</v>
      </c>
      <c r="H95">
        <v>3</v>
      </c>
      <c r="I95">
        <v>3</v>
      </c>
      <c r="J95">
        <v>4</v>
      </c>
      <c r="K95">
        <v>1</v>
      </c>
      <c r="L95">
        <f>SUM(Tabulka1[[#This Row],[p1]:[p6]])</f>
        <v>20</v>
      </c>
    </row>
    <row r="96" spans="1:12" x14ac:dyDescent="0.3">
      <c r="A96">
        <v>27003</v>
      </c>
      <c r="B96">
        <v>0</v>
      </c>
      <c r="C96">
        <v>1993</v>
      </c>
      <c r="D96">
        <v>29</v>
      </c>
      <c r="E96">
        <v>4</v>
      </c>
      <c r="F96">
        <v>4</v>
      </c>
      <c r="G96">
        <v>4</v>
      </c>
      <c r="H96">
        <v>3</v>
      </c>
      <c r="I96">
        <v>3</v>
      </c>
      <c r="J96">
        <v>3</v>
      </c>
      <c r="K96">
        <v>1</v>
      </c>
      <c r="L96">
        <f>SUM(Tabulka1[[#This Row],[p1]:[p6]])</f>
        <v>21</v>
      </c>
    </row>
    <row r="97" spans="1:12" x14ac:dyDescent="0.3">
      <c r="A97">
        <v>27361</v>
      </c>
      <c r="B97">
        <v>0</v>
      </c>
      <c r="C97">
        <v>1993</v>
      </c>
      <c r="D97">
        <v>29</v>
      </c>
      <c r="E97">
        <v>4</v>
      </c>
      <c r="F97">
        <v>4</v>
      </c>
      <c r="G97">
        <v>2</v>
      </c>
      <c r="H97">
        <v>4</v>
      </c>
      <c r="I97">
        <v>4</v>
      </c>
      <c r="J97">
        <v>4</v>
      </c>
      <c r="K97">
        <v>1</v>
      </c>
      <c r="L97">
        <f>SUM(Tabulka1[[#This Row],[p1]:[p6]])</f>
        <v>22</v>
      </c>
    </row>
    <row r="98" spans="1:12" x14ac:dyDescent="0.3">
      <c r="A98">
        <v>28265</v>
      </c>
      <c r="B98">
        <v>0</v>
      </c>
      <c r="C98">
        <v>1993</v>
      </c>
      <c r="D98">
        <v>29</v>
      </c>
      <c r="E98">
        <v>3</v>
      </c>
      <c r="F98">
        <v>3</v>
      </c>
      <c r="G98">
        <v>2</v>
      </c>
      <c r="H98">
        <v>3</v>
      </c>
      <c r="I98">
        <v>3</v>
      </c>
      <c r="J98">
        <v>3</v>
      </c>
      <c r="K98">
        <v>1</v>
      </c>
      <c r="L98">
        <f>SUM(Tabulka1[[#This Row],[p1]:[p6]])</f>
        <v>17</v>
      </c>
    </row>
    <row r="99" spans="1:12" x14ac:dyDescent="0.3">
      <c r="A99">
        <v>28535</v>
      </c>
      <c r="B99">
        <v>0</v>
      </c>
      <c r="C99">
        <v>1993</v>
      </c>
      <c r="D99">
        <v>29</v>
      </c>
      <c r="E99">
        <v>3</v>
      </c>
      <c r="F99">
        <v>4</v>
      </c>
      <c r="G99">
        <v>3</v>
      </c>
      <c r="H99">
        <v>3</v>
      </c>
      <c r="I99">
        <v>3</v>
      </c>
      <c r="J99">
        <v>3</v>
      </c>
      <c r="K99">
        <v>1</v>
      </c>
      <c r="L99">
        <f>SUM(Tabulka1[[#This Row],[p1]:[p6]])</f>
        <v>19</v>
      </c>
    </row>
    <row r="100" spans="1:12" x14ac:dyDescent="0.3">
      <c r="A100">
        <v>27982</v>
      </c>
      <c r="B100">
        <v>0</v>
      </c>
      <c r="C100">
        <v>1992</v>
      </c>
      <c r="D100">
        <v>30</v>
      </c>
      <c r="E100">
        <v>4</v>
      </c>
      <c r="F100">
        <v>4</v>
      </c>
      <c r="G100">
        <v>4</v>
      </c>
      <c r="H100">
        <v>3</v>
      </c>
      <c r="I100">
        <v>4</v>
      </c>
      <c r="J100">
        <v>3</v>
      </c>
      <c r="K100">
        <v>1</v>
      </c>
      <c r="L100">
        <f>SUM(Tabulka1[[#This Row],[p1]:[p6]])</f>
        <v>22</v>
      </c>
    </row>
    <row r="101" spans="1:12" x14ac:dyDescent="0.3">
      <c r="A101">
        <v>28233</v>
      </c>
      <c r="B101">
        <v>0</v>
      </c>
      <c r="C101">
        <v>1992</v>
      </c>
      <c r="D101">
        <v>30</v>
      </c>
      <c r="E101">
        <v>3</v>
      </c>
      <c r="F101">
        <v>3</v>
      </c>
      <c r="G101">
        <v>2</v>
      </c>
      <c r="H101">
        <v>3</v>
      </c>
      <c r="I101">
        <v>3</v>
      </c>
      <c r="J101">
        <v>3</v>
      </c>
      <c r="K101">
        <v>1</v>
      </c>
      <c r="L101">
        <f>SUM(Tabulka1[[#This Row],[p1]:[p6]])</f>
        <v>17</v>
      </c>
    </row>
    <row r="102" spans="1:12" x14ac:dyDescent="0.3">
      <c r="A102">
        <v>28113</v>
      </c>
      <c r="B102">
        <v>0</v>
      </c>
      <c r="C102">
        <v>1992</v>
      </c>
      <c r="D102">
        <v>30</v>
      </c>
      <c r="E102">
        <v>3</v>
      </c>
      <c r="F102">
        <v>3</v>
      </c>
      <c r="G102">
        <v>2</v>
      </c>
      <c r="H102">
        <v>3</v>
      </c>
      <c r="I102">
        <v>3</v>
      </c>
      <c r="J102">
        <v>3</v>
      </c>
      <c r="K102">
        <v>1</v>
      </c>
      <c r="L102">
        <f>SUM(Tabulka1[[#This Row],[p1]:[p6]])</f>
        <v>17</v>
      </c>
    </row>
    <row r="103" spans="1:12" x14ac:dyDescent="0.3">
      <c r="A103">
        <v>28692</v>
      </c>
      <c r="B103">
        <v>1</v>
      </c>
      <c r="C103">
        <v>1992</v>
      </c>
      <c r="D103">
        <v>30</v>
      </c>
      <c r="E103">
        <v>4</v>
      </c>
      <c r="F103">
        <v>4</v>
      </c>
      <c r="G103">
        <v>1</v>
      </c>
      <c r="H103">
        <v>3</v>
      </c>
      <c r="I103">
        <v>4</v>
      </c>
      <c r="J103">
        <v>3</v>
      </c>
      <c r="K103">
        <v>1</v>
      </c>
      <c r="L103">
        <f>SUM(Tabulka1[[#This Row],[p1]:[p6]])</f>
        <v>19</v>
      </c>
    </row>
    <row r="104" spans="1:12" x14ac:dyDescent="0.3">
      <c r="A104">
        <v>27345</v>
      </c>
      <c r="B104">
        <v>0</v>
      </c>
      <c r="C104">
        <v>1990</v>
      </c>
      <c r="D104">
        <v>32</v>
      </c>
      <c r="E104">
        <v>4</v>
      </c>
      <c r="F104">
        <v>4</v>
      </c>
      <c r="G104">
        <v>2</v>
      </c>
      <c r="H104">
        <v>3</v>
      </c>
      <c r="I104">
        <v>3</v>
      </c>
      <c r="J104">
        <v>3</v>
      </c>
      <c r="K104">
        <v>1</v>
      </c>
      <c r="L104">
        <f>SUM(Tabulka1[[#This Row],[p1]:[p6]])</f>
        <v>19</v>
      </c>
    </row>
    <row r="105" spans="1:12" x14ac:dyDescent="0.3">
      <c r="A105">
        <v>28029</v>
      </c>
      <c r="B105">
        <v>0</v>
      </c>
      <c r="C105">
        <v>1990</v>
      </c>
      <c r="D105">
        <v>32</v>
      </c>
      <c r="E105">
        <v>4</v>
      </c>
      <c r="F105">
        <v>4</v>
      </c>
      <c r="G105">
        <v>2</v>
      </c>
      <c r="H105">
        <v>3</v>
      </c>
      <c r="I105">
        <v>4</v>
      </c>
      <c r="J105">
        <v>4</v>
      </c>
      <c r="K105">
        <v>1</v>
      </c>
      <c r="L105">
        <f>SUM(Tabulka1[[#This Row],[p1]:[p6]])</f>
        <v>21</v>
      </c>
    </row>
    <row r="106" spans="1:12" x14ac:dyDescent="0.3">
      <c r="A106">
        <v>27181</v>
      </c>
      <c r="B106">
        <v>0</v>
      </c>
      <c r="C106">
        <v>1989</v>
      </c>
      <c r="D106">
        <v>33</v>
      </c>
      <c r="E106">
        <v>3</v>
      </c>
      <c r="F106">
        <v>3</v>
      </c>
      <c r="G106">
        <v>2</v>
      </c>
      <c r="H106">
        <v>4</v>
      </c>
      <c r="I106">
        <v>4</v>
      </c>
      <c r="J106">
        <v>4</v>
      </c>
      <c r="K106">
        <v>1</v>
      </c>
      <c r="L106">
        <f>SUM(Tabulka1[[#This Row],[p1]:[p6]])</f>
        <v>20</v>
      </c>
    </row>
    <row r="107" spans="1:12" x14ac:dyDescent="0.3">
      <c r="A107">
        <v>27398</v>
      </c>
      <c r="B107">
        <v>0</v>
      </c>
      <c r="C107">
        <v>1989</v>
      </c>
      <c r="D107">
        <v>33</v>
      </c>
      <c r="E107">
        <v>4</v>
      </c>
      <c r="F107">
        <v>4</v>
      </c>
      <c r="G107">
        <v>2</v>
      </c>
      <c r="H107">
        <v>3</v>
      </c>
      <c r="I107">
        <v>3</v>
      </c>
      <c r="J107">
        <v>3</v>
      </c>
      <c r="K107">
        <v>1</v>
      </c>
      <c r="L107">
        <f>SUM(Tabulka1[[#This Row],[p1]:[p6]])</f>
        <v>19</v>
      </c>
    </row>
    <row r="108" spans="1:12" x14ac:dyDescent="0.3">
      <c r="A108">
        <v>29472</v>
      </c>
      <c r="B108">
        <v>1</v>
      </c>
      <c r="C108">
        <v>1989</v>
      </c>
      <c r="D108">
        <v>33</v>
      </c>
      <c r="E108">
        <v>4</v>
      </c>
      <c r="F108">
        <v>4</v>
      </c>
      <c r="G108">
        <v>3</v>
      </c>
      <c r="H108">
        <v>3</v>
      </c>
      <c r="I108">
        <v>4</v>
      </c>
      <c r="J108">
        <v>4</v>
      </c>
      <c r="K108">
        <v>1</v>
      </c>
      <c r="L108">
        <f>SUM(Tabulka1[[#This Row],[p1]:[p6]])</f>
        <v>22</v>
      </c>
    </row>
    <row r="109" spans="1:12" x14ac:dyDescent="0.3">
      <c r="A109">
        <v>26775</v>
      </c>
      <c r="B109">
        <v>0</v>
      </c>
      <c r="C109">
        <v>1988</v>
      </c>
      <c r="D109">
        <v>34</v>
      </c>
      <c r="E109">
        <v>3</v>
      </c>
      <c r="F109">
        <v>3</v>
      </c>
      <c r="G109">
        <v>3</v>
      </c>
      <c r="H109">
        <v>2</v>
      </c>
      <c r="I109">
        <v>3</v>
      </c>
      <c r="J109">
        <v>2</v>
      </c>
      <c r="K109">
        <v>1</v>
      </c>
      <c r="L109">
        <f>SUM(Tabulka1[[#This Row],[p1]:[p6]])</f>
        <v>16</v>
      </c>
    </row>
    <row r="110" spans="1:12" x14ac:dyDescent="0.3">
      <c r="A110">
        <v>28031</v>
      </c>
      <c r="B110">
        <v>0</v>
      </c>
      <c r="C110">
        <v>1988</v>
      </c>
      <c r="D110">
        <v>34</v>
      </c>
      <c r="E110">
        <v>3</v>
      </c>
      <c r="F110">
        <v>3</v>
      </c>
      <c r="G110">
        <v>2</v>
      </c>
      <c r="H110">
        <v>3</v>
      </c>
      <c r="I110">
        <v>3</v>
      </c>
      <c r="J110">
        <v>2</v>
      </c>
      <c r="K110">
        <v>1</v>
      </c>
      <c r="L110">
        <f>SUM(Tabulka1[[#This Row],[p1]:[p6]])</f>
        <v>16</v>
      </c>
    </row>
    <row r="111" spans="1:12" x14ac:dyDescent="0.3">
      <c r="A111">
        <v>28650</v>
      </c>
      <c r="B111">
        <v>0</v>
      </c>
      <c r="C111">
        <v>1988</v>
      </c>
      <c r="D111">
        <v>34</v>
      </c>
      <c r="E111">
        <v>3</v>
      </c>
      <c r="F111">
        <v>4</v>
      </c>
      <c r="G111">
        <v>3</v>
      </c>
      <c r="H111">
        <v>3</v>
      </c>
      <c r="I111">
        <v>3</v>
      </c>
      <c r="J111">
        <v>3</v>
      </c>
      <c r="K111">
        <v>1</v>
      </c>
      <c r="L111">
        <f>SUM(Tabulka1[[#This Row],[p1]:[p6]])</f>
        <v>19</v>
      </c>
    </row>
    <row r="112" spans="1:12" x14ac:dyDescent="0.3">
      <c r="A112">
        <v>27155</v>
      </c>
      <c r="B112">
        <v>0</v>
      </c>
      <c r="C112">
        <v>1987</v>
      </c>
      <c r="D112">
        <v>35</v>
      </c>
      <c r="E112">
        <v>3</v>
      </c>
      <c r="F112">
        <v>3</v>
      </c>
      <c r="G112">
        <v>2</v>
      </c>
      <c r="H112">
        <v>3</v>
      </c>
      <c r="I112">
        <v>3</v>
      </c>
      <c r="J112">
        <v>4</v>
      </c>
      <c r="K112">
        <v>1</v>
      </c>
      <c r="L112">
        <f>SUM(Tabulka1[[#This Row],[p1]:[p6]])</f>
        <v>18</v>
      </c>
    </row>
    <row r="113" spans="1:12" x14ac:dyDescent="0.3">
      <c r="A113">
        <v>27461</v>
      </c>
      <c r="B113">
        <v>0</v>
      </c>
      <c r="C113">
        <v>1986</v>
      </c>
      <c r="D113">
        <v>36</v>
      </c>
      <c r="E113">
        <v>3</v>
      </c>
      <c r="F113">
        <v>3</v>
      </c>
      <c r="G113">
        <v>2</v>
      </c>
      <c r="H113">
        <v>4</v>
      </c>
      <c r="I113">
        <v>4</v>
      </c>
      <c r="J113">
        <v>3</v>
      </c>
      <c r="K113">
        <v>1</v>
      </c>
      <c r="L113">
        <f>SUM(Tabulka1[[#This Row],[p1]:[p6]])</f>
        <v>19</v>
      </c>
    </row>
    <row r="114" spans="1:12" x14ac:dyDescent="0.3">
      <c r="A114">
        <v>28519</v>
      </c>
      <c r="B114">
        <v>0</v>
      </c>
      <c r="C114">
        <v>1985</v>
      </c>
      <c r="D114">
        <v>37</v>
      </c>
      <c r="E114">
        <v>4</v>
      </c>
      <c r="F114">
        <v>4</v>
      </c>
      <c r="G114">
        <v>1</v>
      </c>
      <c r="H114">
        <v>4</v>
      </c>
      <c r="I114">
        <v>4</v>
      </c>
      <c r="J114">
        <v>4</v>
      </c>
      <c r="K114">
        <v>1</v>
      </c>
      <c r="L114">
        <f>SUM(Tabulka1[[#This Row],[p1]:[p6]])</f>
        <v>21</v>
      </c>
    </row>
    <row r="115" spans="1:12" x14ac:dyDescent="0.3">
      <c r="A115">
        <v>29806</v>
      </c>
      <c r="B115">
        <v>0</v>
      </c>
      <c r="C115">
        <v>1985</v>
      </c>
      <c r="D115">
        <v>37</v>
      </c>
      <c r="E115">
        <v>4</v>
      </c>
      <c r="F115">
        <v>4</v>
      </c>
      <c r="G115">
        <v>2</v>
      </c>
      <c r="H115">
        <v>4</v>
      </c>
      <c r="I115">
        <v>4</v>
      </c>
      <c r="J115">
        <v>4</v>
      </c>
      <c r="K115">
        <v>1</v>
      </c>
      <c r="L115">
        <f>SUM(Tabulka1[[#This Row],[p1]:[p6]])</f>
        <v>22</v>
      </c>
    </row>
    <row r="116" spans="1:12" x14ac:dyDescent="0.3">
      <c r="A116">
        <v>29928</v>
      </c>
      <c r="B116">
        <v>1</v>
      </c>
      <c r="C116">
        <v>1985</v>
      </c>
      <c r="D116">
        <v>37</v>
      </c>
      <c r="E116">
        <v>2</v>
      </c>
      <c r="F116">
        <v>3</v>
      </c>
      <c r="G116">
        <v>3</v>
      </c>
      <c r="H116">
        <v>3</v>
      </c>
      <c r="I116">
        <v>3</v>
      </c>
      <c r="J116">
        <v>3</v>
      </c>
      <c r="K116">
        <v>1</v>
      </c>
      <c r="L116">
        <f>SUM(Tabulka1[[#This Row],[p1]:[p6]])</f>
        <v>17</v>
      </c>
    </row>
    <row r="117" spans="1:12" x14ac:dyDescent="0.3">
      <c r="A117">
        <v>27571</v>
      </c>
      <c r="B117">
        <v>0</v>
      </c>
      <c r="C117">
        <v>1983</v>
      </c>
      <c r="D117">
        <v>39</v>
      </c>
      <c r="E117">
        <v>2</v>
      </c>
      <c r="F117">
        <v>3</v>
      </c>
      <c r="G117">
        <v>1</v>
      </c>
      <c r="H117">
        <v>3</v>
      </c>
      <c r="I117">
        <v>2</v>
      </c>
      <c r="J117">
        <v>3</v>
      </c>
      <c r="K117">
        <v>1</v>
      </c>
      <c r="L117">
        <f>SUM(Tabulka1[[#This Row],[p1]:[p6]])</f>
        <v>14</v>
      </c>
    </row>
    <row r="118" spans="1:12" x14ac:dyDescent="0.3">
      <c r="A118">
        <v>27351</v>
      </c>
      <c r="B118">
        <v>1</v>
      </c>
      <c r="C118">
        <v>1981</v>
      </c>
      <c r="D118">
        <v>41</v>
      </c>
      <c r="E118">
        <v>3</v>
      </c>
      <c r="F118">
        <v>3</v>
      </c>
      <c r="G118">
        <v>2</v>
      </c>
      <c r="H118">
        <v>3</v>
      </c>
      <c r="I118">
        <v>3</v>
      </c>
      <c r="J118">
        <v>2</v>
      </c>
      <c r="K118">
        <v>1</v>
      </c>
      <c r="L118">
        <f>SUM(Tabulka1[[#This Row],[p1]:[p6]])</f>
        <v>16</v>
      </c>
    </row>
    <row r="119" spans="1:12" x14ac:dyDescent="0.3">
      <c r="A119">
        <v>27452</v>
      </c>
      <c r="B119">
        <v>1</v>
      </c>
      <c r="C119">
        <v>1981</v>
      </c>
      <c r="D119">
        <v>41</v>
      </c>
      <c r="E119">
        <v>4</v>
      </c>
      <c r="F119">
        <v>4</v>
      </c>
      <c r="G119">
        <v>3</v>
      </c>
      <c r="H119">
        <v>2</v>
      </c>
      <c r="I119">
        <v>4</v>
      </c>
      <c r="J119">
        <v>3</v>
      </c>
      <c r="K119">
        <v>1</v>
      </c>
      <c r="L119">
        <f>SUM(Tabulka1[[#This Row],[p1]:[p6]])</f>
        <v>20</v>
      </c>
    </row>
    <row r="120" spans="1:12" x14ac:dyDescent="0.3">
      <c r="A120">
        <v>28236</v>
      </c>
      <c r="B120">
        <v>1</v>
      </c>
      <c r="C120">
        <v>1981</v>
      </c>
      <c r="D120">
        <v>41</v>
      </c>
      <c r="E120">
        <v>4</v>
      </c>
      <c r="F120">
        <v>4</v>
      </c>
      <c r="G120">
        <v>3</v>
      </c>
      <c r="H120">
        <v>4</v>
      </c>
      <c r="I120">
        <v>4</v>
      </c>
      <c r="J120">
        <v>3</v>
      </c>
      <c r="K120">
        <v>1</v>
      </c>
      <c r="L120">
        <f>SUM(Tabulka1[[#This Row],[p1]:[p6]])</f>
        <v>22</v>
      </c>
    </row>
    <row r="121" spans="1:12" x14ac:dyDescent="0.3">
      <c r="A121">
        <v>28875</v>
      </c>
      <c r="B121">
        <v>1</v>
      </c>
      <c r="C121">
        <v>1981</v>
      </c>
      <c r="D121">
        <v>41</v>
      </c>
      <c r="E121">
        <v>4</v>
      </c>
      <c r="F121">
        <v>4</v>
      </c>
      <c r="G121">
        <v>2</v>
      </c>
      <c r="H121">
        <v>3</v>
      </c>
      <c r="I121">
        <v>4</v>
      </c>
      <c r="J121">
        <v>3</v>
      </c>
      <c r="K121">
        <v>1</v>
      </c>
      <c r="L121">
        <f>SUM(Tabulka1[[#This Row],[p1]:[p6]])</f>
        <v>20</v>
      </c>
    </row>
    <row r="122" spans="1:12" x14ac:dyDescent="0.3">
      <c r="A122">
        <v>28492</v>
      </c>
      <c r="B122">
        <v>0</v>
      </c>
      <c r="C122">
        <v>1980</v>
      </c>
      <c r="D122">
        <v>42</v>
      </c>
      <c r="E122">
        <v>4</v>
      </c>
      <c r="F122">
        <v>4</v>
      </c>
      <c r="G122">
        <v>3</v>
      </c>
      <c r="H122">
        <v>4</v>
      </c>
      <c r="I122">
        <v>4</v>
      </c>
      <c r="J122">
        <v>4</v>
      </c>
      <c r="K122">
        <v>1</v>
      </c>
      <c r="L122">
        <f>SUM(Tabulka1[[#This Row],[p1]:[p6]])</f>
        <v>23</v>
      </c>
    </row>
    <row r="123" spans="1:12" x14ac:dyDescent="0.3">
      <c r="A123">
        <v>29130</v>
      </c>
      <c r="B123">
        <v>0</v>
      </c>
      <c r="C123">
        <v>1979</v>
      </c>
      <c r="D123">
        <v>43</v>
      </c>
      <c r="E123">
        <v>4</v>
      </c>
      <c r="F123">
        <v>4</v>
      </c>
      <c r="G123">
        <v>1</v>
      </c>
      <c r="H123">
        <v>4</v>
      </c>
      <c r="I123">
        <v>4</v>
      </c>
      <c r="J123">
        <v>4</v>
      </c>
      <c r="K123">
        <v>1</v>
      </c>
      <c r="L123">
        <f>SUM(Tabulka1[[#This Row],[p1]:[p6]])</f>
        <v>21</v>
      </c>
    </row>
    <row r="124" spans="1:12" x14ac:dyDescent="0.3">
      <c r="A124">
        <v>29327</v>
      </c>
      <c r="B124">
        <v>0</v>
      </c>
      <c r="C124">
        <v>1979</v>
      </c>
      <c r="D124">
        <v>43</v>
      </c>
      <c r="E124">
        <v>3</v>
      </c>
      <c r="F124">
        <v>3</v>
      </c>
      <c r="G124">
        <v>2</v>
      </c>
      <c r="H124">
        <v>2</v>
      </c>
      <c r="I124">
        <v>3</v>
      </c>
      <c r="J124">
        <v>3</v>
      </c>
      <c r="K124">
        <v>1</v>
      </c>
      <c r="L124">
        <f>SUM(Tabulka1[[#This Row],[p1]:[p6]])</f>
        <v>16</v>
      </c>
    </row>
    <row r="125" spans="1:12" x14ac:dyDescent="0.3">
      <c r="A125">
        <v>27740</v>
      </c>
      <c r="B125">
        <v>0</v>
      </c>
      <c r="C125">
        <v>1978</v>
      </c>
      <c r="D125">
        <v>44</v>
      </c>
      <c r="E125">
        <v>4</v>
      </c>
      <c r="F125">
        <v>4</v>
      </c>
      <c r="G125">
        <v>2</v>
      </c>
      <c r="H125">
        <v>4</v>
      </c>
      <c r="I125">
        <v>4</v>
      </c>
      <c r="J125">
        <v>4</v>
      </c>
      <c r="K125">
        <v>1</v>
      </c>
      <c r="L125">
        <f>SUM(Tabulka1[[#This Row],[p1]:[p6]])</f>
        <v>22</v>
      </c>
    </row>
    <row r="126" spans="1:12" x14ac:dyDescent="0.3">
      <c r="A126">
        <v>28513</v>
      </c>
      <c r="B126">
        <v>0</v>
      </c>
      <c r="C126">
        <v>1978</v>
      </c>
      <c r="D126">
        <v>44</v>
      </c>
      <c r="E126">
        <v>4</v>
      </c>
      <c r="F126">
        <v>4</v>
      </c>
      <c r="G126">
        <v>2</v>
      </c>
      <c r="H126">
        <v>4</v>
      </c>
      <c r="I126">
        <v>3</v>
      </c>
      <c r="J126">
        <v>3</v>
      </c>
      <c r="K126">
        <v>1</v>
      </c>
      <c r="L126">
        <f>SUM(Tabulka1[[#This Row],[p1]:[p6]])</f>
        <v>20</v>
      </c>
    </row>
    <row r="127" spans="1:12" x14ac:dyDescent="0.3">
      <c r="A127">
        <v>28600</v>
      </c>
      <c r="B127">
        <v>0</v>
      </c>
      <c r="C127">
        <v>1978</v>
      </c>
      <c r="D127">
        <v>44</v>
      </c>
      <c r="E127">
        <v>4</v>
      </c>
      <c r="F127">
        <v>4</v>
      </c>
      <c r="G127">
        <v>3</v>
      </c>
      <c r="H127">
        <v>3</v>
      </c>
      <c r="I127">
        <v>4</v>
      </c>
      <c r="J127">
        <v>4</v>
      </c>
      <c r="K127">
        <v>1</v>
      </c>
      <c r="L127">
        <f>SUM(Tabulka1[[#This Row],[p1]:[p6]])</f>
        <v>22</v>
      </c>
    </row>
    <row r="128" spans="1:12" x14ac:dyDescent="0.3">
      <c r="A128">
        <v>29813</v>
      </c>
      <c r="B128">
        <v>0</v>
      </c>
      <c r="C128">
        <v>1978</v>
      </c>
      <c r="D128">
        <v>44</v>
      </c>
      <c r="E128">
        <v>3</v>
      </c>
      <c r="F128">
        <v>4</v>
      </c>
      <c r="G128">
        <v>2</v>
      </c>
      <c r="H128">
        <v>3</v>
      </c>
      <c r="I128">
        <v>4</v>
      </c>
      <c r="J128">
        <v>1</v>
      </c>
      <c r="K128">
        <v>1</v>
      </c>
      <c r="L128">
        <f>SUM(Tabulka1[[#This Row],[p1]:[p6]])</f>
        <v>17</v>
      </c>
    </row>
    <row r="129" spans="1:12" x14ac:dyDescent="0.3">
      <c r="A129">
        <v>28770</v>
      </c>
      <c r="B129">
        <v>0</v>
      </c>
      <c r="C129">
        <v>1975</v>
      </c>
      <c r="D129">
        <v>47</v>
      </c>
      <c r="E129">
        <v>3</v>
      </c>
      <c r="F129">
        <v>3</v>
      </c>
      <c r="G129">
        <v>2</v>
      </c>
      <c r="H129">
        <v>3</v>
      </c>
      <c r="I129">
        <v>3</v>
      </c>
      <c r="J129">
        <v>3</v>
      </c>
      <c r="K129">
        <v>1</v>
      </c>
      <c r="L129">
        <f>SUM(Tabulka1[[#This Row],[p1]:[p6]])</f>
        <v>17</v>
      </c>
    </row>
    <row r="130" spans="1:12" x14ac:dyDescent="0.3">
      <c r="A130">
        <v>29930</v>
      </c>
      <c r="B130">
        <v>0</v>
      </c>
      <c r="C130">
        <v>1975</v>
      </c>
      <c r="D130">
        <v>47</v>
      </c>
      <c r="E130">
        <v>4</v>
      </c>
      <c r="F130">
        <v>3</v>
      </c>
      <c r="G130">
        <v>2</v>
      </c>
      <c r="H130">
        <v>3</v>
      </c>
      <c r="I130">
        <v>4</v>
      </c>
      <c r="J130">
        <v>4</v>
      </c>
      <c r="K130">
        <v>1</v>
      </c>
      <c r="L130">
        <f>SUM(Tabulka1[[#This Row],[p1]:[p6]])</f>
        <v>20</v>
      </c>
    </row>
    <row r="131" spans="1:12" x14ac:dyDescent="0.3">
      <c r="A131">
        <v>29379</v>
      </c>
      <c r="B131">
        <v>0</v>
      </c>
      <c r="C131">
        <v>1973</v>
      </c>
      <c r="D131">
        <v>49</v>
      </c>
      <c r="E131">
        <v>3</v>
      </c>
      <c r="F131">
        <v>3</v>
      </c>
      <c r="G131">
        <v>2</v>
      </c>
      <c r="H131">
        <v>3</v>
      </c>
      <c r="I131">
        <v>4</v>
      </c>
      <c r="J131">
        <v>4</v>
      </c>
      <c r="K131">
        <v>1</v>
      </c>
      <c r="L131">
        <f>SUM(Tabulka1[[#This Row],[p1]:[p6]])</f>
        <v>19</v>
      </c>
    </row>
    <row r="132" spans="1:12" x14ac:dyDescent="0.3">
      <c r="A132">
        <v>29269</v>
      </c>
      <c r="B132">
        <v>1</v>
      </c>
      <c r="C132">
        <v>1972</v>
      </c>
      <c r="D132">
        <v>50</v>
      </c>
      <c r="E132">
        <v>3</v>
      </c>
      <c r="F132">
        <v>4</v>
      </c>
      <c r="G132">
        <v>2</v>
      </c>
      <c r="H132">
        <v>3</v>
      </c>
      <c r="I132">
        <v>4</v>
      </c>
      <c r="J132">
        <v>3</v>
      </c>
      <c r="K132">
        <v>1</v>
      </c>
      <c r="L132">
        <f>SUM(Tabulka1[[#This Row],[p1]:[p6]])</f>
        <v>19</v>
      </c>
    </row>
    <row r="133" spans="1:12" x14ac:dyDescent="0.3">
      <c r="A133">
        <v>26578</v>
      </c>
      <c r="B133">
        <v>0</v>
      </c>
      <c r="C133">
        <v>1970</v>
      </c>
      <c r="D133">
        <v>52</v>
      </c>
      <c r="E133">
        <v>4</v>
      </c>
      <c r="F133">
        <v>4</v>
      </c>
      <c r="G133">
        <v>2</v>
      </c>
      <c r="H133">
        <v>3</v>
      </c>
      <c r="I133">
        <v>3</v>
      </c>
      <c r="J133">
        <v>4</v>
      </c>
      <c r="K133">
        <v>1</v>
      </c>
      <c r="L133">
        <f>SUM(Tabulka1[[#This Row],[p1]:[p6]])</f>
        <v>20</v>
      </c>
    </row>
    <row r="134" spans="1:12" x14ac:dyDescent="0.3">
      <c r="A134">
        <v>27524</v>
      </c>
      <c r="B134">
        <v>0</v>
      </c>
      <c r="C134">
        <v>1967</v>
      </c>
      <c r="D134">
        <v>55</v>
      </c>
      <c r="E134">
        <v>4</v>
      </c>
      <c r="F134">
        <v>4</v>
      </c>
      <c r="G134">
        <v>3</v>
      </c>
      <c r="H134">
        <v>4</v>
      </c>
      <c r="I134">
        <v>4</v>
      </c>
      <c r="J134">
        <v>4</v>
      </c>
      <c r="K134">
        <v>1</v>
      </c>
      <c r="L134">
        <f>SUM(Tabulka1[[#This Row],[p1]:[p6]])</f>
        <v>23</v>
      </c>
    </row>
    <row r="135" spans="1:12" x14ac:dyDescent="0.3">
      <c r="A135">
        <v>26746</v>
      </c>
      <c r="B135">
        <v>0</v>
      </c>
      <c r="C135">
        <v>1966</v>
      </c>
      <c r="D135">
        <v>56</v>
      </c>
      <c r="E135">
        <v>4</v>
      </c>
      <c r="F135">
        <v>4</v>
      </c>
      <c r="G135">
        <v>3</v>
      </c>
      <c r="H135">
        <v>4</v>
      </c>
      <c r="I135">
        <v>4</v>
      </c>
      <c r="J135">
        <v>4</v>
      </c>
      <c r="K135">
        <v>1</v>
      </c>
      <c r="L135">
        <f>SUM(Tabulka1[[#This Row],[p1]:[p6]])</f>
        <v>23</v>
      </c>
    </row>
    <row r="136" spans="1:12" x14ac:dyDescent="0.3">
      <c r="A136">
        <v>28649</v>
      </c>
      <c r="B136">
        <v>1</v>
      </c>
      <c r="C136">
        <v>1965</v>
      </c>
      <c r="D136">
        <v>57</v>
      </c>
      <c r="E136">
        <v>3</v>
      </c>
      <c r="F136">
        <v>3</v>
      </c>
      <c r="G136">
        <v>2</v>
      </c>
      <c r="H136">
        <v>3</v>
      </c>
      <c r="I136">
        <v>3</v>
      </c>
      <c r="J136">
        <v>2</v>
      </c>
      <c r="K136">
        <v>1</v>
      </c>
      <c r="L136">
        <f>SUM(Tabulka1[[#This Row],[p1]:[p6]])</f>
        <v>16</v>
      </c>
    </row>
    <row r="137" spans="1:12" x14ac:dyDescent="0.3">
      <c r="A137">
        <v>27174</v>
      </c>
      <c r="B137">
        <v>0</v>
      </c>
      <c r="C137">
        <v>1958</v>
      </c>
      <c r="D137">
        <v>64</v>
      </c>
      <c r="E137">
        <v>4</v>
      </c>
      <c r="F137">
        <v>3</v>
      </c>
      <c r="G137">
        <v>3</v>
      </c>
      <c r="H137">
        <v>3</v>
      </c>
      <c r="I137">
        <v>4</v>
      </c>
      <c r="J137">
        <v>3</v>
      </c>
      <c r="K137">
        <v>1</v>
      </c>
      <c r="L137">
        <f>SUM(Tabulka1[[#This Row],[p1]:[p6]])</f>
        <v>20</v>
      </c>
    </row>
    <row r="138" spans="1:12" x14ac:dyDescent="0.3">
      <c r="A138">
        <v>29214</v>
      </c>
      <c r="B138">
        <v>0</v>
      </c>
      <c r="C138">
        <v>1952</v>
      </c>
      <c r="D138">
        <v>70</v>
      </c>
      <c r="E138">
        <v>3</v>
      </c>
      <c r="F138">
        <v>3</v>
      </c>
      <c r="G138">
        <v>3</v>
      </c>
      <c r="H138">
        <v>3</v>
      </c>
      <c r="I138">
        <v>3</v>
      </c>
      <c r="J138">
        <v>3</v>
      </c>
      <c r="K138">
        <v>1</v>
      </c>
      <c r="L138">
        <f>SUM(Tabulka1[[#This Row],[p1]:[p6]])</f>
        <v>18</v>
      </c>
    </row>
    <row r="139" spans="1:12" x14ac:dyDescent="0.3">
      <c r="A139">
        <v>28802</v>
      </c>
      <c r="B139">
        <v>0</v>
      </c>
      <c r="C139">
        <v>1948</v>
      </c>
      <c r="D139">
        <v>74</v>
      </c>
      <c r="E139">
        <v>3</v>
      </c>
      <c r="F139">
        <v>3</v>
      </c>
      <c r="G139">
        <v>2</v>
      </c>
      <c r="H139">
        <v>3</v>
      </c>
      <c r="I139">
        <v>4</v>
      </c>
      <c r="J139">
        <v>4</v>
      </c>
      <c r="K139">
        <v>1</v>
      </c>
      <c r="L139">
        <f>SUM(Tabulka1[[#This Row],[p1]:[p6]])</f>
        <v>19</v>
      </c>
    </row>
    <row r="140" spans="1:12" x14ac:dyDescent="0.3">
      <c r="A140">
        <v>30011</v>
      </c>
      <c r="B140">
        <v>1</v>
      </c>
      <c r="C140">
        <v>2003</v>
      </c>
      <c r="D140">
        <v>19</v>
      </c>
      <c r="E140">
        <v>4</v>
      </c>
      <c r="F140">
        <v>4</v>
      </c>
      <c r="G140">
        <v>2</v>
      </c>
      <c r="H140">
        <v>4</v>
      </c>
      <c r="I140">
        <v>4</v>
      </c>
      <c r="J140">
        <v>4</v>
      </c>
      <c r="K140">
        <v>1</v>
      </c>
      <c r="L140">
        <f>SUM(Tabulka1[[#This Row],[p1]:[p6]])</f>
        <v>22</v>
      </c>
    </row>
    <row r="141" spans="1:12" x14ac:dyDescent="0.3">
      <c r="A141">
        <v>27227</v>
      </c>
      <c r="B141">
        <v>0</v>
      </c>
      <c r="C141">
        <v>2002</v>
      </c>
      <c r="D141">
        <v>20</v>
      </c>
      <c r="E141">
        <v>4</v>
      </c>
      <c r="F141">
        <v>4</v>
      </c>
      <c r="G141">
        <v>4</v>
      </c>
      <c r="H141">
        <v>3</v>
      </c>
      <c r="I141">
        <v>4</v>
      </c>
      <c r="J141">
        <v>3</v>
      </c>
      <c r="K141">
        <v>1</v>
      </c>
      <c r="L141">
        <f>SUM(Tabulka1[[#This Row],[p1]:[p6]])</f>
        <v>22</v>
      </c>
    </row>
    <row r="142" spans="1:12" x14ac:dyDescent="0.3">
      <c r="A142">
        <v>28010</v>
      </c>
      <c r="B142">
        <v>1</v>
      </c>
      <c r="C142">
        <v>2002</v>
      </c>
      <c r="D142">
        <v>20</v>
      </c>
      <c r="E142">
        <v>4</v>
      </c>
      <c r="F142">
        <v>4</v>
      </c>
      <c r="G142">
        <v>3</v>
      </c>
      <c r="H142">
        <v>4</v>
      </c>
      <c r="I142">
        <v>4</v>
      </c>
      <c r="J142">
        <v>4</v>
      </c>
      <c r="K142">
        <v>1</v>
      </c>
      <c r="L142">
        <f>SUM(Tabulka1[[#This Row],[p1]:[p6]])</f>
        <v>23</v>
      </c>
    </row>
    <row r="143" spans="1:12" x14ac:dyDescent="0.3">
      <c r="A143">
        <v>29592</v>
      </c>
      <c r="B143">
        <v>0</v>
      </c>
      <c r="C143">
        <v>2002</v>
      </c>
      <c r="D143">
        <v>20</v>
      </c>
      <c r="E143">
        <v>3</v>
      </c>
      <c r="F143">
        <v>3</v>
      </c>
      <c r="G143">
        <v>3</v>
      </c>
      <c r="H143">
        <v>3</v>
      </c>
      <c r="I143">
        <v>4</v>
      </c>
      <c r="J143">
        <v>3</v>
      </c>
      <c r="K143">
        <v>1</v>
      </c>
      <c r="L143">
        <f>SUM(Tabulka1[[#This Row],[p1]:[p6]])</f>
        <v>19</v>
      </c>
    </row>
    <row r="144" spans="1:12" x14ac:dyDescent="0.3">
      <c r="A144">
        <v>30086</v>
      </c>
      <c r="B144">
        <v>0</v>
      </c>
      <c r="C144">
        <v>2002</v>
      </c>
      <c r="D144">
        <v>20</v>
      </c>
      <c r="E144">
        <v>3</v>
      </c>
      <c r="F144">
        <v>2</v>
      </c>
      <c r="G144">
        <v>3</v>
      </c>
      <c r="H144">
        <v>2</v>
      </c>
      <c r="I144">
        <v>2</v>
      </c>
      <c r="J144">
        <v>2</v>
      </c>
      <c r="K144">
        <v>1</v>
      </c>
      <c r="L144">
        <f>SUM(Tabulka1[[#This Row],[p1]:[p6]])</f>
        <v>14</v>
      </c>
    </row>
    <row r="145" spans="1:12" x14ac:dyDescent="0.3">
      <c r="A145">
        <v>29230</v>
      </c>
      <c r="B145">
        <v>0</v>
      </c>
      <c r="C145">
        <v>2001</v>
      </c>
      <c r="D145">
        <v>21</v>
      </c>
      <c r="E145">
        <v>4</v>
      </c>
      <c r="F145">
        <v>4</v>
      </c>
      <c r="G145">
        <v>2</v>
      </c>
      <c r="H145">
        <v>4</v>
      </c>
      <c r="I145">
        <v>4</v>
      </c>
      <c r="J145">
        <v>3</v>
      </c>
      <c r="K145">
        <v>1</v>
      </c>
      <c r="L145">
        <f>SUM(Tabulka1[[#This Row],[p1]:[p6]])</f>
        <v>21</v>
      </c>
    </row>
    <row r="146" spans="1:12" x14ac:dyDescent="0.3">
      <c r="A146">
        <v>27806</v>
      </c>
      <c r="B146">
        <v>0</v>
      </c>
      <c r="C146">
        <v>1999</v>
      </c>
      <c r="D146">
        <v>23</v>
      </c>
      <c r="E146">
        <v>4</v>
      </c>
      <c r="F146">
        <v>4</v>
      </c>
      <c r="G146">
        <v>2</v>
      </c>
      <c r="H146">
        <v>4</v>
      </c>
      <c r="I146">
        <v>4</v>
      </c>
      <c r="J146">
        <v>4</v>
      </c>
      <c r="K146">
        <v>1</v>
      </c>
      <c r="L146">
        <f>SUM(Tabulka1[[#This Row],[p1]:[p6]])</f>
        <v>22</v>
      </c>
    </row>
    <row r="147" spans="1:12" x14ac:dyDescent="0.3">
      <c r="A147">
        <v>29471</v>
      </c>
      <c r="B147">
        <v>1</v>
      </c>
      <c r="C147">
        <v>1999</v>
      </c>
      <c r="D147">
        <v>23</v>
      </c>
      <c r="E147">
        <v>4</v>
      </c>
      <c r="F147">
        <v>4</v>
      </c>
      <c r="G147">
        <v>3</v>
      </c>
      <c r="H147">
        <v>4</v>
      </c>
      <c r="I147">
        <v>4</v>
      </c>
      <c r="J147">
        <v>4</v>
      </c>
      <c r="K147">
        <v>1</v>
      </c>
      <c r="L147">
        <f>SUM(Tabulka1[[#This Row],[p1]:[p6]])</f>
        <v>23</v>
      </c>
    </row>
    <row r="148" spans="1:12" x14ac:dyDescent="0.3">
      <c r="A148">
        <v>28599</v>
      </c>
      <c r="B148">
        <v>1</v>
      </c>
      <c r="C148">
        <v>1998</v>
      </c>
      <c r="D148">
        <v>24</v>
      </c>
      <c r="E148">
        <v>4</v>
      </c>
      <c r="F148">
        <v>4</v>
      </c>
      <c r="G148">
        <v>1</v>
      </c>
      <c r="H148">
        <v>4</v>
      </c>
      <c r="I148">
        <v>4</v>
      </c>
      <c r="J148">
        <v>4</v>
      </c>
      <c r="K148">
        <v>1</v>
      </c>
      <c r="L148">
        <f>SUM(Tabulka1[[#This Row],[p1]:[p6]])</f>
        <v>21</v>
      </c>
    </row>
    <row r="149" spans="1:12" x14ac:dyDescent="0.3">
      <c r="A149">
        <v>27392</v>
      </c>
      <c r="B149">
        <v>0</v>
      </c>
      <c r="C149">
        <v>1992</v>
      </c>
      <c r="D149">
        <v>30</v>
      </c>
      <c r="E149">
        <v>3</v>
      </c>
      <c r="F149">
        <v>3</v>
      </c>
      <c r="G149">
        <v>3</v>
      </c>
      <c r="H149">
        <v>3</v>
      </c>
      <c r="I149">
        <v>4</v>
      </c>
      <c r="J149">
        <v>3</v>
      </c>
      <c r="K149">
        <v>1</v>
      </c>
      <c r="L149">
        <f>SUM(Tabulka1[[#This Row],[p1]:[p6]])</f>
        <v>19</v>
      </c>
    </row>
    <row r="150" spans="1:12" x14ac:dyDescent="0.3">
      <c r="A150">
        <v>29463</v>
      </c>
      <c r="B150">
        <v>0</v>
      </c>
      <c r="C150">
        <v>1991</v>
      </c>
      <c r="D150">
        <v>31</v>
      </c>
      <c r="E150">
        <v>4</v>
      </c>
      <c r="F150">
        <v>4</v>
      </c>
      <c r="G150">
        <v>2</v>
      </c>
      <c r="H150">
        <v>4</v>
      </c>
      <c r="I150">
        <v>4</v>
      </c>
      <c r="J150">
        <v>4</v>
      </c>
      <c r="K150">
        <v>1</v>
      </c>
      <c r="L150">
        <f>SUM(Tabulka1[[#This Row],[p1]:[p6]])</f>
        <v>22</v>
      </c>
    </row>
    <row r="151" spans="1:12" x14ac:dyDescent="0.3">
      <c r="A151">
        <v>29492</v>
      </c>
      <c r="B151">
        <v>0</v>
      </c>
      <c r="C151">
        <v>1969</v>
      </c>
      <c r="D151">
        <v>53</v>
      </c>
      <c r="E151">
        <v>3</v>
      </c>
      <c r="F151">
        <v>4</v>
      </c>
      <c r="G151">
        <v>3</v>
      </c>
      <c r="H151">
        <v>2</v>
      </c>
      <c r="I151">
        <v>3</v>
      </c>
      <c r="J151">
        <v>2</v>
      </c>
      <c r="K151">
        <v>1</v>
      </c>
      <c r="L151">
        <f>SUM(Tabulka1[[#This Row],[p1]:[p6]])</f>
        <v>17</v>
      </c>
    </row>
    <row r="152" spans="1:12" x14ac:dyDescent="0.3">
      <c r="A152">
        <v>28737</v>
      </c>
      <c r="B152">
        <v>0</v>
      </c>
      <c r="C152">
        <v>1999</v>
      </c>
      <c r="D152">
        <v>23</v>
      </c>
      <c r="E152">
        <v>4</v>
      </c>
      <c r="F152">
        <v>4</v>
      </c>
      <c r="G152">
        <v>4</v>
      </c>
      <c r="H152">
        <v>4</v>
      </c>
      <c r="I152">
        <v>4</v>
      </c>
      <c r="J152">
        <v>4</v>
      </c>
      <c r="K152">
        <v>1</v>
      </c>
      <c r="L152">
        <f>SUM(Tabulka1[[#This Row],[p1]:[p6]])</f>
        <v>24</v>
      </c>
    </row>
    <row r="153" spans="1:12" x14ac:dyDescent="0.3">
      <c r="A153">
        <v>28693</v>
      </c>
      <c r="B153">
        <v>0</v>
      </c>
      <c r="C153">
        <v>1998</v>
      </c>
      <c r="D153">
        <v>24</v>
      </c>
      <c r="E153">
        <v>3</v>
      </c>
      <c r="F153">
        <v>3</v>
      </c>
      <c r="G153">
        <v>2</v>
      </c>
      <c r="H153">
        <v>3</v>
      </c>
      <c r="I153">
        <v>3</v>
      </c>
      <c r="J153">
        <v>2</v>
      </c>
      <c r="K153">
        <v>1</v>
      </c>
      <c r="L153">
        <f>SUM(Tabulka1[[#This Row],[p1]:[p6]])</f>
        <v>16</v>
      </c>
    </row>
    <row r="154" spans="1:12" x14ac:dyDescent="0.3">
      <c r="A154">
        <v>27030</v>
      </c>
      <c r="B154">
        <v>0</v>
      </c>
      <c r="C154">
        <v>1999</v>
      </c>
      <c r="D154">
        <v>23</v>
      </c>
      <c r="E154">
        <v>3</v>
      </c>
      <c r="F154">
        <v>3</v>
      </c>
      <c r="G154">
        <v>3</v>
      </c>
      <c r="H154">
        <v>3</v>
      </c>
      <c r="I154">
        <v>3</v>
      </c>
      <c r="J154">
        <v>3</v>
      </c>
      <c r="K154">
        <v>1</v>
      </c>
      <c r="L154">
        <f>SUM(Tabulka1[[#This Row],[p1]:[p6]])</f>
        <v>18</v>
      </c>
    </row>
    <row r="155" spans="1:12" x14ac:dyDescent="0.3">
      <c r="A155">
        <v>27750</v>
      </c>
      <c r="B155">
        <v>1</v>
      </c>
      <c r="C155">
        <v>2006</v>
      </c>
      <c r="D155">
        <v>16</v>
      </c>
      <c r="E155">
        <v>3</v>
      </c>
      <c r="F155">
        <v>3</v>
      </c>
      <c r="G155">
        <v>3</v>
      </c>
      <c r="H155">
        <v>3</v>
      </c>
      <c r="I155">
        <v>3</v>
      </c>
      <c r="J155">
        <v>2</v>
      </c>
      <c r="K155">
        <v>1</v>
      </c>
      <c r="L155">
        <f>SUM(Tabulka1[[#This Row],[p1]:[p6]])</f>
        <v>17</v>
      </c>
    </row>
    <row r="156" spans="1:12" x14ac:dyDescent="0.3">
      <c r="A156">
        <v>29868</v>
      </c>
      <c r="B156">
        <v>0</v>
      </c>
      <c r="C156">
        <v>2002</v>
      </c>
      <c r="D156">
        <v>20</v>
      </c>
      <c r="E156">
        <v>4</v>
      </c>
      <c r="F156">
        <v>4</v>
      </c>
      <c r="G156">
        <v>2</v>
      </c>
      <c r="H156">
        <v>4</v>
      </c>
      <c r="I156">
        <v>4</v>
      </c>
      <c r="J156">
        <v>4</v>
      </c>
      <c r="K156">
        <v>1</v>
      </c>
      <c r="L156">
        <f>SUM(Tabulka1[[#This Row],[p1]:[p6]])</f>
        <v>22</v>
      </c>
    </row>
    <row r="157" spans="1:12" x14ac:dyDescent="0.3">
      <c r="A157">
        <v>29803</v>
      </c>
      <c r="B157">
        <v>0</v>
      </c>
      <c r="C157">
        <v>1999</v>
      </c>
      <c r="D157">
        <v>23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3</v>
      </c>
      <c r="K157">
        <v>1</v>
      </c>
      <c r="L157">
        <f>SUM(Tabulka1[[#This Row],[p1]:[p6]])</f>
        <v>18</v>
      </c>
    </row>
    <row r="158" spans="1:12" x14ac:dyDescent="0.3">
      <c r="A158">
        <v>29709</v>
      </c>
      <c r="B158">
        <v>0</v>
      </c>
      <c r="C158">
        <v>2003</v>
      </c>
      <c r="D158">
        <v>19</v>
      </c>
      <c r="E158">
        <v>3</v>
      </c>
      <c r="F158">
        <v>3</v>
      </c>
      <c r="G158">
        <v>2</v>
      </c>
      <c r="H158">
        <v>3</v>
      </c>
      <c r="I158">
        <v>3</v>
      </c>
      <c r="J158">
        <v>3</v>
      </c>
      <c r="K158">
        <v>1</v>
      </c>
      <c r="L158">
        <f>SUM(Tabulka1[[#This Row],[p1]:[p6]])</f>
        <v>17</v>
      </c>
    </row>
    <row r="159" spans="1:12" x14ac:dyDescent="0.3">
      <c r="A159">
        <v>28318</v>
      </c>
      <c r="B159">
        <v>1</v>
      </c>
      <c r="C159">
        <v>1980</v>
      </c>
      <c r="D159">
        <v>42</v>
      </c>
      <c r="E159">
        <v>3</v>
      </c>
      <c r="F159">
        <v>4</v>
      </c>
      <c r="G159">
        <v>2</v>
      </c>
      <c r="H159">
        <v>4</v>
      </c>
      <c r="I159">
        <v>4</v>
      </c>
      <c r="J159">
        <v>4</v>
      </c>
      <c r="K159">
        <v>1</v>
      </c>
      <c r="L159">
        <f>SUM(Tabulka1[[#This Row],[p1]:[p6]])</f>
        <v>21</v>
      </c>
    </row>
    <row r="160" spans="1:12" x14ac:dyDescent="0.3">
      <c r="A160">
        <v>29069</v>
      </c>
      <c r="B160">
        <v>0</v>
      </c>
      <c r="C160">
        <v>1998</v>
      </c>
      <c r="D160">
        <v>24</v>
      </c>
      <c r="E160">
        <v>3</v>
      </c>
      <c r="F160">
        <v>4</v>
      </c>
      <c r="G160">
        <v>3</v>
      </c>
      <c r="H160">
        <v>2</v>
      </c>
      <c r="I160">
        <v>4</v>
      </c>
      <c r="J160">
        <v>3</v>
      </c>
      <c r="K160">
        <v>1</v>
      </c>
      <c r="L160">
        <f>SUM(Tabulka1[[#This Row],[p1]:[p6]])</f>
        <v>19</v>
      </c>
    </row>
    <row r="161" spans="1:12" x14ac:dyDescent="0.3">
      <c r="A161">
        <v>27256</v>
      </c>
      <c r="B161">
        <v>0</v>
      </c>
      <c r="C161">
        <v>1999</v>
      </c>
      <c r="D161">
        <v>23</v>
      </c>
      <c r="E161">
        <v>3</v>
      </c>
      <c r="F161">
        <v>2</v>
      </c>
      <c r="G161">
        <v>1</v>
      </c>
      <c r="H161">
        <v>3</v>
      </c>
      <c r="I161">
        <v>1</v>
      </c>
      <c r="J161">
        <v>2</v>
      </c>
      <c r="K161">
        <v>1</v>
      </c>
      <c r="L161">
        <f>SUM(Tabulka1[[#This Row],[p1]:[p6]])</f>
        <v>12</v>
      </c>
    </row>
    <row r="162" spans="1:12" x14ac:dyDescent="0.3">
      <c r="A162">
        <v>26861</v>
      </c>
      <c r="B162">
        <v>0</v>
      </c>
      <c r="C162">
        <v>1999</v>
      </c>
      <c r="D162">
        <v>23</v>
      </c>
      <c r="E162">
        <v>2</v>
      </c>
      <c r="F162">
        <v>2</v>
      </c>
      <c r="G162">
        <v>4</v>
      </c>
      <c r="H162">
        <v>2</v>
      </c>
      <c r="I162">
        <v>2</v>
      </c>
      <c r="J162">
        <v>1</v>
      </c>
      <c r="K162">
        <v>1</v>
      </c>
      <c r="L162">
        <f>SUM(Tabulka1[[#This Row],[p1]:[p6]])</f>
        <v>13</v>
      </c>
    </row>
    <row r="163" spans="1:12" x14ac:dyDescent="0.3">
      <c r="A163">
        <v>26566</v>
      </c>
      <c r="B163">
        <v>0</v>
      </c>
      <c r="C163">
        <v>1999</v>
      </c>
      <c r="D163">
        <v>23</v>
      </c>
      <c r="E163">
        <v>3</v>
      </c>
      <c r="F163">
        <v>4</v>
      </c>
      <c r="G163">
        <v>3</v>
      </c>
      <c r="H163">
        <v>4</v>
      </c>
      <c r="I163">
        <v>4</v>
      </c>
      <c r="J163">
        <v>4</v>
      </c>
      <c r="K163">
        <v>1</v>
      </c>
      <c r="L163">
        <f>SUM(Tabulka1[[#This Row],[p1]:[p6]])</f>
        <v>22</v>
      </c>
    </row>
    <row r="164" spans="1:12" x14ac:dyDescent="0.3">
      <c r="A164">
        <v>29390</v>
      </c>
      <c r="B164">
        <v>0</v>
      </c>
      <c r="C164">
        <v>1991</v>
      </c>
      <c r="D164">
        <v>31</v>
      </c>
      <c r="E164">
        <v>4</v>
      </c>
      <c r="F164">
        <v>3</v>
      </c>
      <c r="G164">
        <v>3</v>
      </c>
      <c r="H164">
        <v>3</v>
      </c>
      <c r="I164">
        <v>4</v>
      </c>
      <c r="J164">
        <v>4</v>
      </c>
      <c r="K164">
        <v>1</v>
      </c>
      <c r="L164">
        <f>SUM(Tabulka1[[#This Row],[p1]:[p6]])</f>
        <v>21</v>
      </c>
    </row>
    <row r="165" spans="1:12" x14ac:dyDescent="0.3">
      <c r="A165">
        <v>29489</v>
      </c>
      <c r="B165">
        <v>0</v>
      </c>
      <c r="C165">
        <v>1982</v>
      </c>
      <c r="D165">
        <v>40</v>
      </c>
      <c r="E165">
        <v>4</v>
      </c>
      <c r="F165">
        <v>4</v>
      </c>
      <c r="G165">
        <v>1</v>
      </c>
      <c r="H165">
        <v>4</v>
      </c>
      <c r="I165">
        <v>4</v>
      </c>
      <c r="J165">
        <v>4</v>
      </c>
      <c r="K165">
        <v>1</v>
      </c>
      <c r="L165">
        <f>SUM(Tabulka1[[#This Row],[p1]:[p6]])</f>
        <v>21</v>
      </c>
    </row>
    <row r="166" spans="1:12" x14ac:dyDescent="0.3">
      <c r="A166">
        <v>29447</v>
      </c>
      <c r="B166">
        <v>1</v>
      </c>
      <c r="C166">
        <v>1992</v>
      </c>
      <c r="D166">
        <v>30</v>
      </c>
      <c r="E166">
        <v>3</v>
      </c>
      <c r="F166">
        <v>3</v>
      </c>
      <c r="G166">
        <v>1</v>
      </c>
      <c r="H166">
        <v>4</v>
      </c>
      <c r="I166">
        <v>2</v>
      </c>
      <c r="J166">
        <v>1</v>
      </c>
      <c r="K166">
        <v>1</v>
      </c>
      <c r="L166">
        <f>SUM(Tabulka1[[#This Row],[p1]:[p6]])</f>
        <v>14</v>
      </c>
    </row>
    <row r="167" spans="1:12" x14ac:dyDescent="0.3">
      <c r="A167">
        <v>27220</v>
      </c>
      <c r="B167">
        <v>0</v>
      </c>
      <c r="C167">
        <v>2000</v>
      </c>
      <c r="D167">
        <v>22</v>
      </c>
      <c r="E167">
        <v>4</v>
      </c>
      <c r="F167">
        <v>4</v>
      </c>
      <c r="G167">
        <v>2</v>
      </c>
      <c r="H167">
        <v>2</v>
      </c>
      <c r="I167">
        <v>4</v>
      </c>
      <c r="J167">
        <v>4</v>
      </c>
      <c r="K167">
        <v>1</v>
      </c>
      <c r="L167">
        <f>SUM(Tabulka1[[#This Row],[p1]:[p6]])</f>
        <v>20</v>
      </c>
    </row>
    <row r="168" spans="1:12" x14ac:dyDescent="0.3">
      <c r="A168">
        <v>28656</v>
      </c>
      <c r="B168">
        <v>0</v>
      </c>
      <c r="C168">
        <v>1999</v>
      </c>
      <c r="D168">
        <v>23</v>
      </c>
      <c r="E168">
        <v>2</v>
      </c>
      <c r="F168">
        <v>4</v>
      </c>
      <c r="G168">
        <v>2</v>
      </c>
      <c r="H168">
        <v>4</v>
      </c>
      <c r="I168">
        <v>4</v>
      </c>
      <c r="J168">
        <v>4</v>
      </c>
      <c r="K168">
        <v>1</v>
      </c>
      <c r="L168">
        <f>SUM(Tabulka1[[#This Row],[p1]:[p6]])</f>
        <v>20</v>
      </c>
    </row>
    <row r="169" spans="1:12" x14ac:dyDescent="0.3">
      <c r="A169">
        <v>28123</v>
      </c>
      <c r="B169">
        <v>1</v>
      </c>
      <c r="C169">
        <v>1997</v>
      </c>
      <c r="D169">
        <v>25</v>
      </c>
      <c r="E169">
        <v>2</v>
      </c>
      <c r="F169">
        <v>4</v>
      </c>
      <c r="G169">
        <v>1</v>
      </c>
      <c r="H169">
        <v>4</v>
      </c>
      <c r="I169">
        <v>4</v>
      </c>
      <c r="J169">
        <v>4</v>
      </c>
      <c r="K169">
        <v>1</v>
      </c>
      <c r="L169">
        <f>SUM(Tabulka1[[#This Row],[p1]:[p6]])</f>
        <v>19</v>
      </c>
    </row>
    <row r="170" spans="1:12" x14ac:dyDescent="0.3">
      <c r="A170">
        <v>27698</v>
      </c>
      <c r="B170">
        <v>0</v>
      </c>
      <c r="C170">
        <v>1999</v>
      </c>
      <c r="D170">
        <v>23</v>
      </c>
      <c r="E170">
        <v>3</v>
      </c>
      <c r="F170">
        <v>3</v>
      </c>
      <c r="G170">
        <v>4</v>
      </c>
      <c r="H170">
        <v>3</v>
      </c>
      <c r="I170">
        <v>3</v>
      </c>
      <c r="J170">
        <v>3</v>
      </c>
      <c r="K170">
        <v>1</v>
      </c>
      <c r="L170">
        <f>SUM(Tabulka1[[#This Row],[p1]:[p6]])</f>
        <v>19</v>
      </c>
    </row>
    <row r="171" spans="1:12" x14ac:dyDescent="0.3">
      <c r="A171">
        <v>27790</v>
      </c>
      <c r="B171">
        <v>0</v>
      </c>
      <c r="C171">
        <v>2005</v>
      </c>
      <c r="D171">
        <v>17</v>
      </c>
      <c r="E171">
        <v>3</v>
      </c>
      <c r="F171">
        <v>4</v>
      </c>
      <c r="G171">
        <v>3</v>
      </c>
      <c r="H171">
        <v>4</v>
      </c>
      <c r="I171">
        <v>4</v>
      </c>
      <c r="J171">
        <v>4</v>
      </c>
      <c r="K171">
        <v>1</v>
      </c>
      <c r="L171">
        <f>SUM(Tabulka1[[#This Row],[p1]:[p6]])</f>
        <v>22</v>
      </c>
    </row>
    <row r="172" spans="1:12" x14ac:dyDescent="0.3">
      <c r="A172">
        <v>29937</v>
      </c>
      <c r="B172">
        <v>0</v>
      </c>
      <c r="C172">
        <v>2001</v>
      </c>
      <c r="D172">
        <v>21</v>
      </c>
      <c r="E172">
        <v>4</v>
      </c>
      <c r="F172">
        <v>4</v>
      </c>
      <c r="G172">
        <v>4</v>
      </c>
      <c r="H172">
        <v>4</v>
      </c>
      <c r="I172">
        <v>4</v>
      </c>
      <c r="J172">
        <v>4</v>
      </c>
      <c r="K172">
        <v>1</v>
      </c>
      <c r="L172">
        <f>SUM(Tabulka1[[#This Row],[p1]:[p6]])</f>
        <v>24</v>
      </c>
    </row>
    <row r="173" spans="1:12" x14ac:dyDescent="0.3">
      <c r="A173">
        <v>29370</v>
      </c>
      <c r="B173">
        <v>0</v>
      </c>
      <c r="C173">
        <v>2000</v>
      </c>
      <c r="D173">
        <v>22</v>
      </c>
      <c r="E173">
        <v>4</v>
      </c>
      <c r="F173">
        <v>3</v>
      </c>
      <c r="G173">
        <v>3</v>
      </c>
      <c r="H173">
        <v>2</v>
      </c>
      <c r="I173">
        <v>3</v>
      </c>
      <c r="J173">
        <v>2</v>
      </c>
      <c r="K173">
        <v>1</v>
      </c>
      <c r="L173">
        <f>SUM(Tabulka1[[#This Row],[p1]:[p6]])</f>
        <v>17</v>
      </c>
    </row>
    <row r="174" spans="1:12" x14ac:dyDescent="0.3">
      <c r="A174">
        <v>28907</v>
      </c>
      <c r="B174">
        <v>1</v>
      </c>
      <c r="C174">
        <v>1999</v>
      </c>
      <c r="D174">
        <v>23</v>
      </c>
      <c r="E174">
        <v>3</v>
      </c>
      <c r="F174">
        <v>4</v>
      </c>
      <c r="G174">
        <v>3</v>
      </c>
      <c r="H174">
        <v>3</v>
      </c>
      <c r="I174">
        <v>4</v>
      </c>
      <c r="J174">
        <v>4</v>
      </c>
      <c r="K174">
        <v>1</v>
      </c>
      <c r="L174">
        <f>SUM(Tabulka1[[#This Row],[p1]:[p6]])</f>
        <v>21</v>
      </c>
    </row>
    <row r="175" spans="1:12" x14ac:dyDescent="0.3">
      <c r="A175">
        <v>28665</v>
      </c>
      <c r="B175">
        <v>0</v>
      </c>
      <c r="C175">
        <v>1992</v>
      </c>
      <c r="D175">
        <v>30</v>
      </c>
      <c r="E175">
        <v>4</v>
      </c>
      <c r="F175">
        <v>4</v>
      </c>
      <c r="G175">
        <v>4</v>
      </c>
      <c r="H175">
        <v>4</v>
      </c>
      <c r="I175">
        <v>4</v>
      </c>
      <c r="J175">
        <v>4</v>
      </c>
      <c r="K175">
        <v>1</v>
      </c>
      <c r="L175">
        <f>SUM(Tabulka1[[#This Row],[p1]:[p6]])</f>
        <v>24</v>
      </c>
    </row>
    <row r="176" spans="1:12" x14ac:dyDescent="0.3">
      <c r="A176">
        <v>27853</v>
      </c>
      <c r="B176">
        <v>0</v>
      </c>
      <c r="C176">
        <v>2000</v>
      </c>
      <c r="D176">
        <v>22</v>
      </c>
      <c r="E176">
        <v>4</v>
      </c>
      <c r="F176">
        <v>4</v>
      </c>
      <c r="G176">
        <v>1</v>
      </c>
      <c r="H176">
        <v>4</v>
      </c>
      <c r="I176">
        <v>4</v>
      </c>
      <c r="J176">
        <v>4</v>
      </c>
      <c r="K176">
        <v>1</v>
      </c>
      <c r="L176">
        <f>SUM(Tabulka1[[#This Row],[p1]:[p6]])</f>
        <v>21</v>
      </c>
    </row>
    <row r="177" spans="1:12" x14ac:dyDescent="0.3">
      <c r="A177">
        <v>27690</v>
      </c>
      <c r="B177">
        <v>0</v>
      </c>
      <c r="C177">
        <v>1998</v>
      </c>
      <c r="D177">
        <v>24</v>
      </c>
      <c r="E177">
        <v>3</v>
      </c>
      <c r="F177">
        <v>4</v>
      </c>
      <c r="G177">
        <v>2</v>
      </c>
      <c r="H177">
        <v>3</v>
      </c>
      <c r="I177">
        <v>4</v>
      </c>
      <c r="J177">
        <v>3</v>
      </c>
      <c r="K177">
        <v>1</v>
      </c>
      <c r="L177">
        <f>SUM(Tabulka1[[#This Row],[p1]:[p6]])</f>
        <v>19</v>
      </c>
    </row>
    <row r="178" spans="1:12" x14ac:dyDescent="0.3">
      <c r="A178">
        <v>26555</v>
      </c>
      <c r="B178">
        <v>0</v>
      </c>
      <c r="C178">
        <v>1971</v>
      </c>
      <c r="D178">
        <v>51</v>
      </c>
      <c r="E178">
        <v>4</v>
      </c>
      <c r="F178">
        <v>4</v>
      </c>
      <c r="G178">
        <v>3</v>
      </c>
      <c r="H178">
        <v>4</v>
      </c>
      <c r="I178">
        <v>4</v>
      </c>
      <c r="J178">
        <v>4</v>
      </c>
      <c r="K178">
        <v>1</v>
      </c>
      <c r="L178">
        <f>SUM(Tabulka1[[#This Row],[p1]:[p6]])</f>
        <v>23</v>
      </c>
    </row>
    <row r="179" spans="1:12" x14ac:dyDescent="0.3">
      <c r="A179">
        <v>27479</v>
      </c>
      <c r="B179">
        <v>0</v>
      </c>
      <c r="C179">
        <v>1996</v>
      </c>
      <c r="D179">
        <v>26</v>
      </c>
      <c r="E179">
        <v>4</v>
      </c>
      <c r="F179">
        <v>4</v>
      </c>
      <c r="G179">
        <v>1</v>
      </c>
      <c r="H179">
        <v>4</v>
      </c>
      <c r="I179">
        <v>4</v>
      </c>
      <c r="J179">
        <v>4</v>
      </c>
      <c r="K179">
        <v>1</v>
      </c>
      <c r="L179">
        <f>SUM(Tabulka1[[#This Row],[p1]:[p6]])</f>
        <v>21</v>
      </c>
    </row>
    <row r="180" spans="1:12" x14ac:dyDescent="0.3">
      <c r="A180">
        <v>28619</v>
      </c>
      <c r="B180">
        <v>0</v>
      </c>
      <c r="C180">
        <v>1973</v>
      </c>
      <c r="D180">
        <v>49</v>
      </c>
      <c r="E180">
        <v>4</v>
      </c>
      <c r="F180">
        <v>4</v>
      </c>
      <c r="G180">
        <v>3</v>
      </c>
      <c r="H180">
        <v>4</v>
      </c>
      <c r="I180">
        <v>4</v>
      </c>
      <c r="J180">
        <v>4</v>
      </c>
      <c r="K180">
        <v>1</v>
      </c>
      <c r="L180">
        <f>SUM(Tabulka1[[#This Row],[p1]:[p6]])</f>
        <v>23</v>
      </c>
    </row>
    <row r="181" spans="1:12" x14ac:dyDescent="0.3">
      <c r="A181">
        <v>29151</v>
      </c>
      <c r="B181">
        <v>0</v>
      </c>
      <c r="C181">
        <v>1981</v>
      </c>
      <c r="D181">
        <v>41</v>
      </c>
      <c r="E181">
        <v>4</v>
      </c>
      <c r="F181">
        <v>4</v>
      </c>
      <c r="G181">
        <v>1</v>
      </c>
      <c r="H181">
        <v>4</v>
      </c>
      <c r="I181">
        <v>4</v>
      </c>
      <c r="J181">
        <v>4</v>
      </c>
      <c r="K181">
        <v>1</v>
      </c>
      <c r="L181">
        <f>SUM(Tabulka1[[#This Row],[p1]:[p6]])</f>
        <v>21</v>
      </c>
    </row>
    <row r="182" spans="1:12" x14ac:dyDescent="0.3">
      <c r="A182">
        <v>28890</v>
      </c>
      <c r="B182">
        <v>1</v>
      </c>
      <c r="C182">
        <v>1985</v>
      </c>
      <c r="D182">
        <v>37</v>
      </c>
      <c r="E182">
        <v>4</v>
      </c>
      <c r="F182">
        <v>4</v>
      </c>
      <c r="G182">
        <v>3</v>
      </c>
      <c r="H182">
        <v>4</v>
      </c>
      <c r="I182">
        <v>4</v>
      </c>
      <c r="J182">
        <v>4</v>
      </c>
      <c r="K182">
        <v>1</v>
      </c>
      <c r="L182">
        <f>SUM(Tabulka1[[#This Row],[p1]:[p6]])</f>
        <v>23</v>
      </c>
    </row>
    <row r="183" spans="1:12" x14ac:dyDescent="0.3">
      <c r="A183">
        <v>28740</v>
      </c>
      <c r="B183">
        <v>0</v>
      </c>
      <c r="C183">
        <v>2001</v>
      </c>
      <c r="D183">
        <v>21</v>
      </c>
      <c r="E183">
        <v>1</v>
      </c>
      <c r="F183">
        <v>4</v>
      </c>
      <c r="G183">
        <v>4</v>
      </c>
      <c r="H183">
        <v>3</v>
      </c>
      <c r="I183">
        <v>4</v>
      </c>
      <c r="J183">
        <v>4</v>
      </c>
      <c r="K183">
        <v>1</v>
      </c>
      <c r="L183">
        <f>SUM(Tabulka1[[#This Row],[p1]:[p6]])</f>
        <v>20</v>
      </c>
    </row>
    <row r="184" spans="1:12" x14ac:dyDescent="0.3">
      <c r="A184">
        <v>26678</v>
      </c>
      <c r="B184">
        <v>0</v>
      </c>
      <c r="C184">
        <v>1999</v>
      </c>
      <c r="D184">
        <v>23</v>
      </c>
      <c r="E184">
        <v>3</v>
      </c>
      <c r="F184">
        <v>3</v>
      </c>
      <c r="G184">
        <v>3</v>
      </c>
      <c r="H184">
        <v>4</v>
      </c>
      <c r="I184">
        <v>4</v>
      </c>
      <c r="J184">
        <v>4</v>
      </c>
      <c r="K184">
        <v>1</v>
      </c>
      <c r="L184">
        <f>SUM(Tabulka1[[#This Row],[p1]:[p6]])</f>
        <v>21</v>
      </c>
    </row>
    <row r="185" spans="1:12" x14ac:dyDescent="0.3">
      <c r="A185">
        <v>27210</v>
      </c>
      <c r="B185">
        <v>0</v>
      </c>
      <c r="C185">
        <v>1997</v>
      </c>
      <c r="D185">
        <v>25</v>
      </c>
      <c r="E185">
        <v>4</v>
      </c>
      <c r="F185">
        <v>3</v>
      </c>
      <c r="G185">
        <v>4</v>
      </c>
      <c r="H185">
        <v>3</v>
      </c>
      <c r="I185">
        <v>3</v>
      </c>
      <c r="J185">
        <v>3</v>
      </c>
      <c r="K185">
        <v>1</v>
      </c>
      <c r="L185">
        <f>SUM(Tabulka1[[#This Row],[p1]:[p6]])</f>
        <v>20</v>
      </c>
    </row>
    <row r="186" spans="1:12" x14ac:dyDescent="0.3">
      <c r="A186">
        <v>27949</v>
      </c>
      <c r="B186">
        <v>0</v>
      </c>
      <c r="C186">
        <v>1982</v>
      </c>
      <c r="D186">
        <v>40</v>
      </c>
      <c r="E186">
        <v>3</v>
      </c>
      <c r="F186">
        <v>4</v>
      </c>
      <c r="G186">
        <v>2</v>
      </c>
      <c r="H186">
        <v>4</v>
      </c>
      <c r="I186">
        <v>4</v>
      </c>
      <c r="J186">
        <v>4</v>
      </c>
      <c r="K186">
        <v>1</v>
      </c>
      <c r="L186">
        <f>SUM(Tabulka1[[#This Row],[p1]:[p6]])</f>
        <v>21</v>
      </c>
    </row>
    <row r="187" spans="1:12" x14ac:dyDescent="0.3">
      <c r="A187">
        <v>27847</v>
      </c>
      <c r="B187">
        <v>1</v>
      </c>
      <c r="C187">
        <v>1980</v>
      </c>
      <c r="D187">
        <v>42</v>
      </c>
      <c r="E187">
        <v>4</v>
      </c>
      <c r="F187">
        <v>4</v>
      </c>
      <c r="G187">
        <v>2</v>
      </c>
      <c r="H187">
        <v>2</v>
      </c>
      <c r="I187">
        <v>3</v>
      </c>
      <c r="J187">
        <v>3</v>
      </c>
      <c r="K187">
        <v>1</v>
      </c>
      <c r="L187">
        <f>SUM(Tabulka1[[#This Row],[p1]:[p6]])</f>
        <v>18</v>
      </c>
    </row>
    <row r="188" spans="1:12" x14ac:dyDescent="0.3">
      <c r="A188">
        <v>28532</v>
      </c>
      <c r="B188">
        <v>0</v>
      </c>
      <c r="C188">
        <v>1974</v>
      </c>
      <c r="D188">
        <v>48</v>
      </c>
      <c r="E188">
        <v>4</v>
      </c>
      <c r="F188">
        <v>3</v>
      </c>
      <c r="G188">
        <v>3</v>
      </c>
      <c r="H188">
        <v>2</v>
      </c>
      <c r="I188">
        <v>3</v>
      </c>
      <c r="J188">
        <v>3</v>
      </c>
      <c r="K188">
        <v>1</v>
      </c>
      <c r="L188">
        <f>SUM(Tabulka1[[#This Row],[p1]:[p6]])</f>
        <v>18</v>
      </c>
    </row>
    <row r="189" spans="1:12" x14ac:dyDescent="0.3">
      <c r="A189">
        <v>30097</v>
      </c>
      <c r="B189">
        <v>1</v>
      </c>
      <c r="C189">
        <v>1955</v>
      </c>
      <c r="D189">
        <v>67</v>
      </c>
      <c r="E189">
        <v>4</v>
      </c>
      <c r="F189">
        <v>4</v>
      </c>
      <c r="G189">
        <v>2</v>
      </c>
      <c r="H189">
        <v>3</v>
      </c>
      <c r="I189">
        <v>4</v>
      </c>
      <c r="J189">
        <v>4</v>
      </c>
      <c r="K189">
        <v>1</v>
      </c>
      <c r="L189">
        <f>SUM(Tabulka1[[#This Row],[p1]:[p6]])</f>
        <v>21</v>
      </c>
    </row>
    <row r="190" spans="1:12" x14ac:dyDescent="0.3">
      <c r="A190">
        <v>29438</v>
      </c>
      <c r="B190">
        <v>0</v>
      </c>
      <c r="C190">
        <v>1982</v>
      </c>
      <c r="D190">
        <v>40</v>
      </c>
      <c r="E190">
        <v>3</v>
      </c>
      <c r="F190">
        <v>3</v>
      </c>
      <c r="G190">
        <v>2</v>
      </c>
      <c r="H190">
        <v>2</v>
      </c>
      <c r="I190">
        <v>3</v>
      </c>
      <c r="J190">
        <v>3</v>
      </c>
      <c r="K190">
        <v>1</v>
      </c>
      <c r="L190">
        <f>SUM(Tabulka1[[#This Row],[p1]:[p6]])</f>
        <v>16</v>
      </c>
    </row>
    <row r="191" spans="1:12" x14ac:dyDescent="0.3">
      <c r="A191">
        <v>26816</v>
      </c>
      <c r="B191">
        <v>0</v>
      </c>
      <c r="C191">
        <v>1945</v>
      </c>
      <c r="D191">
        <v>77</v>
      </c>
      <c r="E191">
        <v>4</v>
      </c>
      <c r="F191">
        <v>4</v>
      </c>
      <c r="G191">
        <v>3</v>
      </c>
      <c r="H191">
        <v>4</v>
      </c>
      <c r="I191">
        <v>4</v>
      </c>
      <c r="J191">
        <v>3</v>
      </c>
      <c r="K191">
        <v>1</v>
      </c>
      <c r="L191">
        <f>SUM(Tabulka1[[#This Row],[p1]:[p6]])</f>
        <v>22</v>
      </c>
    </row>
    <row r="192" spans="1:12" x14ac:dyDescent="0.3">
      <c r="A192">
        <v>27657</v>
      </c>
      <c r="B192">
        <v>0</v>
      </c>
      <c r="C192">
        <v>2002</v>
      </c>
      <c r="D192">
        <v>20</v>
      </c>
      <c r="E192">
        <v>3</v>
      </c>
      <c r="F192">
        <v>4</v>
      </c>
      <c r="G192">
        <v>1</v>
      </c>
      <c r="H192">
        <v>3</v>
      </c>
      <c r="I192">
        <v>4</v>
      </c>
      <c r="J192">
        <v>3</v>
      </c>
      <c r="K192">
        <v>1</v>
      </c>
      <c r="L192">
        <f>SUM(Tabulka1[[#This Row],[p1]:[p6]])</f>
        <v>18</v>
      </c>
    </row>
    <row r="193" spans="1:12" x14ac:dyDescent="0.3">
      <c r="A193">
        <v>28714</v>
      </c>
      <c r="B193">
        <v>1</v>
      </c>
      <c r="C193">
        <v>1983</v>
      </c>
      <c r="D193">
        <v>39</v>
      </c>
      <c r="E193">
        <v>3</v>
      </c>
      <c r="F193">
        <v>3</v>
      </c>
      <c r="G193">
        <v>2</v>
      </c>
      <c r="H193">
        <v>3</v>
      </c>
      <c r="I193">
        <v>3</v>
      </c>
      <c r="J193">
        <v>3</v>
      </c>
      <c r="K193">
        <v>1</v>
      </c>
      <c r="L193">
        <f>SUM(Tabulka1[[#This Row],[p1]:[p6]])</f>
        <v>17</v>
      </c>
    </row>
    <row r="194" spans="1:12" x14ac:dyDescent="0.3">
      <c r="A194">
        <v>29941</v>
      </c>
      <c r="B194">
        <v>1</v>
      </c>
      <c r="C194">
        <v>1995</v>
      </c>
      <c r="D194">
        <v>27</v>
      </c>
      <c r="E194">
        <v>4</v>
      </c>
      <c r="F194">
        <v>4</v>
      </c>
      <c r="G194">
        <v>1</v>
      </c>
      <c r="H194">
        <v>3</v>
      </c>
      <c r="I194">
        <v>4</v>
      </c>
      <c r="J194">
        <v>3</v>
      </c>
      <c r="K194">
        <v>1</v>
      </c>
      <c r="L194">
        <f>SUM(Tabulka1[[#This Row],[p1]:[p6]])</f>
        <v>19</v>
      </c>
    </row>
    <row r="195" spans="1:12" x14ac:dyDescent="0.3">
      <c r="A195">
        <v>28640</v>
      </c>
      <c r="B195">
        <v>0</v>
      </c>
      <c r="C195">
        <v>1974</v>
      </c>
      <c r="D195">
        <v>48</v>
      </c>
      <c r="E195">
        <v>4</v>
      </c>
      <c r="F195">
        <v>4</v>
      </c>
      <c r="G195">
        <v>2</v>
      </c>
      <c r="H195">
        <v>4</v>
      </c>
      <c r="I195">
        <v>4</v>
      </c>
      <c r="J195">
        <v>4</v>
      </c>
      <c r="K195">
        <v>1</v>
      </c>
      <c r="L195">
        <f>SUM(Tabulka1[[#This Row],[p1]:[p6]])</f>
        <v>22</v>
      </c>
    </row>
    <row r="196" spans="1:12" x14ac:dyDescent="0.3">
      <c r="A196">
        <v>28590</v>
      </c>
      <c r="B196">
        <v>0</v>
      </c>
      <c r="C196">
        <v>1952</v>
      </c>
      <c r="D196">
        <v>70</v>
      </c>
      <c r="E196">
        <v>3</v>
      </c>
      <c r="F196">
        <v>4</v>
      </c>
      <c r="G196">
        <v>2</v>
      </c>
      <c r="H196">
        <v>4</v>
      </c>
      <c r="I196">
        <v>3</v>
      </c>
      <c r="J196">
        <v>4</v>
      </c>
      <c r="K196">
        <v>1</v>
      </c>
      <c r="L196">
        <f>SUM(Tabulka1[[#This Row],[p1]:[p6]])</f>
        <v>20</v>
      </c>
    </row>
    <row r="197" spans="1:12" x14ac:dyDescent="0.3">
      <c r="A197">
        <v>26674</v>
      </c>
      <c r="B197">
        <v>0</v>
      </c>
      <c r="C197">
        <v>2001</v>
      </c>
      <c r="D197">
        <v>21</v>
      </c>
      <c r="E197">
        <v>3</v>
      </c>
      <c r="F197">
        <v>4</v>
      </c>
      <c r="G197">
        <v>3</v>
      </c>
      <c r="H197">
        <v>4</v>
      </c>
      <c r="I197">
        <v>4</v>
      </c>
      <c r="J197">
        <v>3</v>
      </c>
      <c r="K197">
        <v>1</v>
      </c>
      <c r="L197">
        <f>SUM(Tabulka1[[#This Row],[p1]:[p6]])</f>
        <v>21</v>
      </c>
    </row>
    <row r="198" spans="1:12" x14ac:dyDescent="0.3">
      <c r="A198">
        <v>29174</v>
      </c>
      <c r="B198">
        <v>0</v>
      </c>
      <c r="C198">
        <v>2003</v>
      </c>
      <c r="D198">
        <v>19</v>
      </c>
      <c r="E198">
        <v>4</v>
      </c>
      <c r="F198">
        <v>4</v>
      </c>
      <c r="G198">
        <v>1</v>
      </c>
      <c r="H198">
        <v>3</v>
      </c>
      <c r="I198">
        <v>4</v>
      </c>
      <c r="J198">
        <v>3</v>
      </c>
      <c r="K198">
        <v>1</v>
      </c>
      <c r="L198">
        <f>SUM(Tabulka1[[#This Row],[p1]:[p6]])</f>
        <v>19</v>
      </c>
    </row>
    <row r="199" spans="1:12" x14ac:dyDescent="0.3">
      <c r="A199">
        <v>29802</v>
      </c>
      <c r="B199">
        <v>0</v>
      </c>
      <c r="C199">
        <v>2000</v>
      </c>
      <c r="D199">
        <v>22</v>
      </c>
      <c r="E199">
        <v>3</v>
      </c>
      <c r="F199">
        <v>3</v>
      </c>
      <c r="G199">
        <v>3</v>
      </c>
      <c r="H199">
        <v>2</v>
      </c>
      <c r="I199">
        <v>3</v>
      </c>
      <c r="J199">
        <v>2</v>
      </c>
      <c r="K199">
        <v>1</v>
      </c>
      <c r="L199">
        <f>SUM(Tabulka1[[#This Row],[p1]:[p6]])</f>
        <v>16</v>
      </c>
    </row>
    <row r="200" spans="1:12" x14ac:dyDescent="0.3">
      <c r="A200">
        <v>29373</v>
      </c>
      <c r="B200">
        <v>0</v>
      </c>
      <c r="C200">
        <v>1996</v>
      </c>
      <c r="D200">
        <v>26</v>
      </c>
      <c r="E200">
        <v>3</v>
      </c>
      <c r="F200">
        <v>4</v>
      </c>
      <c r="G200">
        <v>3</v>
      </c>
      <c r="H200">
        <v>2</v>
      </c>
      <c r="I200">
        <v>4</v>
      </c>
      <c r="J200">
        <v>4</v>
      </c>
      <c r="K200">
        <v>1</v>
      </c>
      <c r="L200">
        <f>SUM(Tabulka1[[#This Row],[p1]:[p6]])</f>
        <v>20</v>
      </c>
    </row>
    <row r="201" spans="1:12" x14ac:dyDescent="0.3">
      <c r="A201">
        <v>29677</v>
      </c>
      <c r="B201">
        <v>0</v>
      </c>
      <c r="C201">
        <v>2002</v>
      </c>
      <c r="D201">
        <v>20</v>
      </c>
      <c r="E201">
        <v>4</v>
      </c>
      <c r="F201">
        <v>4</v>
      </c>
      <c r="G201">
        <v>2</v>
      </c>
      <c r="H201">
        <v>3</v>
      </c>
      <c r="I201">
        <v>3</v>
      </c>
      <c r="J201">
        <v>3</v>
      </c>
      <c r="K201">
        <v>1</v>
      </c>
      <c r="L201">
        <f>SUM(Tabulka1[[#This Row],[p1]:[p6]])</f>
        <v>19</v>
      </c>
    </row>
    <row r="202" spans="1:12" x14ac:dyDescent="0.3">
      <c r="A202">
        <v>29369</v>
      </c>
      <c r="B202">
        <v>0</v>
      </c>
      <c r="C202">
        <v>2001</v>
      </c>
      <c r="D202">
        <v>21</v>
      </c>
      <c r="E202">
        <v>3</v>
      </c>
      <c r="F202">
        <v>3</v>
      </c>
      <c r="G202">
        <v>3</v>
      </c>
      <c r="H202">
        <v>3</v>
      </c>
      <c r="I202">
        <v>3</v>
      </c>
      <c r="J202">
        <v>3</v>
      </c>
      <c r="K202">
        <v>1</v>
      </c>
      <c r="L202">
        <f>SUM(Tabulka1[[#This Row],[p1]:[p6]])</f>
        <v>18</v>
      </c>
    </row>
    <row r="203" spans="1:12" x14ac:dyDescent="0.3">
      <c r="A203">
        <v>29718</v>
      </c>
      <c r="B203">
        <v>0</v>
      </c>
      <c r="C203">
        <v>1999</v>
      </c>
      <c r="D203">
        <v>23</v>
      </c>
      <c r="E203">
        <v>4</v>
      </c>
      <c r="F203">
        <v>4</v>
      </c>
      <c r="G203">
        <v>3</v>
      </c>
      <c r="H203">
        <v>4</v>
      </c>
      <c r="I203">
        <v>4</v>
      </c>
      <c r="J203">
        <v>4</v>
      </c>
      <c r="K203">
        <v>1</v>
      </c>
      <c r="L203">
        <f>SUM(Tabulka1[[#This Row],[p1]:[p6]])</f>
        <v>23</v>
      </c>
    </row>
    <row r="204" spans="1:12" x14ac:dyDescent="0.3">
      <c r="A204">
        <v>28596</v>
      </c>
      <c r="B204">
        <v>0</v>
      </c>
      <c r="C204">
        <v>1979</v>
      </c>
      <c r="D204">
        <v>43</v>
      </c>
      <c r="E204">
        <v>4</v>
      </c>
      <c r="F204">
        <v>4</v>
      </c>
      <c r="G204">
        <v>2</v>
      </c>
      <c r="H204">
        <v>4</v>
      </c>
      <c r="I204">
        <v>4</v>
      </c>
      <c r="J204">
        <v>4</v>
      </c>
      <c r="K204">
        <v>1</v>
      </c>
      <c r="L204">
        <f>SUM(Tabulka1[[#This Row],[p1]:[p6]])</f>
        <v>22</v>
      </c>
    </row>
    <row r="205" spans="1:12" x14ac:dyDescent="0.3">
      <c r="A205">
        <v>28284</v>
      </c>
      <c r="B205">
        <v>0</v>
      </c>
      <c r="C205">
        <v>1993</v>
      </c>
      <c r="D205">
        <v>29</v>
      </c>
      <c r="E205">
        <v>4</v>
      </c>
      <c r="F205">
        <v>3</v>
      </c>
      <c r="G205">
        <v>3</v>
      </c>
      <c r="H205">
        <v>2</v>
      </c>
      <c r="I205">
        <v>3</v>
      </c>
      <c r="J205">
        <v>3</v>
      </c>
      <c r="K205">
        <v>1</v>
      </c>
      <c r="L205">
        <f>SUM(Tabulka1[[#This Row],[p1]:[p6]])</f>
        <v>18</v>
      </c>
    </row>
    <row r="206" spans="1:12" x14ac:dyDescent="0.3">
      <c r="A206">
        <v>29049</v>
      </c>
      <c r="B206">
        <v>0</v>
      </c>
      <c r="C206">
        <v>2004</v>
      </c>
      <c r="D206">
        <v>18</v>
      </c>
      <c r="E206">
        <v>3</v>
      </c>
      <c r="F206">
        <v>3</v>
      </c>
      <c r="G206">
        <v>3</v>
      </c>
      <c r="H206">
        <v>3</v>
      </c>
      <c r="I206">
        <v>4</v>
      </c>
      <c r="J206">
        <v>3</v>
      </c>
      <c r="K206">
        <v>1</v>
      </c>
      <c r="L206">
        <f>SUM(Tabulka1[[#This Row],[p1]:[p6]])</f>
        <v>19</v>
      </c>
    </row>
    <row r="207" spans="1:12" x14ac:dyDescent="0.3">
      <c r="A207">
        <v>27089</v>
      </c>
      <c r="B207">
        <v>1</v>
      </c>
      <c r="C207">
        <v>2000</v>
      </c>
      <c r="D207">
        <v>22</v>
      </c>
      <c r="E207">
        <v>3</v>
      </c>
      <c r="F207">
        <v>3</v>
      </c>
      <c r="G207">
        <v>3</v>
      </c>
      <c r="H207">
        <v>2</v>
      </c>
      <c r="I207">
        <v>2</v>
      </c>
      <c r="J207">
        <v>1</v>
      </c>
      <c r="K207">
        <v>1</v>
      </c>
      <c r="L207">
        <f>SUM(Tabulka1[[#This Row],[p1]:[p6]])</f>
        <v>14</v>
      </c>
    </row>
    <row r="208" spans="1:12" x14ac:dyDescent="0.3">
      <c r="A208">
        <v>29540</v>
      </c>
      <c r="B208">
        <v>0</v>
      </c>
      <c r="C208">
        <v>2000</v>
      </c>
      <c r="D208">
        <v>22</v>
      </c>
      <c r="E208">
        <v>3</v>
      </c>
      <c r="F208">
        <v>4</v>
      </c>
      <c r="G208">
        <v>1</v>
      </c>
      <c r="H208">
        <v>4</v>
      </c>
      <c r="I208">
        <v>4</v>
      </c>
      <c r="J208">
        <v>4</v>
      </c>
      <c r="K208">
        <v>1</v>
      </c>
      <c r="L208">
        <f>SUM(Tabulka1[[#This Row],[p1]:[p6]])</f>
        <v>20</v>
      </c>
    </row>
    <row r="209" spans="1:12" x14ac:dyDescent="0.3">
      <c r="A209">
        <v>29285</v>
      </c>
      <c r="B209">
        <v>1</v>
      </c>
      <c r="C209">
        <v>2000</v>
      </c>
      <c r="D209">
        <v>22</v>
      </c>
      <c r="E209">
        <v>4</v>
      </c>
      <c r="F209">
        <v>4</v>
      </c>
      <c r="G209">
        <v>3</v>
      </c>
      <c r="H209">
        <v>3</v>
      </c>
      <c r="I209">
        <v>3</v>
      </c>
      <c r="J209">
        <v>2</v>
      </c>
      <c r="K209">
        <v>0</v>
      </c>
      <c r="L209">
        <f>SUM(Tabulka1[[#This Row],[p1]:[p6]])</f>
        <v>19</v>
      </c>
    </row>
    <row r="210" spans="1:12" x14ac:dyDescent="0.3">
      <c r="A210">
        <v>28370</v>
      </c>
      <c r="B210">
        <v>1</v>
      </c>
      <c r="C210">
        <v>1997</v>
      </c>
      <c r="D210">
        <v>25</v>
      </c>
      <c r="E210">
        <v>1</v>
      </c>
      <c r="F210">
        <v>1</v>
      </c>
      <c r="G210">
        <v>1</v>
      </c>
      <c r="H210">
        <v>1</v>
      </c>
      <c r="I210">
        <v>1</v>
      </c>
      <c r="J210">
        <v>1</v>
      </c>
      <c r="K210">
        <v>0</v>
      </c>
      <c r="L210">
        <f>SUM(Tabulka1[[#This Row],[p1]:[p6]])</f>
        <v>6</v>
      </c>
    </row>
    <row r="211" spans="1:12" x14ac:dyDescent="0.3">
      <c r="A211">
        <v>28730</v>
      </c>
      <c r="B211">
        <v>0</v>
      </c>
      <c r="C211">
        <v>1999</v>
      </c>
      <c r="D211">
        <v>23</v>
      </c>
      <c r="E211">
        <v>2</v>
      </c>
      <c r="F211">
        <v>3</v>
      </c>
      <c r="G211">
        <v>3</v>
      </c>
      <c r="H211">
        <v>3</v>
      </c>
      <c r="I211">
        <v>4</v>
      </c>
      <c r="J211">
        <v>3</v>
      </c>
      <c r="K211">
        <v>0</v>
      </c>
      <c r="L211">
        <f>SUM(Tabulka1[[#This Row],[p1]:[p6]])</f>
        <v>18</v>
      </c>
    </row>
    <row r="212" spans="1:12" x14ac:dyDescent="0.3">
      <c r="A212">
        <v>28598</v>
      </c>
      <c r="B212">
        <v>0</v>
      </c>
      <c r="C212">
        <v>1999</v>
      </c>
      <c r="D212">
        <v>23</v>
      </c>
      <c r="E212">
        <v>3</v>
      </c>
      <c r="F212">
        <v>3</v>
      </c>
      <c r="G212">
        <v>3</v>
      </c>
      <c r="H212">
        <v>3</v>
      </c>
      <c r="I212">
        <v>4</v>
      </c>
      <c r="J212">
        <v>3</v>
      </c>
      <c r="K212">
        <v>0</v>
      </c>
      <c r="L212">
        <f>SUM(Tabulka1[[#This Row],[p1]:[p6]])</f>
        <v>19</v>
      </c>
    </row>
    <row r="213" spans="1:12" x14ac:dyDescent="0.3">
      <c r="A213">
        <v>30143</v>
      </c>
      <c r="B213">
        <v>0</v>
      </c>
      <c r="C213">
        <v>2009</v>
      </c>
      <c r="D213">
        <v>13</v>
      </c>
      <c r="E213">
        <v>3</v>
      </c>
      <c r="F213">
        <v>4</v>
      </c>
      <c r="G213">
        <v>2</v>
      </c>
      <c r="H213">
        <v>3</v>
      </c>
      <c r="I213">
        <v>3</v>
      </c>
      <c r="J213">
        <v>3</v>
      </c>
      <c r="K213">
        <v>0</v>
      </c>
      <c r="L213">
        <f>SUM(Tabulka1[[#This Row],[p1]:[p6]])</f>
        <v>18</v>
      </c>
    </row>
    <row r="214" spans="1:12" x14ac:dyDescent="0.3">
      <c r="A214">
        <v>27756</v>
      </c>
      <c r="B214">
        <v>0</v>
      </c>
      <c r="C214">
        <v>2006</v>
      </c>
      <c r="D214">
        <v>16</v>
      </c>
      <c r="E214">
        <v>3</v>
      </c>
      <c r="F214">
        <v>3</v>
      </c>
      <c r="G214">
        <v>3</v>
      </c>
      <c r="H214">
        <v>2</v>
      </c>
      <c r="I214">
        <v>3</v>
      </c>
      <c r="J214">
        <v>2</v>
      </c>
      <c r="K214">
        <v>0</v>
      </c>
      <c r="L214">
        <f>SUM(Tabulka1[[#This Row],[p1]:[p6]])</f>
        <v>16</v>
      </c>
    </row>
    <row r="215" spans="1:12" x14ac:dyDescent="0.3">
      <c r="A215">
        <v>28030</v>
      </c>
      <c r="B215">
        <v>0</v>
      </c>
      <c r="C215">
        <v>2006</v>
      </c>
      <c r="D215">
        <v>16</v>
      </c>
      <c r="E215">
        <v>4</v>
      </c>
      <c r="F215">
        <v>4</v>
      </c>
      <c r="G215">
        <v>2</v>
      </c>
      <c r="H215">
        <v>2</v>
      </c>
      <c r="I215">
        <v>4</v>
      </c>
      <c r="J215">
        <v>2</v>
      </c>
      <c r="K215">
        <v>0</v>
      </c>
      <c r="L215">
        <f>SUM(Tabulka1[[#This Row],[p1]:[p6]])</f>
        <v>18</v>
      </c>
    </row>
    <row r="216" spans="1:12" x14ac:dyDescent="0.3">
      <c r="A216">
        <v>28523</v>
      </c>
      <c r="B216">
        <v>0</v>
      </c>
      <c r="C216">
        <v>2006</v>
      </c>
      <c r="D216">
        <v>16</v>
      </c>
      <c r="E216">
        <v>3</v>
      </c>
      <c r="F216">
        <v>3</v>
      </c>
      <c r="G216">
        <v>2</v>
      </c>
      <c r="H216">
        <v>3</v>
      </c>
      <c r="I216">
        <v>4</v>
      </c>
      <c r="J216">
        <v>4</v>
      </c>
      <c r="K216">
        <v>0</v>
      </c>
      <c r="L216">
        <f>SUM(Tabulka1[[#This Row],[p1]:[p6]])</f>
        <v>19</v>
      </c>
    </row>
    <row r="217" spans="1:12" x14ac:dyDescent="0.3">
      <c r="A217">
        <v>26592</v>
      </c>
      <c r="B217">
        <v>0</v>
      </c>
      <c r="C217">
        <v>2005</v>
      </c>
      <c r="D217">
        <v>17</v>
      </c>
      <c r="E217">
        <v>4</v>
      </c>
      <c r="F217">
        <v>4</v>
      </c>
      <c r="G217">
        <v>2</v>
      </c>
      <c r="H217">
        <v>3</v>
      </c>
      <c r="I217">
        <v>4</v>
      </c>
      <c r="J217">
        <v>3</v>
      </c>
      <c r="K217">
        <v>0</v>
      </c>
      <c r="L217">
        <f>SUM(Tabulka1[[#This Row],[p1]:[p6]])</f>
        <v>20</v>
      </c>
    </row>
    <row r="218" spans="1:12" x14ac:dyDescent="0.3">
      <c r="A218">
        <v>28727</v>
      </c>
      <c r="B218">
        <v>0</v>
      </c>
      <c r="C218">
        <v>2005</v>
      </c>
      <c r="D218">
        <v>17</v>
      </c>
      <c r="E218">
        <v>4</v>
      </c>
      <c r="F218">
        <v>3</v>
      </c>
      <c r="G218">
        <v>4</v>
      </c>
      <c r="H218">
        <v>2</v>
      </c>
      <c r="I218">
        <v>3</v>
      </c>
      <c r="J218">
        <v>2</v>
      </c>
      <c r="K218">
        <v>0</v>
      </c>
      <c r="L218">
        <f>SUM(Tabulka1[[#This Row],[p1]:[p6]])</f>
        <v>18</v>
      </c>
    </row>
    <row r="219" spans="1:12" x14ac:dyDescent="0.3">
      <c r="A219">
        <v>26883</v>
      </c>
      <c r="B219">
        <v>1</v>
      </c>
      <c r="C219">
        <v>2004</v>
      </c>
      <c r="D219">
        <v>18</v>
      </c>
      <c r="E219">
        <v>3</v>
      </c>
      <c r="F219">
        <v>4</v>
      </c>
      <c r="G219">
        <v>4</v>
      </c>
      <c r="H219">
        <v>3</v>
      </c>
      <c r="I219">
        <v>4</v>
      </c>
      <c r="J219">
        <v>3</v>
      </c>
      <c r="K219">
        <v>0</v>
      </c>
      <c r="L219">
        <f>SUM(Tabulka1[[#This Row],[p1]:[p6]])</f>
        <v>21</v>
      </c>
    </row>
    <row r="220" spans="1:12" x14ac:dyDescent="0.3">
      <c r="A220">
        <v>26527</v>
      </c>
      <c r="B220">
        <v>0</v>
      </c>
      <c r="C220">
        <v>2003</v>
      </c>
      <c r="D220">
        <v>19</v>
      </c>
      <c r="E220">
        <v>4</v>
      </c>
      <c r="F220">
        <v>4</v>
      </c>
      <c r="G220">
        <v>2</v>
      </c>
      <c r="H220">
        <v>3</v>
      </c>
      <c r="I220">
        <v>3</v>
      </c>
      <c r="J220">
        <v>3</v>
      </c>
      <c r="K220">
        <v>0</v>
      </c>
      <c r="L220">
        <f>SUM(Tabulka1[[#This Row],[p1]:[p6]])</f>
        <v>19</v>
      </c>
    </row>
    <row r="221" spans="1:12" x14ac:dyDescent="0.3">
      <c r="A221">
        <v>27837</v>
      </c>
      <c r="B221">
        <v>1</v>
      </c>
      <c r="C221">
        <v>2003</v>
      </c>
      <c r="D221">
        <v>19</v>
      </c>
      <c r="E221">
        <v>4</v>
      </c>
      <c r="F221">
        <v>4</v>
      </c>
      <c r="G221">
        <v>1</v>
      </c>
      <c r="H221">
        <v>4</v>
      </c>
      <c r="I221">
        <v>4</v>
      </c>
      <c r="J221">
        <v>3</v>
      </c>
      <c r="K221">
        <v>0</v>
      </c>
      <c r="L221">
        <f>SUM(Tabulka1[[#This Row],[p1]:[p6]])</f>
        <v>20</v>
      </c>
    </row>
    <row r="222" spans="1:12" x14ac:dyDescent="0.3">
      <c r="A222">
        <v>28000</v>
      </c>
      <c r="B222">
        <v>0</v>
      </c>
      <c r="C222">
        <v>2003</v>
      </c>
      <c r="D222">
        <v>19</v>
      </c>
      <c r="E222">
        <v>3</v>
      </c>
      <c r="F222">
        <v>3</v>
      </c>
      <c r="G222">
        <v>3</v>
      </c>
      <c r="H222">
        <v>2</v>
      </c>
      <c r="I222">
        <v>3</v>
      </c>
      <c r="J222">
        <v>2</v>
      </c>
      <c r="K222">
        <v>0</v>
      </c>
      <c r="L222">
        <f>SUM(Tabulka1[[#This Row],[p1]:[p6]])</f>
        <v>16</v>
      </c>
    </row>
    <row r="223" spans="1:12" x14ac:dyDescent="0.3">
      <c r="A223">
        <v>28509</v>
      </c>
      <c r="B223">
        <v>1</v>
      </c>
      <c r="C223">
        <v>2003</v>
      </c>
      <c r="D223">
        <v>19</v>
      </c>
      <c r="E223">
        <v>1</v>
      </c>
      <c r="F223">
        <v>3</v>
      </c>
      <c r="G223">
        <v>3</v>
      </c>
      <c r="H223">
        <v>1</v>
      </c>
      <c r="I223">
        <v>1</v>
      </c>
      <c r="J223">
        <v>1</v>
      </c>
      <c r="K223">
        <v>0</v>
      </c>
      <c r="L223">
        <f>SUM(Tabulka1[[#This Row],[p1]:[p6]])</f>
        <v>10</v>
      </c>
    </row>
    <row r="224" spans="1:12" x14ac:dyDescent="0.3">
      <c r="A224">
        <v>29437</v>
      </c>
      <c r="B224">
        <v>0</v>
      </c>
      <c r="C224">
        <v>2003</v>
      </c>
      <c r="D224">
        <v>19</v>
      </c>
      <c r="E224">
        <v>3</v>
      </c>
      <c r="F224">
        <v>3</v>
      </c>
      <c r="G224">
        <v>1</v>
      </c>
      <c r="H224">
        <v>3</v>
      </c>
      <c r="I224">
        <v>3</v>
      </c>
      <c r="J224">
        <v>3</v>
      </c>
      <c r="K224">
        <v>0</v>
      </c>
      <c r="L224">
        <f>SUM(Tabulka1[[#This Row],[p1]:[p6]])</f>
        <v>16</v>
      </c>
    </row>
    <row r="225" spans="1:12" x14ac:dyDescent="0.3">
      <c r="A225">
        <v>29844</v>
      </c>
      <c r="B225">
        <v>0</v>
      </c>
      <c r="C225">
        <v>2003</v>
      </c>
      <c r="D225">
        <v>19</v>
      </c>
      <c r="E225">
        <v>4</v>
      </c>
      <c r="F225">
        <v>3</v>
      </c>
      <c r="G225">
        <v>3</v>
      </c>
      <c r="H225">
        <v>3</v>
      </c>
      <c r="I225">
        <v>3</v>
      </c>
      <c r="J225">
        <v>2</v>
      </c>
      <c r="K225">
        <v>0</v>
      </c>
      <c r="L225">
        <f>SUM(Tabulka1[[#This Row],[p1]:[p6]])</f>
        <v>18</v>
      </c>
    </row>
    <row r="226" spans="1:12" x14ac:dyDescent="0.3">
      <c r="A226">
        <v>29876</v>
      </c>
      <c r="B226">
        <v>0</v>
      </c>
      <c r="C226">
        <v>2003</v>
      </c>
      <c r="D226">
        <v>19</v>
      </c>
      <c r="E226">
        <v>4</v>
      </c>
      <c r="F226">
        <v>3</v>
      </c>
      <c r="G226">
        <v>3</v>
      </c>
      <c r="H226">
        <v>3</v>
      </c>
      <c r="I226">
        <v>3</v>
      </c>
      <c r="J226">
        <v>3</v>
      </c>
      <c r="K226">
        <v>0</v>
      </c>
      <c r="L226">
        <f>SUM(Tabulka1[[#This Row],[p1]:[p6]])</f>
        <v>19</v>
      </c>
    </row>
    <row r="227" spans="1:12" x14ac:dyDescent="0.3">
      <c r="A227">
        <v>29968</v>
      </c>
      <c r="B227">
        <v>0</v>
      </c>
      <c r="C227">
        <v>2003</v>
      </c>
      <c r="D227">
        <v>19</v>
      </c>
      <c r="E227">
        <v>4</v>
      </c>
      <c r="F227">
        <v>4</v>
      </c>
      <c r="G227">
        <v>3</v>
      </c>
      <c r="H227">
        <v>3</v>
      </c>
      <c r="I227">
        <v>4</v>
      </c>
      <c r="J227">
        <v>3</v>
      </c>
      <c r="K227">
        <v>0</v>
      </c>
      <c r="L227">
        <f>SUM(Tabulka1[[#This Row],[p1]:[p6]])</f>
        <v>21</v>
      </c>
    </row>
    <row r="228" spans="1:12" x14ac:dyDescent="0.3">
      <c r="A228">
        <v>30012</v>
      </c>
      <c r="B228">
        <v>0</v>
      </c>
      <c r="C228">
        <v>2003</v>
      </c>
      <c r="D228">
        <v>19</v>
      </c>
      <c r="E228">
        <v>4</v>
      </c>
      <c r="F228">
        <v>4</v>
      </c>
      <c r="G228">
        <v>4</v>
      </c>
      <c r="H228">
        <v>4</v>
      </c>
      <c r="I228">
        <v>4</v>
      </c>
      <c r="J228">
        <v>4</v>
      </c>
      <c r="K228">
        <v>0</v>
      </c>
      <c r="L228">
        <f>SUM(Tabulka1[[#This Row],[p1]:[p6]])</f>
        <v>24</v>
      </c>
    </row>
    <row r="229" spans="1:12" x14ac:dyDescent="0.3">
      <c r="A229">
        <v>30018</v>
      </c>
      <c r="B229">
        <v>0</v>
      </c>
      <c r="C229">
        <v>2003</v>
      </c>
      <c r="D229">
        <v>19</v>
      </c>
      <c r="E229">
        <v>3</v>
      </c>
      <c r="F229">
        <v>3</v>
      </c>
      <c r="G229">
        <v>3</v>
      </c>
      <c r="H229">
        <v>3</v>
      </c>
      <c r="I229">
        <v>4</v>
      </c>
      <c r="J229">
        <v>3</v>
      </c>
      <c r="K229">
        <v>0</v>
      </c>
      <c r="L229">
        <f>SUM(Tabulka1[[#This Row],[p1]:[p6]])</f>
        <v>19</v>
      </c>
    </row>
    <row r="230" spans="1:12" x14ac:dyDescent="0.3">
      <c r="A230">
        <v>30036</v>
      </c>
      <c r="B230">
        <v>0</v>
      </c>
      <c r="C230">
        <v>2003</v>
      </c>
      <c r="D230">
        <v>19</v>
      </c>
      <c r="E230">
        <v>4</v>
      </c>
      <c r="F230">
        <v>4</v>
      </c>
      <c r="G230">
        <v>2</v>
      </c>
      <c r="H230">
        <v>4</v>
      </c>
      <c r="I230">
        <v>4</v>
      </c>
      <c r="J230">
        <v>4</v>
      </c>
      <c r="K230">
        <v>0</v>
      </c>
      <c r="L230">
        <f>SUM(Tabulka1[[#This Row],[p1]:[p6]])</f>
        <v>22</v>
      </c>
    </row>
    <row r="231" spans="1:12" x14ac:dyDescent="0.3">
      <c r="A231">
        <v>30053</v>
      </c>
      <c r="B231">
        <v>0</v>
      </c>
      <c r="C231">
        <v>2003</v>
      </c>
      <c r="D231">
        <v>19</v>
      </c>
      <c r="E231">
        <v>3</v>
      </c>
      <c r="F231">
        <v>3</v>
      </c>
      <c r="G231">
        <v>3</v>
      </c>
      <c r="H231">
        <v>3</v>
      </c>
      <c r="I231">
        <v>2</v>
      </c>
      <c r="J231">
        <v>1</v>
      </c>
      <c r="K231">
        <v>0</v>
      </c>
      <c r="L231">
        <f>SUM(Tabulka1[[#This Row],[p1]:[p6]])</f>
        <v>15</v>
      </c>
    </row>
    <row r="232" spans="1:12" x14ac:dyDescent="0.3">
      <c r="A232">
        <v>27093</v>
      </c>
      <c r="B232">
        <v>0</v>
      </c>
      <c r="C232">
        <v>2002</v>
      </c>
      <c r="D232">
        <v>20</v>
      </c>
      <c r="E232">
        <v>3</v>
      </c>
      <c r="F232">
        <v>3</v>
      </c>
      <c r="G232">
        <v>2</v>
      </c>
      <c r="H232">
        <v>3</v>
      </c>
      <c r="I232">
        <v>4</v>
      </c>
      <c r="J232">
        <v>4</v>
      </c>
      <c r="K232">
        <v>0</v>
      </c>
      <c r="L232">
        <f>SUM(Tabulka1[[#This Row],[p1]:[p6]])</f>
        <v>19</v>
      </c>
    </row>
    <row r="233" spans="1:12" x14ac:dyDescent="0.3">
      <c r="A233">
        <v>27215</v>
      </c>
      <c r="B233">
        <v>0</v>
      </c>
      <c r="C233">
        <v>2002</v>
      </c>
      <c r="D233">
        <v>20</v>
      </c>
      <c r="E233">
        <v>4</v>
      </c>
      <c r="F233">
        <v>3</v>
      </c>
      <c r="G233">
        <v>4</v>
      </c>
      <c r="H233">
        <v>3</v>
      </c>
      <c r="I233">
        <v>4</v>
      </c>
      <c r="J233">
        <v>3</v>
      </c>
      <c r="K233">
        <v>0</v>
      </c>
      <c r="L233">
        <f>SUM(Tabulka1[[#This Row],[p1]:[p6]])</f>
        <v>21</v>
      </c>
    </row>
    <row r="234" spans="1:12" x14ac:dyDescent="0.3">
      <c r="A234">
        <v>27305</v>
      </c>
      <c r="B234">
        <v>0</v>
      </c>
      <c r="C234">
        <v>2002</v>
      </c>
      <c r="D234">
        <v>20</v>
      </c>
      <c r="E234">
        <v>3</v>
      </c>
      <c r="F234">
        <v>4</v>
      </c>
      <c r="G234">
        <v>2</v>
      </c>
      <c r="H234">
        <v>3</v>
      </c>
      <c r="I234">
        <v>4</v>
      </c>
      <c r="J234">
        <v>3</v>
      </c>
      <c r="K234">
        <v>0</v>
      </c>
      <c r="L234">
        <f>SUM(Tabulka1[[#This Row],[p1]:[p6]])</f>
        <v>19</v>
      </c>
    </row>
    <row r="235" spans="1:12" x14ac:dyDescent="0.3">
      <c r="A235">
        <v>27349</v>
      </c>
      <c r="B235">
        <v>1</v>
      </c>
      <c r="C235">
        <v>2002</v>
      </c>
      <c r="D235">
        <v>20</v>
      </c>
      <c r="E235">
        <v>1</v>
      </c>
      <c r="F235">
        <v>1</v>
      </c>
      <c r="G235">
        <v>3</v>
      </c>
      <c r="H235">
        <v>1</v>
      </c>
      <c r="I235">
        <v>2</v>
      </c>
      <c r="J235">
        <v>1</v>
      </c>
      <c r="K235">
        <v>0</v>
      </c>
      <c r="L235">
        <f>SUM(Tabulka1[[#This Row],[p1]:[p6]])</f>
        <v>9</v>
      </c>
    </row>
    <row r="236" spans="1:12" x14ac:dyDescent="0.3">
      <c r="A236">
        <v>27774</v>
      </c>
      <c r="B236">
        <v>0</v>
      </c>
      <c r="C236">
        <v>2002</v>
      </c>
      <c r="D236">
        <v>20</v>
      </c>
      <c r="E236">
        <v>4</v>
      </c>
      <c r="F236">
        <v>4</v>
      </c>
      <c r="G236">
        <v>2</v>
      </c>
      <c r="H236">
        <v>3</v>
      </c>
      <c r="I236">
        <v>4</v>
      </c>
      <c r="J236">
        <v>3</v>
      </c>
      <c r="K236">
        <v>0</v>
      </c>
      <c r="L236">
        <f>SUM(Tabulka1[[#This Row],[p1]:[p6]])</f>
        <v>20</v>
      </c>
    </row>
    <row r="237" spans="1:12" x14ac:dyDescent="0.3">
      <c r="A237">
        <v>27760</v>
      </c>
      <c r="B237">
        <v>0</v>
      </c>
      <c r="C237">
        <v>2002</v>
      </c>
      <c r="D237">
        <v>20</v>
      </c>
      <c r="E237">
        <v>4</v>
      </c>
      <c r="F237">
        <v>4</v>
      </c>
      <c r="G237">
        <v>3</v>
      </c>
      <c r="H237">
        <v>2</v>
      </c>
      <c r="I237">
        <v>2</v>
      </c>
      <c r="J237">
        <v>3</v>
      </c>
      <c r="K237">
        <v>0</v>
      </c>
      <c r="L237">
        <f>SUM(Tabulka1[[#This Row],[p1]:[p6]])</f>
        <v>18</v>
      </c>
    </row>
    <row r="238" spans="1:12" x14ac:dyDescent="0.3">
      <c r="A238">
        <v>28710</v>
      </c>
      <c r="B238">
        <v>0</v>
      </c>
      <c r="C238">
        <v>2002</v>
      </c>
      <c r="D238">
        <v>20</v>
      </c>
      <c r="E238">
        <v>4</v>
      </c>
      <c r="F238">
        <v>3</v>
      </c>
      <c r="G238">
        <v>3</v>
      </c>
      <c r="H238">
        <v>2</v>
      </c>
      <c r="I238">
        <v>4</v>
      </c>
      <c r="J238">
        <v>4</v>
      </c>
      <c r="K238">
        <v>0</v>
      </c>
      <c r="L238">
        <f>SUM(Tabulka1[[#This Row],[p1]:[p6]])</f>
        <v>20</v>
      </c>
    </row>
    <row r="239" spans="1:12" x14ac:dyDescent="0.3">
      <c r="A239">
        <v>28801</v>
      </c>
      <c r="B239">
        <v>1</v>
      </c>
      <c r="C239">
        <v>2002</v>
      </c>
      <c r="D239">
        <v>20</v>
      </c>
      <c r="E239">
        <v>4</v>
      </c>
      <c r="F239">
        <v>3</v>
      </c>
      <c r="G239">
        <v>4</v>
      </c>
      <c r="H239">
        <v>3</v>
      </c>
      <c r="I239">
        <v>4</v>
      </c>
      <c r="J239">
        <v>3</v>
      </c>
      <c r="K239">
        <v>0</v>
      </c>
      <c r="L239">
        <f>SUM(Tabulka1[[#This Row],[p1]:[p6]])</f>
        <v>21</v>
      </c>
    </row>
    <row r="240" spans="1:12" x14ac:dyDescent="0.3">
      <c r="A240">
        <v>29491</v>
      </c>
      <c r="B240">
        <v>0</v>
      </c>
      <c r="C240">
        <v>2002</v>
      </c>
      <c r="D240">
        <v>20</v>
      </c>
      <c r="E240">
        <v>3</v>
      </c>
      <c r="F240">
        <v>4</v>
      </c>
      <c r="G240">
        <v>1</v>
      </c>
      <c r="H240">
        <v>3</v>
      </c>
      <c r="I240">
        <v>4</v>
      </c>
      <c r="J240">
        <v>3</v>
      </c>
      <c r="K240">
        <v>0</v>
      </c>
      <c r="L240">
        <f>SUM(Tabulka1[[#This Row],[p1]:[p6]])</f>
        <v>18</v>
      </c>
    </row>
    <row r="241" spans="1:12" x14ac:dyDescent="0.3">
      <c r="A241">
        <v>26701</v>
      </c>
      <c r="B241">
        <v>0</v>
      </c>
      <c r="C241">
        <v>2001</v>
      </c>
      <c r="D241">
        <v>21</v>
      </c>
      <c r="E241">
        <v>3</v>
      </c>
      <c r="F241">
        <v>3</v>
      </c>
      <c r="G241">
        <v>3</v>
      </c>
      <c r="H241">
        <v>2</v>
      </c>
      <c r="I241">
        <v>3</v>
      </c>
      <c r="J241">
        <v>2</v>
      </c>
      <c r="K241">
        <v>0</v>
      </c>
      <c r="L241">
        <f>SUM(Tabulka1[[#This Row],[p1]:[p6]])</f>
        <v>16</v>
      </c>
    </row>
    <row r="242" spans="1:12" x14ac:dyDescent="0.3">
      <c r="A242">
        <v>27079</v>
      </c>
      <c r="B242">
        <v>0</v>
      </c>
      <c r="C242">
        <v>2001</v>
      </c>
      <c r="D242">
        <v>21</v>
      </c>
      <c r="E242">
        <v>4</v>
      </c>
      <c r="F242">
        <v>4</v>
      </c>
      <c r="G242">
        <v>3</v>
      </c>
      <c r="H242">
        <v>2</v>
      </c>
      <c r="I242">
        <v>3</v>
      </c>
      <c r="J242">
        <v>2</v>
      </c>
      <c r="K242">
        <v>0</v>
      </c>
      <c r="L242">
        <f>SUM(Tabulka1[[#This Row],[p1]:[p6]])</f>
        <v>18</v>
      </c>
    </row>
    <row r="243" spans="1:12" x14ac:dyDescent="0.3">
      <c r="A243">
        <v>27081</v>
      </c>
      <c r="B243">
        <v>0</v>
      </c>
      <c r="C243">
        <v>2001</v>
      </c>
      <c r="D243">
        <v>21</v>
      </c>
      <c r="E243">
        <v>3</v>
      </c>
      <c r="F243">
        <v>2</v>
      </c>
      <c r="G243">
        <v>2</v>
      </c>
      <c r="H243">
        <v>3</v>
      </c>
      <c r="I243">
        <v>3</v>
      </c>
      <c r="J243">
        <v>3</v>
      </c>
      <c r="K243">
        <v>0</v>
      </c>
      <c r="L243">
        <f>SUM(Tabulka1[[#This Row],[p1]:[p6]])</f>
        <v>16</v>
      </c>
    </row>
    <row r="244" spans="1:12" x14ac:dyDescent="0.3">
      <c r="A244">
        <v>27460</v>
      </c>
      <c r="B244">
        <v>0</v>
      </c>
      <c r="C244">
        <v>2001</v>
      </c>
      <c r="D244">
        <v>21</v>
      </c>
      <c r="E244">
        <v>4</v>
      </c>
      <c r="F244">
        <v>4</v>
      </c>
      <c r="G244">
        <v>1</v>
      </c>
      <c r="H244">
        <v>3</v>
      </c>
      <c r="I244">
        <v>3</v>
      </c>
      <c r="J244">
        <v>2</v>
      </c>
      <c r="K244">
        <v>0</v>
      </c>
      <c r="L244">
        <f>SUM(Tabulka1[[#This Row],[p1]:[p6]])</f>
        <v>17</v>
      </c>
    </row>
    <row r="245" spans="1:12" x14ac:dyDescent="0.3">
      <c r="A245">
        <v>27682</v>
      </c>
      <c r="B245">
        <v>0</v>
      </c>
      <c r="C245">
        <v>2001</v>
      </c>
      <c r="D245">
        <v>21</v>
      </c>
      <c r="E245">
        <v>4</v>
      </c>
      <c r="F245">
        <v>3</v>
      </c>
      <c r="G245">
        <v>3</v>
      </c>
      <c r="H245">
        <v>2</v>
      </c>
      <c r="I245">
        <v>3</v>
      </c>
      <c r="J245">
        <v>2</v>
      </c>
      <c r="K245">
        <v>0</v>
      </c>
      <c r="L245">
        <f>SUM(Tabulka1[[#This Row],[p1]:[p6]])</f>
        <v>17</v>
      </c>
    </row>
    <row r="246" spans="1:12" x14ac:dyDescent="0.3">
      <c r="A246">
        <v>28052</v>
      </c>
      <c r="B246">
        <v>0</v>
      </c>
      <c r="C246">
        <v>2001</v>
      </c>
      <c r="D246">
        <v>21</v>
      </c>
      <c r="E246">
        <v>4</v>
      </c>
      <c r="F246">
        <v>4</v>
      </c>
      <c r="G246">
        <v>2</v>
      </c>
      <c r="H246">
        <v>4</v>
      </c>
      <c r="I246">
        <v>4</v>
      </c>
      <c r="J246">
        <v>4</v>
      </c>
      <c r="K246">
        <v>0</v>
      </c>
      <c r="L246">
        <f>SUM(Tabulka1[[#This Row],[p1]:[p6]])</f>
        <v>22</v>
      </c>
    </row>
    <row r="247" spans="1:12" x14ac:dyDescent="0.3">
      <c r="A247">
        <v>29585</v>
      </c>
      <c r="B247">
        <v>1</v>
      </c>
      <c r="C247">
        <v>2001</v>
      </c>
      <c r="D247">
        <v>21</v>
      </c>
      <c r="E247">
        <v>2</v>
      </c>
      <c r="F247">
        <v>3</v>
      </c>
      <c r="G247">
        <v>2</v>
      </c>
      <c r="H247">
        <v>1</v>
      </c>
      <c r="I247">
        <v>2</v>
      </c>
      <c r="J247">
        <v>1</v>
      </c>
      <c r="K247">
        <v>0</v>
      </c>
      <c r="L247">
        <f>SUM(Tabulka1[[#This Row],[p1]:[p6]])</f>
        <v>11</v>
      </c>
    </row>
    <row r="248" spans="1:12" x14ac:dyDescent="0.3">
      <c r="A248">
        <v>26531</v>
      </c>
      <c r="B248">
        <v>0</v>
      </c>
      <c r="C248">
        <v>2000</v>
      </c>
      <c r="D248">
        <v>22</v>
      </c>
      <c r="E248">
        <v>4</v>
      </c>
      <c r="F248">
        <v>4</v>
      </c>
      <c r="G248">
        <v>1</v>
      </c>
      <c r="H248">
        <v>3</v>
      </c>
      <c r="I248">
        <v>4</v>
      </c>
      <c r="J248">
        <v>3</v>
      </c>
      <c r="K248">
        <v>0</v>
      </c>
      <c r="L248">
        <f>SUM(Tabulka1[[#This Row],[p1]:[p6]])</f>
        <v>19</v>
      </c>
    </row>
    <row r="249" spans="1:12" x14ac:dyDescent="0.3">
      <c r="A249">
        <v>26842</v>
      </c>
      <c r="B249">
        <v>1</v>
      </c>
      <c r="C249">
        <v>2000</v>
      </c>
      <c r="D249">
        <v>22</v>
      </c>
      <c r="E249">
        <v>3</v>
      </c>
      <c r="F249">
        <v>3</v>
      </c>
      <c r="G249">
        <v>4</v>
      </c>
      <c r="H249">
        <v>2</v>
      </c>
      <c r="I249">
        <v>3</v>
      </c>
      <c r="J249">
        <v>2</v>
      </c>
      <c r="K249">
        <v>0</v>
      </c>
      <c r="L249">
        <f>SUM(Tabulka1[[#This Row],[p1]:[p6]])</f>
        <v>17</v>
      </c>
    </row>
    <row r="250" spans="1:12" x14ac:dyDescent="0.3">
      <c r="A250">
        <v>27809</v>
      </c>
      <c r="B250">
        <v>0</v>
      </c>
      <c r="C250">
        <v>2000</v>
      </c>
      <c r="D250">
        <v>22</v>
      </c>
      <c r="E250">
        <v>4</v>
      </c>
      <c r="F250">
        <v>4</v>
      </c>
      <c r="G250">
        <v>3</v>
      </c>
      <c r="H250">
        <v>4</v>
      </c>
      <c r="I250">
        <v>4</v>
      </c>
      <c r="J250">
        <v>4</v>
      </c>
      <c r="K250">
        <v>0</v>
      </c>
      <c r="L250">
        <f>SUM(Tabulka1[[#This Row],[p1]:[p6]])</f>
        <v>23</v>
      </c>
    </row>
    <row r="251" spans="1:12" x14ac:dyDescent="0.3">
      <c r="A251">
        <v>29031</v>
      </c>
      <c r="B251">
        <v>0</v>
      </c>
      <c r="C251">
        <v>2000</v>
      </c>
      <c r="D251">
        <v>22</v>
      </c>
      <c r="E251">
        <v>2</v>
      </c>
      <c r="F251">
        <v>2</v>
      </c>
      <c r="G251">
        <v>2</v>
      </c>
      <c r="H251">
        <v>2</v>
      </c>
      <c r="I251">
        <v>3</v>
      </c>
      <c r="J251">
        <v>2</v>
      </c>
      <c r="K251">
        <v>0</v>
      </c>
      <c r="L251">
        <f>SUM(Tabulka1[[#This Row],[p1]:[p6]])</f>
        <v>13</v>
      </c>
    </row>
    <row r="252" spans="1:12" x14ac:dyDescent="0.3">
      <c r="A252">
        <v>30052</v>
      </c>
      <c r="B252">
        <v>0</v>
      </c>
      <c r="C252">
        <v>2000</v>
      </c>
      <c r="D252">
        <v>22</v>
      </c>
      <c r="E252">
        <v>3</v>
      </c>
      <c r="F252">
        <v>3</v>
      </c>
      <c r="G252">
        <v>1</v>
      </c>
      <c r="H252">
        <v>3</v>
      </c>
      <c r="I252">
        <v>3</v>
      </c>
      <c r="J252">
        <v>3</v>
      </c>
      <c r="K252">
        <v>0</v>
      </c>
      <c r="L252">
        <f>SUM(Tabulka1[[#This Row],[p1]:[p6]])</f>
        <v>16</v>
      </c>
    </row>
    <row r="253" spans="1:12" x14ac:dyDescent="0.3">
      <c r="A253">
        <v>26945</v>
      </c>
      <c r="B253">
        <v>0</v>
      </c>
      <c r="C253">
        <v>1999</v>
      </c>
      <c r="D253">
        <v>23</v>
      </c>
      <c r="E253">
        <v>4</v>
      </c>
      <c r="F253">
        <v>4</v>
      </c>
      <c r="G253">
        <v>4</v>
      </c>
      <c r="H253">
        <v>1</v>
      </c>
      <c r="I253">
        <v>4</v>
      </c>
      <c r="J253">
        <v>1</v>
      </c>
      <c r="K253">
        <v>0</v>
      </c>
      <c r="L253">
        <f>SUM(Tabulka1[[#This Row],[p1]:[p6]])</f>
        <v>18</v>
      </c>
    </row>
    <row r="254" spans="1:12" x14ac:dyDescent="0.3">
      <c r="A254">
        <v>27110</v>
      </c>
      <c r="B254">
        <v>1</v>
      </c>
      <c r="C254">
        <v>1999</v>
      </c>
      <c r="D254">
        <v>23</v>
      </c>
      <c r="E254">
        <v>4</v>
      </c>
      <c r="F254">
        <v>4</v>
      </c>
      <c r="G254">
        <v>4</v>
      </c>
      <c r="H254">
        <v>3</v>
      </c>
      <c r="I254">
        <v>4</v>
      </c>
      <c r="J254">
        <v>2</v>
      </c>
      <c r="K254">
        <v>0</v>
      </c>
      <c r="L254">
        <f>SUM(Tabulka1[[#This Row],[p1]:[p6]])</f>
        <v>21</v>
      </c>
    </row>
    <row r="255" spans="1:12" x14ac:dyDescent="0.3">
      <c r="A255">
        <v>27580</v>
      </c>
      <c r="B255">
        <v>0</v>
      </c>
      <c r="C255">
        <v>1999</v>
      </c>
      <c r="D255">
        <v>23</v>
      </c>
      <c r="E255">
        <v>4</v>
      </c>
      <c r="F255">
        <v>4</v>
      </c>
      <c r="G255">
        <v>3</v>
      </c>
      <c r="H255">
        <v>3</v>
      </c>
      <c r="I255">
        <v>4</v>
      </c>
      <c r="J255">
        <v>2</v>
      </c>
      <c r="K255">
        <v>0</v>
      </c>
      <c r="L255">
        <f>SUM(Tabulka1[[#This Row],[p1]:[p6]])</f>
        <v>20</v>
      </c>
    </row>
    <row r="256" spans="1:12" x14ac:dyDescent="0.3">
      <c r="A256">
        <v>27639</v>
      </c>
      <c r="B256">
        <v>0</v>
      </c>
      <c r="C256">
        <v>1999</v>
      </c>
      <c r="D256">
        <v>23</v>
      </c>
      <c r="E256">
        <v>4</v>
      </c>
      <c r="F256">
        <v>3</v>
      </c>
      <c r="G256">
        <v>3</v>
      </c>
      <c r="H256">
        <v>2</v>
      </c>
      <c r="I256">
        <v>4</v>
      </c>
      <c r="J256">
        <v>2</v>
      </c>
      <c r="K256">
        <v>0</v>
      </c>
      <c r="L256">
        <f>SUM(Tabulka1[[#This Row],[p1]:[p6]])</f>
        <v>18</v>
      </c>
    </row>
    <row r="257" spans="1:12" x14ac:dyDescent="0.3">
      <c r="A257">
        <v>27695</v>
      </c>
      <c r="B257">
        <v>0</v>
      </c>
      <c r="C257">
        <v>1999</v>
      </c>
      <c r="D257">
        <v>23</v>
      </c>
      <c r="E257">
        <v>4</v>
      </c>
      <c r="F257">
        <v>4</v>
      </c>
      <c r="G257">
        <v>2</v>
      </c>
      <c r="H257">
        <v>3</v>
      </c>
      <c r="I257">
        <v>4</v>
      </c>
      <c r="J257">
        <v>4</v>
      </c>
      <c r="K257">
        <v>0</v>
      </c>
      <c r="L257">
        <f>SUM(Tabulka1[[#This Row],[p1]:[p6]])</f>
        <v>21</v>
      </c>
    </row>
    <row r="258" spans="1:12" x14ac:dyDescent="0.3">
      <c r="A258">
        <v>28148</v>
      </c>
      <c r="B258">
        <v>0</v>
      </c>
      <c r="C258">
        <v>1999</v>
      </c>
      <c r="D258">
        <v>23</v>
      </c>
      <c r="E258">
        <v>4</v>
      </c>
      <c r="F258">
        <v>4</v>
      </c>
      <c r="G258">
        <v>3</v>
      </c>
      <c r="H258">
        <v>3</v>
      </c>
      <c r="I258">
        <v>3</v>
      </c>
      <c r="J258">
        <v>2</v>
      </c>
      <c r="K258">
        <v>0</v>
      </c>
      <c r="L258">
        <f>SUM(Tabulka1[[#This Row],[p1]:[p6]])</f>
        <v>19</v>
      </c>
    </row>
    <row r="259" spans="1:12" x14ac:dyDescent="0.3">
      <c r="A259">
        <v>28342</v>
      </c>
      <c r="B259">
        <v>0</v>
      </c>
      <c r="C259">
        <v>1999</v>
      </c>
      <c r="D259">
        <v>23</v>
      </c>
      <c r="E259">
        <v>3</v>
      </c>
      <c r="F259">
        <v>3</v>
      </c>
      <c r="G259">
        <v>3</v>
      </c>
      <c r="H259">
        <v>2</v>
      </c>
      <c r="I259">
        <v>3</v>
      </c>
      <c r="J259">
        <v>1</v>
      </c>
      <c r="K259">
        <v>0</v>
      </c>
      <c r="L259">
        <f>SUM(Tabulka1[[#This Row],[p1]:[p6]])</f>
        <v>15</v>
      </c>
    </row>
    <row r="260" spans="1:12" x14ac:dyDescent="0.3">
      <c r="A260">
        <v>29087</v>
      </c>
      <c r="B260">
        <v>1</v>
      </c>
      <c r="C260">
        <v>1999</v>
      </c>
      <c r="D260">
        <v>23</v>
      </c>
      <c r="E260">
        <v>3</v>
      </c>
      <c r="F260">
        <v>3</v>
      </c>
      <c r="G260">
        <v>2</v>
      </c>
      <c r="H260">
        <v>3</v>
      </c>
      <c r="I260">
        <v>3</v>
      </c>
      <c r="J260">
        <v>3</v>
      </c>
      <c r="K260">
        <v>0</v>
      </c>
      <c r="L260">
        <f>SUM(Tabulka1[[#This Row],[p1]:[p6]])</f>
        <v>17</v>
      </c>
    </row>
    <row r="261" spans="1:12" x14ac:dyDescent="0.3">
      <c r="A261">
        <v>29494</v>
      </c>
      <c r="B261">
        <v>1</v>
      </c>
      <c r="C261">
        <v>1999</v>
      </c>
      <c r="D261">
        <v>23</v>
      </c>
      <c r="E261">
        <v>4</v>
      </c>
      <c r="F261">
        <v>4</v>
      </c>
      <c r="G261">
        <v>3</v>
      </c>
      <c r="H261">
        <v>3</v>
      </c>
      <c r="I261">
        <v>4</v>
      </c>
      <c r="J261">
        <v>3</v>
      </c>
      <c r="K261">
        <v>0</v>
      </c>
      <c r="L261">
        <f>SUM(Tabulka1[[#This Row],[p1]:[p6]])</f>
        <v>21</v>
      </c>
    </row>
    <row r="262" spans="1:12" x14ac:dyDescent="0.3">
      <c r="A262">
        <v>26840</v>
      </c>
      <c r="B262">
        <v>1</v>
      </c>
      <c r="C262">
        <v>1998</v>
      </c>
      <c r="D262">
        <v>24</v>
      </c>
      <c r="E262">
        <v>4</v>
      </c>
      <c r="F262">
        <v>4</v>
      </c>
      <c r="G262">
        <v>3</v>
      </c>
      <c r="H262">
        <v>4</v>
      </c>
      <c r="I262">
        <v>4</v>
      </c>
      <c r="J262">
        <v>3</v>
      </c>
      <c r="K262">
        <v>0</v>
      </c>
      <c r="L262">
        <f>SUM(Tabulka1[[#This Row],[p1]:[p6]])</f>
        <v>22</v>
      </c>
    </row>
    <row r="263" spans="1:12" x14ac:dyDescent="0.3">
      <c r="A263">
        <v>28247</v>
      </c>
      <c r="B263">
        <v>0</v>
      </c>
      <c r="C263">
        <v>1998</v>
      </c>
      <c r="D263">
        <v>24</v>
      </c>
      <c r="E263">
        <v>3</v>
      </c>
      <c r="F263">
        <v>4</v>
      </c>
      <c r="G263">
        <v>3</v>
      </c>
      <c r="H263">
        <v>2</v>
      </c>
      <c r="I263">
        <v>4</v>
      </c>
      <c r="J263">
        <v>2</v>
      </c>
      <c r="K263">
        <v>0</v>
      </c>
      <c r="L263">
        <f>SUM(Tabulka1[[#This Row],[p1]:[p6]])</f>
        <v>18</v>
      </c>
    </row>
    <row r="264" spans="1:12" x14ac:dyDescent="0.3">
      <c r="A264">
        <v>28244</v>
      </c>
      <c r="B264">
        <v>0</v>
      </c>
      <c r="C264">
        <v>1998</v>
      </c>
      <c r="D264">
        <v>24</v>
      </c>
      <c r="E264">
        <v>4</v>
      </c>
      <c r="F264">
        <v>4</v>
      </c>
      <c r="G264">
        <v>2</v>
      </c>
      <c r="H264">
        <v>4</v>
      </c>
      <c r="I264">
        <v>4</v>
      </c>
      <c r="J264">
        <v>4</v>
      </c>
      <c r="K264">
        <v>0</v>
      </c>
      <c r="L264">
        <f>SUM(Tabulka1[[#This Row],[p1]:[p6]])</f>
        <v>22</v>
      </c>
    </row>
    <row r="265" spans="1:12" x14ac:dyDescent="0.3">
      <c r="A265">
        <v>29527</v>
      </c>
      <c r="B265">
        <v>0</v>
      </c>
      <c r="C265">
        <v>1998</v>
      </c>
      <c r="D265">
        <v>24</v>
      </c>
      <c r="E265">
        <v>3</v>
      </c>
      <c r="F265">
        <v>3</v>
      </c>
      <c r="G265">
        <v>1</v>
      </c>
      <c r="H265">
        <v>4</v>
      </c>
      <c r="I265">
        <v>4</v>
      </c>
      <c r="J265">
        <v>2</v>
      </c>
      <c r="K265">
        <v>0</v>
      </c>
      <c r="L265">
        <f>SUM(Tabulka1[[#This Row],[p1]:[p6]])</f>
        <v>17</v>
      </c>
    </row>
    <row r="266" spans="1:12" x14ac:dyDescent="0.3">
      <c r="A266">
        <v>30002</v>
      </c>
      <c r="B266">
        <v>1</v>
      </c>
      <c r="C266">
        <v>1998</v>
      </c>
      <c r="D266">
        <v>24</v>
      </c>
      <c r="E266">
        <v>4</v>
      </c>
      <c r="F266">
        <v>4</v>
      </c>
      <c r="G266">
        <v>3</v>
      </c>
      <c r="H266">
        <v>3</v>
      </c>
      <c r="I266">
        <v>4</v>
      </c>
      <c r="J266">
        <v>2</v>
      </c>
      <c r="K266">
        <v>0</v>
      </c>
      <c r="L266">
        <f>SUM(Tabulka1[[#This Row],[p1]:[p6]])</f>
        <v>20</v>
      </c>
    </row>
    <row r="267" spans="1:12" x14ac:dyDescent="0.3">
      <c r="A267">
        <v>27242</v>
      </c>
      <c r="B267">
        <v>0</v>
      </c>
      <c r="C267">
        <v>1997</v>
      </c>
      <c r="D267">
        <v>25</v>
      </c>
      <c r="E267">
        <v>4</v>
      </c>
      <c r="F267">
        <v>4</v>
      </c>
      <c r="G267">
        <v>3</v>
      </c>
      <c r="H267">
        <v>3</v>
      </c>
      <c r="I267">
        <v>3</v>
      </c>
      <c r="J267">
        <v>3</v>
      </c>
      <c r="K267">
        <v>0</v>
      </c>
      <c r="L267">
        <f>SUM(Tabulka1[[#This Row],[p1]:[p6]])</f>
        <v>20</v>
      </c>
    </row>
    <row r="268" spans="1:12" x14ac:dyDescent="0.3">
      <c r="A268">
        <v>29097</v>
      </c>
      <c r="B268">
        <v>0</v>
      </c>
      <c r="C268">
        <v>1997</v>
      </c>
      <c r="D268">
        <v>25</v>
      </c>
      <c r="E268">
        <v>3</v>
      </c>
      <c r="F268">
        <v>4</v>
      </c>
      <c r="G268">
        <v>3</v>
      </c>
      <c r="H268">
        <v>2</v>
      </c>
      <c r="I268">
        <v>1</v>
      </c>
      <c r="J268">
        <v>3</v>
      </c>
      <c r="K268">
        <v>0</v>
      </c>
      <c r="L268">
        <f>SUM(Tabulka1[[#This Row],[p1]:[p6]])</f>
        <v>16</v>
      </c>
    </row>
    <row r="269" spans="1:12" x14ac:dyDescent="0.3">
      <c r="A269">
        <v>27812</v>
      </c>
      <c r="B269">
        <v>0</v>
      </c>
      <c r="C269">
        <v>1996</v>
      </c>
      <c r="D269">
        <v>26</v>
      </c>
      <c r="E269">
        <v>1</v>
      </c>
      <c r="F269">
        <v>1</v>
      </c>
      <c r="G269">
        <v>4</v>
      </c>
      <c r="H269">
        <v>1</v>
      </c>
      <c r="I269">
        <v>1</v>
      </c>
      <c r="J269">
        <v>1</v>
      </c>
      <c r="K269">
        <v>0</v>
      </c>
      <c r="L269">
        <f>SUM(Tabulka1[[#This Row],[p1]:[p6]])</f>
        <v>9</v>
      </c>
    </row>
    <row r="270" spans="1:12" x14ac:dyDescent="0.3">
      <c r="A270">
        <v>26886</v>
      </c>
      <c r="B270">
        <v>0</v>
      </c>
      <c r="C270">
        <v>1995</v>
      </c>
      <c r="D270">
        <v>27</v>
      </c>
      <c r="E270">
        <v>3</v>
      </c>
      <c r="F270">
        <v>3</v>
      </c>
      <c r="G270">
        <v>2</v>
      </c>
      <c r="H270">
        <v>3</v>
      </c>
      <c r="I270">
        <v>4</v>
      </c>
      <c r="J270">
        <v>4</v>
      </c>
      <c r="K270">
        <v>0</v>
      </c>
      <c r="L270">
        <f>SUM(Tabulka1[[#This Row],[p1]:[p6]])</f>
        <v>19</v>
      </c>
    </row>
    <row r="271" spans="1:12" x14ac:dyDescent="0.3">
      <c r="A271">
        <v>29215</v>
      </c>
      <c r="B271">
        <v>1</v>
      </c>
      <c r="C271">
        <v>1995</v>
      </c>
      <c r="D271">
        <v>27</v>
      </c>
      <c r="E271">
        <v>4</v>
      </c>
      <c r="F271">
        <v>4</v>
      </c>
      <c r="G271">
        <v>2</v>
      </c>
      <c r="H271">
        <v>3</v>
      </c>
      <c r="I271">
        <v>3</v>
      </c>
      <c r="J271">
        <v>2</v>
      </c>
      <c r="K271">
        <v>0</v>
      </c>
      <c r="L271">
        <f>SUM(Tabulka1[[#This Row],[p1]:[p6]])</f>
        <v>18</v>
      </c>
    </row>
    <row r="272" spans="1:12" x14ac:dyDescent="0.3">
      <c r="A272">
        <v>26817</v>
      </c>
      <c r="B272">
        <v>0</v>
      </c>
      <c r="C272">
        <v>1992</v>
      </c>
      <c r="D272">
        <v>30</v>
      </c>
      <c r="E272">
        <v>2</v>
      </c>
      <c r="F272">
        <v>4</v>
      </c>
      <c r="G272">
        <v>3</v>
      </c>
      <c r="H272">
        <v>4</v>
      </c>
      <c r="I272">
        <v>4</v>
      </c>
      <c r="J272">
        <v>2</v>
      </c>
      <c r="K272">
        <v>0</v>
      </c>
      <c r="L272">
        <f>SUM(Tabulka1[[#This Row],[p1]:[p6]])</f>
        <v>19</v>
      </c>
    </row>
    <row r="273" spans="1:12" x14ac:dyDescent="0.3">
      <c r="A273">
        <v>27396</v>
      </c>
      <c r="B273">
        <v>0</v>
      </c>
      <c r="C273">
        <v>1992</v>
      </c>
      <c r="D273">
        <v>30</v>
      </c>
      <c r="E273">
        <v>4</v>
      </c>
      <c r="F273">
        <v>3</v>
      </c>
      <c r="G273">
        <v>3</v>
      </c>
      <c r="H273">
        <v>3</v>
      </c>
      <c r="I273">
        <v>4</v>
      </c>
      <c r="J273">
        <v>4</v>
      </c>
      <c r="K273">
        <v>0</v>
      </c>
      <c r="L273">
        <f>SUM(Tabulka1[[#This Row],[p1]:[p6]])</f>
        <v>21</v>
      </c>
    </row>
    <row r="274" spans="1:12" x14ac:dyDescent="0.3">
      <c r="A274">
        <v>27831</v>
      </c>
      <c r="B274">
        <v>1</v>
      </c>
      <c r="C274">
        <v>1992</v>
      </c>
      <c r="D274">
        <v>30</v>
      </c>
      <c r="E274">
        <v>3</v>
      </c>
      <c r="F274">
        <v>3</v>
      </c>
      <c r="G274">
        <v>3</v>
      </c>
      <c r="H274">
        <v>2</v>
      </c>
      <c r="I274">
        <v>3</v>
      </c>
      <c r="J274">
        <v>2</v>
      </c>
      <c r="K274">
        <v>0</v>
      </c>
      <c r="L274">
        <f>SUM(Tabulka1[[#This Row],[p1]:[p6]])</f>
        <v>16</v>
      </c>
    </row>
    <row r="275" spans="1:12" x14ac:dyDescent="0.3">
      <c r="A275">
        <v>29092</v>
      </c>
      <c r="B275">
        <v>0</v>
      </c>
      <c r="C275">
        <v>1992</v>
      </c>
      <c r="D275">
        <v>30</v>
      </c>
      <c r="E275">
        <v>3</v>
      </c>
      <c r="F275">
        <v>3</v>
      </c>
      <c r="G275">
        <v>3</v>
      </c>
      <c r="H275">
        <v>2</v>
      </c>
      <c r="I275">
        <v>3</v>
      </c>
      <c r="J275">
        <v>2</v>
      </c>
      <c r="K275">
        <v>0</v>
      </c>
      <c r="L275">
        <f>SUM(Tabulka1[[#This Row],[p1]:[p6]])</f>
        <v>16</v>
      </c>
    </row>
    <row r="276" spans="1:12" x14ac:dyDescent="0.3">
      <c r="A276">
        <v>29393</v>
      </c>
      <c r="B276">
        <v>1</v>
      </c>
      <c r="C276">
        <v>1991</v>
      </c>
      <c r="D276">
        <v>31</v>
      </c>
      <c r="E276">
        <v>4</v>
      </c>
      <c r="F276">
        <v>3</v>
      </c>
      <c r="G276">
        <v>2</v>
      </c>
      <c r="H276">
        <v>3</v>
      </c>
      <c r="I276">
        <v>3</v>
      </c>
      <c r="J276">
        <v>4</v>
      </c>
      <c r="K276">
        <v>0</v>
      </c>
      <c r="L276">
        <f>SUM(Tabulka1[[#This Row],[p1]:[p6]])</f>
        <v>19</v>
      </c>
    </row>
    <row r="277" spans="1:12" x14ac:dyDescent="0.3">
      <c r="A277">
        <v>27271</v>
      </c>
      <c r="B277">
        <v>1</v>
      </c>
      <c r="C277">
        <v>1990</v>
      </c>
      <c r="D277">
        <v>32</v>
      </c>
      <c r="E277">
        <v>3</v>
      </c>
      <c r="F277">
        <v>3</v>
      </c>
      <c r="G277">
        <v>3</v>
      </c>
      <c r="H277">
        <v>2</v>
      </c>
      <c r="I277">
        <v>3</v>
      </c>
      <c r="J277">
        <v>2</v>
      </c>
      <c r="K277">
        <v>0</v>
      </c>
      <c r="L277">
        <f>SUM(Tabulka1[[#This Row],[p1]:[p6]])</f>
        <v>16</v>
      </c>
    </row>
    <row r="278" spans="1:12" x14ac:dyDescent="0.3">
      <c r="A278">
        <v>30118</v>
      </c>
      <c r="B278">
        <v>0</v>
      </c>
      <c r="C278">
        <v>1990</v>
      </c>
      <c r="D278">
        <v>32</v>
      </c>
      <c r="E278">
        <v>3</v>
      </c>
      <c r="F278">
        <v>3</v>
      </c>
      <c r="G278">
        <v>3</v>
      </c>
      <c r="H278">
        <v>3</v>
      </c>
      <c r="I278">
        <v>3</v>
      </c>
      <c r="J278">
        <v>2</v>
      </c>
      <c r="K278">
        <v>0</v>
      </c>
      <c r="L278">
        <f>SUM(Tabulka1[[#This Row],[p1]:[p6]])</f>
        <v>17</v>
      </c>
    </row>
    <row r="279" spans="1:12" x14ac:dyDescent="0.3">
      <c r="A279">
        <v>27551</v>
      </c>
      <c r="B279">
        <v>0</v>
      </c>
      <c r="C279">
        <v>1989</v>
      </c>
      <c r="D279">
        <v>33</v>
      </c>
      <c r="E279">
        <v>4</v>
      </c>
      <c r="F279">
        <v>3</v>
      </c>
      <c r="G279">
        <v>1</v>
      </c>
      <c r="H279">
        <v>1</v>
      </c>
      <c r="I279">
        <v>2</v>
      </c>
      <c r="J279">
        <v>1</v>
      </c>
      <c r="K279">
        <v>0</v>
      </c>
      <c r="L279">
        <f>SUM(Tabulka1[[#This Row],[p1]:[p6]])</f>
        <v>12</v>
      </c>
    </row>
    <row r="280" spans="1:12" x14ac:dyDescent="0.3">
      <c r="A280">
        <v>27596</v>
      </c>
      <c r="B280">
        <v>0</v>
      </c>
      <c r="C280">
        <v>1989</v>
      </c>
      <c r="D280">
        <v>33</v>
      </c>
      <c r="E280">
        <v>4</v>
      </c>
      <c r="F280">
        <v>4</v>
      </c>
      <c r="G280">
        <v>3</v>
      </c>
      <c r="H280">
        <v>3</v>
      </c>
      <c r="I280">
        <v>4</v>
      </c>
      <c r="J280">
        <v>2</v>
      </c>
      <c r="K280">
        <v>0</v>
      </c>
      <c r="L280">
        <f>SUM(Tabulka1[[#This Row],[p1]:[p6]])</f>
        <v>20</v>
      </c>
    </row>
    <row r="281" spans="1:12" x14ac:dyDescent="0.3">
      <c r="A281">
        <v>28385</v>
      </c>
      <c r="B281">
        <v>0</v>
      </c>
      <c r="C281">
        <v>1989</v>
      </c>
      <c r="D281">
        <v>33</v>
      </c>
      <c r="E281">
        <v>3</v>
      </c>
      <c r="F281">
        <v>3</v>
      </c>
      <c r="G281">
        <v>3</v>
      </c>
      <c r="H281">
        <v>2</v>
      </c>
      <c r="I281">
        <v>3</v>
      </c>
      <c r="J281">
        <v>3</v>
      </c>
      <c r="K281">
        <v>0</v>
      </c>
      <c r="L281">
        <f>SUM(Tabulka1[[#This Row],[p1]:[p6]])</f>
        <v>17</v>
      </c>
    </row>
    <row r="282" spans="1:12" x14ac:dyDescent="0.3">
      <c r="A282">
        <v>29024</v>
      </c>
      <c r="B282">
        <v>0</v>
      </c>
      <c r="C282">
        <v>1989</v>
      </c>
      <c r="D282">
        <v>33</v>
      </c>
      <c r="E282">
        <v>4</v>
      </c>
      <c r="F282">
        <v>3</v>
      </c>
      <c r="G282">
        <v>4</v>
      </c>
      <c r="H282">
        <v>3</v>
      </c>
      <c r="I282">
        <v>4</v>
      </c>
      <c r="J282">
        <v>4</v>
      </c>
      <c r="K282">
        <v>0</v>
      </c>
      <c r="L282">
        <f>SUM(Tabulka1[[#This Row],[p1]:[p6]])</f>
        <v>22</v>
      </c>
    </row>
    <row r="283" spans="1:12" x14ac:dyDescent="0.3">
      <c r="A283">
        <v>28623</v>
      </c>
      <c r="B283">
        <v>0</v>
      </c>
      <c r="C283">
        <v>1988</v>
      </c>
      <c r="D283">
        <v>34</v>
      </c>
      <c r="E283">
        <v>3</v>
      </c>
      <c r="F283">
        <v>3</v>
      </c>
      <c r="G283">
        <v>3</v>
      </c>
      <c r="H283">
        <v>2</v>
      </c>
      <c r="I283">
        <v>3</v>
      </c>
      <c r="J283">
        <v>2</v>
      </c>
      <c r="K283">
        <v>0</v>
      </c>
      <c r="L283">
        <f>SUM(Tabulka1[[#This Row],[p1]:[p6]])</f>
        <v>16</v>
      </c>
    </row>
    <row r="284" spans="1:12" x14ac:dyDescent="0.3">
      <c r="A284">
        <v>27642</v>
      </c>
      <c r="B284">
        <v>0</v>
      </c>
      <c r="C284">
        <v>1987</v>
      </c>
      <c r="D284">
        <v>35</v>
      </c>
      <c r="E284">
        <v>3</v>
      </c>
      <c r="F284">
        <v>4</v>
      </c>
      <c r="G284">
        <v>3</v>
      </c>
      <c r="H284">
        <v>2</v>
      </c>
      <c r="I284">
        <v>3</v>
      </c>
      <c r="J284">
        <v>1</v>
      </c>
      <c r="K284">
        <v>0</v>
      </c>
      <c r="L284">
        <f>SUM(Tabulka1[[#This Row],[p1]:[p6]])</f>
        <v>16</v>
      </c>
    </row>
    <row r="285" spans="1:12" x14ac:dyDescent="0.3">
      <c r="A285">
        <v>26887</v>
      </c>
      <c r="B285">
        <v>0</v>
      </c>
      <c r="C285">
        <v>1985</v>
      </c>
      <c r="D285">
        <v>37</v>
      </c>
      <c r="E285">
        <v>3</v>
      </c>
      <c r="F285">
        <v>3</v>
      </c>
      <c r="G285">
        <v>2</v>
      </c>
      <c r="H285">
        <v>3</v>
      </c>
      <c r="I285">
        <v>3</v>
      </c>
      <c r="J285">
        <v>2</v>
      </c>
      <c r="K285">
        <v>0</v>
      </c>
      <c r="L285">
        <f>SUM(Tabulka1[[#This Row],[p1]:[p6]])</f>
        <v>16</v>
      </c>
    </row>
    <row r="286" spans="1:12" x14ac:dyDescent="0.3">
      <c r="A286">
        <v>28457</v>
      </c>
      <c r="B286">
        <v>0</v>
      </c>
      <c r="C286">
        <v>1984</v>
      </c>
      <c r="D286">
        <v>38</v>
      </c>
      <c r="E286">
        <v>4</v>
      </c>
      <c r="F286">
        <v>4</v>
      </c>
      <c r="G286">
        <v>4</v>
      </c>
      <c r="H286">
        <v>4</v>
      </c>
      <c r="I286">
        <v>4</v>
      </c>
      <c r="J286">
        <v>4</v>
      </c>
      <c r="K286">
        <v>0</v>
      </c>
      <c r="L286">
        <f>SUM(Tabulka1[[#This Row],[p1]:[p6]])</f>
        <v>24</v>
      </c>
    </row>
    <row r="287" spans="1:12" x14ac:dyDescent="0.3">
      <c r="A287">
        <v>27450</v>
      </c>
      <c r="B287">
        <v>1</v>
      </c>
      <c r="C287">
        <v>1983</v>
      </c>
      <c r="D287">
        <v>39</v>
      </c>
      <c r="E287">
        <v>3</v>
      </c>
      <c r="F287">
        <v>4</v>
      </c>
      <c r="G287">
        <v>3</v>
      </c>
      <c r="H287">
        <v>2</v>
      </c>
      <c r="I287">
        <v>3</v>
      </c>
      <c r="J287">
        <v>2</v>
      </c>
      <c r="K287">
        <v>0</v>
      </c>
      <c r="L287">
        <f>SUM(Tabulka1[[#This Row],[p1]:[p6]])</f>
        <v>17</v>
      </c>
    </row>
    <row r="288" spans="1:12" x14ac:dyDescent="0.3">
      <c r="A288">
        <v>29470</v>
      </c>
      <c r="B288">
        <v>0</v>
      </c>
      <c r="C288">
        <v>1981</v>
      </c>
      <c r="D288">
        <v>41</v>
      </c>
      <c r="E288">
        <v>3</v>
      </c>
      <c r="F288">
        <v>3</v>
      </c>
      <c r="G288">
        <v>3</v>
      </c>
      <c r="H288">
        <v>3</v>
      </c>
      <c r="I288">
        <v>3</v>
      </c>
      <c r="J288">
        <v>3</v>
      </c>
      <c r="K288">
        <v>0</v>
      </c>
      <c r="L288">
        <f>SUM(Tabulka1[[#This Row],[p1]:[p6]])</f>
        <v>18</v>
      </c>
    </row>
    <row r="289" spans="1:12" x14ac:dyDescent="0.3">
      <c r="A289">
        <v>28631</v>
      </c>
      <c r="B289">
        <v>1</v>
      </c>
      <c r="C289">
        <v>1980</v>
      </c>
      <c r="D289">
        <v>42</v>
      </c>
      <c r="E289">
        <v>2</v>
      </c>
      <c r="F289">
        <v>3</v>
      </c>
      <c r="G289">
        <v>2</v>
      </c>
      <c r="H289">
        <v>2</v>
      </c>
      <c r="I289">
        <v>2</v>
      </c>
      <c r="J289">
        <v>2</v>
      </c>
      <c r="K289">
        <v>0</v>
      </c>
      <c r="L289">
        <f>SUM(Tabulka1[[#This Row],[p1]:[p6]])</f>
        <v>13</v>
      </c>
    </row>
    <row r="290" spans="1:12" x14ac:dyDescent="0.3">
      <c r="A290">
        <v>26623</v>
      </c>
      <c r="B290">
        <v>0</v>
      </c>
      <c r="C290">
        <v>1978</v>
      </c>
      <c r="D290">
        <v>44</v>
      </c>
      <c r="E290">
        <v>3</v>
      </c>
      <c r="F290">
        <v>3</v>
      </c>
      <c r="G290">
        <v>2</v>
      </c>
      <c r="H290">
        <v>3</v>
      </c>
      <c r="I290">
        <v>3</v>
      </c>
      <c r="J290">
        <v>3</v>
      </c>
      <c r="K290">
        <v>0</v>
      </c>
      <c r="L290">
        <f>SUM(Tabulka1[[#This Row],[p1]:[p6]])</f>
        <v>17</v>
      </c>
    </row>
    <row r="291" spans="1:12" x14ac:dyDescent="0.3">
      <c r="A291">
        <v>28221</v>
      </c>
      <c r="B291">
        <v>1</v>
      </c>
      <c r="C291">
        <v>1978</v>
      </c>
      <c r="D291">
        <v>44</v>
      </c>
      <c r="E291">
        <v>3</v>
      </c>
      <c r="F291">
        <v>4</v>
      </c>
      <c r="G291">
        <v>3</v>
      </c>
      <c r="H291">
        <v>2</v>
      </c>
      <c r="I291">
        <v>4</v>
      </c>
      <c r="J291">
        <v>3</v>
      </c>
      <c r="K291">
        <v>0</v>
      </c>
      <c r="L291">
        <f>SUM(Tabulka1[[#This Row],[p1]:[p6]])</f>
        <v>19</v>
      </c>
    </row>
    <row r="292" spans="1:12" x14ac:dyDescent="0.3">
      <c r="A292">
        <v>28496</v>
      </c>
      <c r="B292">
        <v>0</v>
      </c>
      <c r="C292">
        <v>1977</v>
      </c>
      <c r="D292">
        <v>45</v>
      </c>
      <c r="E292">
        <v>4</v>
      </c>
      <c r="F292">
        <v>4</v>
      </c>
      <c r="G292">
        <v>4</v>
      </c>
      <c r="H292">
        <v>4</v>
      </c>
      <c r="I292">
        <v>4</v>
      </c>
      <c r="J292">
        <v>4</v>
      </c>
      <c r="K292">
        <v>0</v>
      </c>
      <c r="L292">
        <f>SUM(Tabulka1[[#This Row],[p1]:[p6]])</f>
        <v>24</v>
      </c>
    </row>
    <row r="293" spans="1:12" x14ac:dyDescent="0.3">
      <c r="A293">
        <v>28767</v>
      </c>
      <c r="B293">
        <v>0</v>
      </c>
      <c r="C293">
        <v>1977</v>
      </c>
      <c r="D293">
        <v>45</v>
      </c>
      <c r="E293">
        <v>4</v>
      </c>
      <c r="F293">
        <v>4</v>
      </c>
      <c r="G293">
        <v>3</v>
      </c>
      <c r="H293">
        <v>3</v>
      </c>
      <c r="I293">
        <v>4</v>
      </c>
      <c r="J293">
        <v>4</v>
      </c>
      <c r="K293">
        <v>0</v>
      </c>
      <c r="L293">
        <f>SUM(Tabulka1[[#This Row],[p1]:[p6]])</f>
        <v>22</v>
      </c>
    </row>
    <row r="294" spans="1:12" x14ac:dyDescent="0.3">
      <c r="A294">
        <v>29093</v>
      </c>
      <c r="B294">
        <v>0</v>
      </c>
      <c r="C294">
        <v>1977</v>
      </c>
      <c r="D294">
        <v>45</v>
      </c>
      <c r="E294">
        <v>4</v>
      </c>
      <c r="F294">
        <v>4</v>
      </c>
      <c r="G294">
        <v>2</v>
      </c>
      <c r="H294">
        <v>3</v>
      </c>
      <c r="I294">
        <v>4</v>
      </c>
      <c r="J294">
        <v>3</v>
      </c>
      <c r="K294">
        <v>0</v>
      </c>
      <c r="L294">
        <f>SUM(Tabulka1[[#This Row],[p1]:[p6]])</f>
        <v>20</v>
      </c>
    </row>
    <row r="295" spans="1:12" x14ac:dyDescent="0.3">
      <c r="A295">
        <v>29684</v>
      </c>
      <c r="B295">
        <v>0</v>
      </c>
      <c r="C295">
        <v>1977</v>
      </c>
      <c r="D295">
        <v>45</v>
      </c>
      <c r="E295">
        <v>4</v>
      </c>
      <c r="F295">
        <v>4</v>
      </c>
      <c r="G295">
        <v>3</v>
      </c>
      <c r="H295">
        <v>4</v>
      </c>
      <c r="I295">
        <v>4</v>
      </c>
      <c r="J295">
        <v>4</v>
      </c>
      <c r="K295">
        <v>0</v>
      </c>
      <c r="L295">
        <f>SUM(Tabulka1[[#This Row],[p1]:[p6]])</f>
        <v>23</v>
      </c>
    </row>
    <row r="296" spans="1:12" x14ac:dyDescent="0.3">
      <c r="A296">
        <v>29290</v>
      </c>
      <c r="B296">
        <v>1</v>
      </c>
      <c r="C296">
        <v>1976</v>
      </c>
      <c r="D296">
        <v>46</v>
      </c>
      <c r="E296">
        <v>3</v>
      </c>
      <c r="F296">
        <v>3</v>
      </c>
      <c r="G296">
        <v>3</v>
      </c>
      <c r="H296">
        <v>3</v>
      </c>
      <c r="I296">
        <v>3</v>
      </c>
      <c r="J296">
        <v>3</v>
      </c>
      <c r="K296">
        <v>0</v>
      </c>
      <c r="L296">
        <f>SUM(Tabulka1[[#This Row],[p1]:[p6]])</f>
        <v>18</v>
      </c>
    </row>
    <row r="297" spans="1:12" x14ac:dyDescent="0.3">
      <c r="A297">
        <v>28502</v>
      </c>
      <c r="B297">
        <v>1</v>
      </c>
      <c r="C297">
        <v>1975</v>
      </c>
      <c r="D297">
        <v>47</v>
      </c>
      <c r="E297">
        <v>4</v>
      </c>
      <c r="F297">
        <v>4</v>
      </c>
      <c r="G297">
        <v>3</v>
      </c>
      <c r="H297">
        <v>2</v>
      </c>
      <c r="I297">
        <v>4</v>
      </c>
      <c r="J297">
        <v>3</v>
      </c>
      <c r="K297">
        <v>0</v>
      </c>
      <c r="L297">
        <f>SUM(Tabulka1[[#This Row],[p1]:[p6]])</f>
        <v>20</v>
      </c>
    </row>
    <row r="298" spans="1:12" x14ac:dyDescent="0.3">
      <c r="A298">
        <v>28514</v>
      </c>
      <c r="B298">
        <v>0</v>
      </c>
      <c r="C298">
        <v>1974</v>
      </c>
      <c r="D298">
        <v>48</v>
      </c>
      <c r="E298">
        <v>3</v>
      </c>
      <c r="F298">
        <v>3</v>
      </c>
      <c r="G298">
        <v>3</v>
      </c>
      <c r="H298">
        <v>1</v>
      </c>
      <c r="I298">
        <v>3</v>
      </c>
      <c r="J298">
        <v>2</v>
      </c>
      <c r="K298">
        <v>0</v>
      </c>
      <c r="L298">
        <f>SUM(Tabulka1[[#This Row],[p1]:[p6]])</f>
        <v>15</v>
      </c>
    </row>
    <row r="299" spans="1:12" x14ac:dyDescent="0.3">
      <c r="A299">
        <v>29950</v>
      </c>
      <c r="B299">
        <v>0</v>
      </c>
      <c r="C299">
        <v>1974</v>
      </c>
      <c r="D299">
        <v>48</v>
      </c>
      <c r="E299">
        <v>4</v>
      </c>
      <c r="F299">
        <v>4</v>
      </c>
      <c r="G299">
        <v>4</v>
      </c>
      <c r="H299">
        <v>2</v>
      </c>
      <c r="I299">
        <v>4</v>
      </c>
      <c r="J299">
        <v>3</v>
      </c>
      <c r="K299">
        <v>0</v>
      </c>
      <c r="L299">
        <f>SUM(Tabulka1[[#This Row],[p1]:[p6]])</f>
        <v>21</v>
      </c>
    </row>
    <row r="300" spans="1:12" x14ac:dyDescent="0.3">
      <c r="A300">
        <v>29302</v>
      </c>
      <c r="B300">
        <v>0</v>
      </c>
      <c r="C300">
        <v>1974</v>
      </c>
      <c r="D300">
        <v>48</v>
      </c>
      <c r="E300">
        <v>4</v>
      </c>
      <c r="F300">
        <v>4</v>
      </c>
      <c r="G300">
        <v>2</v>
      </c>
      <c r="H300">
        <v>4</v>
      </c>
      <c r="I300">
        <v>4</v>
      </c>
      <c r="J300">
        <v>4</v>
      </c>
      <c r="K300">
        <v>0</v>
      </c>
      <c r="L300">
        <f>SUM(Tabulka1[[#This Row],[p1]:[p6]])</f>
        <v>22</v>
      </c>
    </row>
    <row r="301" spans="1:12" x14ac:dyDescent="0.3">
      <c r="A301">
        <v>27390</v>
      </c>
      <c r="B301">
        <v>0</v>
      </c>
      <c r="C301">
        <v>1973</v>
      </c>
      <c r="D301">
        <v>49</v>
      </c>
      <c r="E301">
        <v>4</v>
      </c>
      <c r="F301">
        <v>4</v>
      </c>
      <c r="G301">
        <v>3</v>
      </c>
      <c r="H301">
        <v>4</v>
      </c>
      <c r="I301">
        <v>4</v>
      </c>
      <c r="J301">
        <v>4</v>
      </c>
      <c r="K301">
        <v>0</v>
      </c>
      <c r="L301">
        <f>SUM(Tabulka1[[#This Row],[p1]:[p6]])</f>
        <v>23</v>
      </c>
    </row>
    <row r="302" spans="1:12" x14ac:dyDescent="0.3">
      <c r="A302">
        <v>28127</v>
      </c>
      <c r="B302">
        <v>1</v>
      </c>
      <c r="C302">
        <v>1973</v>
      </c>
      <c r="D302">
        <v>49</v>
      </c>
      <c r="E302">
        <v>3</v>
      </c>
      <c r="F302">
        <v>4</v>
      </c>
      <c r="G302">
        <v>1</v>
      </c>
      <c r="H302">
        <v>2</v>
      </c>
      <c r="I302">
        <v>3</v>
      </c>
      <c r="J302">
        <v>2</v>
      </c>
      <c r="K302">
        <v>0</v>
      </c>
      <c r="L302">
        <f>SUM(Tabulka1[[#This Row],[p1]:[p6]])</f>
        <v>15</v>
      </c>
    </row>
    <row r="303" spans="1:12" x14ac:dyDescent="0.3">
      <c r="A303">
        <v>28728</v>
      </c>
      <c r="B303">
        <v>0</v>
      </c>
      <c r="C303">
        <v>1973</v>
      </c>
      <c r="D303">
        <v>49</v>
      </c>
      <c r="E303">
        <v>4</v>
      </c>
      <c r="F303">
        <v>4</v>
      </c>
      <c r="G303">
        <v>3</v>
      </c>
      <c r="H303">
        <v>3</v>
      </c>
      <c r="I303">
        <v>4</v>
      </c>
      <c r="J303">
        <v>3</v>
      </c>
      <c r="K303">
        <v>0</v>
      </c>
      <c r="L303">
        <f>SUM(Tabulka1[[#This Row],[p1]:[p6]])</f>
        <v>21</v>
      </c>
    </row>
    <row r="304" spans="1:12" x14ac:dyDescent="0.3">
      <c r="A304">
        <v>27265</v>
      </c>
      <c r="B304">
        <v>0</v>
      </c>
      <c r="C304">
        <v>1972</v>
      </c>
      <c r="D304">
        <v>50</v>
      </c>
      <c r="E304">
        <v>2</v>
      </c>
      <c r="F304">
        <v>2</v>
      </c>
      <c r="G304">
        <v>3</v>
      </c>
      <c r="H304">
        <v>1</v>
      </c>
      <c r="I304">
        <v>1</v>
      </c>
      <c r="J304">
        <v>1</v>
      </c>
      <c r="K304">
        <v>0</v>
      </c>
      <c r="L304">
        <f>SUM(Tabulka1[[#This Row],[p1]:[p6]])</f>
        <v>10</v>
      </c>
    </row>
    <row r="305" spans="1:12" x14ac:dyDescent="0.3">
      <c r="A305">
        <v>28666</v>
      </c>
      <c r="B305">
        <v>0</v>
      </c>
      <c r="C305">
        <v>1972</v>
      </c>
      <c r="D305">
        <v>50</v>
      </c>
      <c r="E305">
        <v>4</v>
      </c>
      <c r="F305">
        <v>4</v>
      </c>
      <c r="G305">
        <v>2</v>
      </c>
      <c r="H305">
        <v>4</v>
      </c>
      <c r="I305">
        <v>4</v>
      </c>
      <c r="J305">
        <v>4</v>
      </c>
      <c r="K305">
        <v>0</v>
      </c>
      <c r="L305">
        <f>SUM(Tabulka1[[#This Row],[p1]:[p6]])</f>
        <v>22</v>
      </c>
    </row>
    <row r="306" spans="1:12" x14ac:dyDescent="0.3">
      <c r="A306">
        <v>28137</v>
      </c>
      <c r="B306">
        <v>0</v>
      </c>
      <c r="C306">
        <v>1971</v>
      </c>
      <c r="D306">
        <v>51</v>
      </c>
      <c r="E306">
        <v>4</v>
      </c>
      <c r="F306">
        <v>4</v>
      </c>
      <c r="G306">
        <v>1</v>
      </c>
      <c r="H306">
        <v>4</v>
      </c>
      <c r="I306">
        <v>4</v>
      </c>
      <c r="J306">
        <v>4</v>
      </c>
      <c r="K306">
        <v>0</v>
      </c>
      <c r="L306">
        <f>SUM(Tabulka1[[#This Row],[p1]:[p6]])</f>
        <v>21</v>
      </c>
    </row>
    <row r="307" spans="1:12" x14ac:dyDescent="0.3">
      <c r="A307">
        <v>30093</v>
      </c>
      <c r="B307">
        <v>0</v>
      </c>
      <c r="C307">
        <v>1971</v>
      </c>
      <c r="D307">
        <v>51</v>
      </c>
      <c r="E307">
        <v>4</v>
      </c>
      <c r="F307">
        <v>4</v>
      </c>
      <c r="G307">
        <v>3</v>
      </c>
      <c r="H307">
        <v>3</v>
      </c>
      <c r="I307">
        <v>4</v>
      </c>
      <c r="J307">
        <v>3</v>
      </c>
      <c r="K307">
        <v>0</v>
      </c>
      <c r="L307">
        <f>SUM(Tabulka1[[#This Row],[p1]:[p6]])</f>
        <v>21</v>
      </c>
    </row>
    <row r="308" spans="1:12" x14ac:dyDescent="0.3">
      <c r="A308">
        <v>26573</v>
      </c>
      <c r="B308">
        <v>0</v>
      </c>
      <c r="C308">
        <v>1967</v>
      </c>
      <c r="D308">
        <v>55</v>
      </c>
      <c r="E308">
        <v>4</v>
      </c>
      <c r="F308">
        <v>4</v>
      </c>
      <c r="G308">
        <v>3</v>
      </c>
      <c r="H308">
        <v>3</v>
      </c>
      <c r="I308">
        <v>4</v>
      </c>
      <c r="J308">
        <v>3</v>
      </c>
      <c r="K308">
        <v>0</v>
      </c>
      <c r="L308">
        <f>SUM(Tabulka1[[#This Row],[p1]:[p6]])</f>
        <v>21</v>
      </c>
    </row>
    <row r="309" spans="1:12" x14ac:dyDescent="0.3">
      <c r="A309">
        <v>29078</v>
      </c>
      <c r="B309">
        <v>0</v>
      </c>
      <c r="C309">
        <v>1967</v>
      </c>
      <c r="D309">
        <v>55</v>
      </c>
      <c r="E309">
        <v>3</v>
      </c>
      <c r="F309">
        <v>3</v>
      </c>
      <c r="G309">
        <v>2</v>
      </c>
      <c r="H309">
        <v>2</v>
      </c>
      <c r="I309">
        <v>2</v>
      </c>
      <c r="J309">
        <v>1</v>
      </c>
      <c r="K309">
        <v>0</v>
      </c>
      <c r="L309">
        <f>SUM(Tabulka1[[#This Row],[p1]:[p6]])</f>
        <v>13</v>
      </c>
    </row>
    <row r="310" spans="1:12" x14ac:dyDescent="0.3">
      <c r="A310">
        <v>27301</v>
      </c>
      <c r="B310">
        <v>0</v>
      </c>
      <c r="C310">
        <v>1966</v>
      </c>
      <c r="D310">
        <v>56</v>
      </c>
      <c r="E310">
        <v>4</v>
      </c>
      <c r="F310">
        <v>3</v>
      </c>
      <c r="G310">
        <v>3</v>
      </c>
      <c r="H310">
        <v>3</v>
      </c>
      <c r="I310">
        <v>3</v>
      </c>
      <c r="J310">
        <v>3</v>
      </c>
      <c r="K310">
        <v>0</v>
      </c>
      <c r="L310">
        <f>SUM(Tabulka1[[#This Row],[p1]:[p6]])</f>
        <v>19</v>
      </c>
    </row>
    <row r="311" spans="1:12" x14ac:dyDescent="0.3">
      <c r="A311">
        <v>28873</v>
      </c>
      <c r="B311">
        <v>1</v>
      </c>
      <c r="C311">
        <v>1966</v>
      </c>
      <c r="D311">
        <v>56</v>
      </c>
      <c r="E311">
        <v>4</v>
      </c>
      <c r="F311">
        <v>4</v>
      </c>
      <c r="G311">
        <v>2</v>
      </c>
      <c r="H311">
        <v>3</v>
      </c>
      <c r="I311">
        <v>4</v>
      </c>
      <c r="J311">
        <v>3</v>
      </c>
      <c r="K311">
        <v>0</v>
      </c>
      <c r="L311">
        <f>SUM(Tabulka1[[#This Row],[p1]:[p6]])</f>
        <v>20</v>
      </c>
    </row>
    <row r="312" spans="1:12" x14ac:dyDescent="0.3">
      <c r="A312">
        <v>28175</v>
      </c>
      <c r="B312">
        <v>0</v>
      </c>
      <c r="C312">
        <v>1965</v>
      </c>
      <c r="D312">
        <v>57</v>
      </c>
      <c r="E312">
        <v>3</v>
      </c>
      <c r="F312">
        <v>3</v>
      </c>
      <c r="G312">
        <v>3</v>
      </c>
      <c r="H312">
        <v>2</v>
      </c>
      <c r="I312">
        <v>3</v>
      </c>
      <c r="J312">
        <v>1</v>
      </c>
      <c r="K312">
        <v>0</v>
      </c>
      <c r="L312">
        <f>SUM(Tabulka1[[#This Row],[p1]:[p6]])</f>
        <v>15</v>
      </c>
    </row>
    <row r="313" spans="1:12" x14ac:dyDescent="0.3">
      <c r="A313">
        <v>28632</v>
      </c>
      <c r="B313">
        <v>1</v>
      </c>
      <c r="C313">
        <v>1963</v>
      </c>
      <c r="D313">
        <v>59</v>
      </c>
      <c r="E313">
        <v>3</v>
      </c>
      <c r="F313">
        <v>3</v>
      </c>
      <c r="G313">
        <v>3</v>
      </c>
      <c r="H313">
        <v>4</v>
      </c>
      <c r="I313">
        <v>4</v>
      </c>
      <c r="J313">
        <v>4</v>
      </c>
      <c r="K313">
        <v>0</v>
      </c>
      <c r="L313">
        <f>SUM(Tabulka1[[#This Row],[p1]:[p6]])</f>
        <v>21</v>
      </c>
    </row>
    <row r="314" spans="1:12" x14ac:dyDescent="0.3">
      <c r="A314">
        <v>29952</v>
      </c>
      <c r="B314">
        <v>0</v>
      </c>
      <c r="C314">
        <v>1963</v>
      </c>
      <c r="D314">
        <v>59</v>
      </c>
      <c r="E314">
        <v>4</v>
      </c>
      <c r="F314">
        <v>4</v>
      </c>
      <c r="G314">
        <v>4</v>
      </c>
      <c r="H314">
        <v>3</v>
      </c>
      <c r="I314">
        <v>3</v>
      </c>
      <c r="J314">
        <v>3</v>
      </c>
      <c r="K314">
        <v>0</v>
      </c>
      <c r="L314">
        <f>SUM(Tabulka1[[#This Row],[p1]:[p6]])</f>
        <v>21</v>
      </c>
    </row>
    <row r="315" spans="1:12" x14ac:dyDescent="0.3">
      <c r="A315">
        <v>29152</v>
      </c>
      <c r="B315">
        <v>1</v>
      </c>
      <c r="C315">
        <v>1959</v>
      </c>
      <c r="D315">
        <v>63</v>
      </c>
      <c r="E315">
        <v>3</v>
      </c>
      <c r="F315">
        <v>3</v>
      </c>
      <c r="G315">
        <v>2</v>
      </c>
      <c r="H315">
        <v>3</v>
      </c>
      <c r="I315">
        <v>4</v>
      </c>
      <c r="J315">
        <v>3</v>
      </c>
      <c r="K315">
        <v>0</v>
      </c>
      <c r="L315">
        <f>SUM(Tabulka1[[#This Row],[p1]:[p6]])</f>
        <v>18</v>
      </c>
    </row>
    <row r="316" spans="1:12" x14ac:dyDescent="0.3">
      <c r="A316">
        <v>29038</v>
      </c>
      <c r="B316">
        <v>0</v>
      </c>
      <c r="C316">
        <v>1957</v>
      </c>
      <c r="D316">
        <v>65</v>
      </c>
      <c r="E316">
        <v>3</v>
      </c>
      <c r="F316">
        <v>4</v>
      </c>
      <c r="G316">
        <v>3</v>
      </c>
      <c r="H316">
        <v>4</v>
      </c>
      <c r="I316">
        <v>4</v>
      </c>
      <c r="J316">
        <v>3</v>
      </c>
      <c r="K316">
        <v>0</v>
      </c>
      <c r="L316">
        <f>SUM(Tabulka1[[#This Row],[p1]:[p6]])</f>
        <v>21</v>
      </c>
    </row>
    <row r="317" spans="1:12" x14ac:dyDescent="0.3">
      <c r="A317">
        <v>29232</v>
      </c>
      <c r="B317">
        <v>1</v>
      </c>
      <c r="C317">
        <v>1957</v>
      </c>
      <c r="D317">
        <v>65</v>
      </c>
      <c r="E317">
        <v>4</v>
      </c>
      <c r="F317">
        <v>4</v>
      </c>
      <c r="G317">
        <v>1</v>
      </c>
      <c r="H317">
        <v>4</v>
      </c>
      <c r="I317">
        <v>3</v>
      </c>
      <c r="J317">
        <v>4</v>
      </c>
      <c r="K317">
        <v>0</v>
      </c>
      <c r="L317">
        <f>SUM(Tabulka1[[#This Row],[p1]:[p6]])</f>
        <v>20</v>
      </c>
    </row>
    <row r="318" spans="1:12" x14ac:dyDescent="0.3">
      <c r="A318">
        <v>28589</v>
      </c>
      <c r="B318">
        <v>1</v>
      </c>
      <c r="C318">
        <v>1953</v>
      </c>
      <c r="D318">
        <v>69</v>
      </c>
      <c r="E318">
        <v>2</v>
      </c>
      <c r="F318">
        <v>3</v>
      </c>
      <c r="G318">
        <v>1</v>
      </c>
      <c r="H318">
        <v>3</v>
      </c>
      <c r="I318">
        <v>4</v>
      </c>
      <c r="J318">
        <v>3</v>
      </c>
      <c r="K318">
        <v>0</v>
      </c>
      <c r="L318">
        <f>SUM(Tabulka1[[#This Row],[p1]:[p6]])</f>
        <v>16</v>
      </c>
    </row>
    <row r="319" spans="1:12" x14ac:dyDescent="0.3">
      <c r="A319">
        <v>28592</v>
      </c>
      <c r="B319">
        <v>0</v>
      </c>
      <c r="C319">
        <v>1952</v>
      </c>
      <c r="D319">
        <v>70</v>
      </c>
      <c r="E319">
        <v>4</v>
      </c>
      <c r="F319">
        <v>4</v>
      </c>
      <c r="G319">
        <v>1</v>
      </c>
      <c r="H319">
        <v>3</v>
      </c>
      <c r="I319">
        <v>4</v>
      </c>
      <c r="J319">
        <v>3</v>
      </c>
      <c r="K319">
        <v>0</v>
      </c>
      <c r="L319">
        <f>SUM(Tabulka1[[#This Row],[p1]:[p6]])</f>
        <v>19</v>
      </c>
    </row>
    <row r="320" spans="1:12" x14ac:dyDescent="0.3">
      <c r="A320">
        <v>29135</v>
      </c>
      <c r="B320">
        <v>1</v>
      </c>
      <c r="C320">
        <v>1950</v>
      </c>
      <c r="D320">
        <v>72</v>
      </c>
      <c r="E320">
        <v>4</v>
      </c>
      <c r="F320">
        <v>4</v>
      </c>
      <c r="G320">
        <v>4</v>
      </c>
      <c r="H320">
        <v>3</v>
      </c>
      <c r="I320">
        <v>4</v>
      </c>
      <c r="J320">
        <v>3</v>
      </c>
      <c r="K320">
        <v>0</v>
      </c>
      <c r="L320">
        <f>SUM(Tabulka1[[#This Row],[p1]:[p6]])</f>
        <v>22</v>
      </c>
    </row>
    <row r="321" spans="1:12" x14ac:dyDescent="0.3">
      <c r="A321">
        <v>27346</v>
      </c>
      <c r="B321">
        <v>0</v>
      </c>
      <c r="C321">
        <v>1998</v>
      </c>
      <c r="D321">
        <v>24</v>
      </c>
      <c r="E321">
        <v>2</v>
      </c>
      <c r="F321">
        <v>3</v>
      </c>
      <c r="G321">
        <v>2</v>
      </c>
      <c r="H321">
        <v>2</v>
      </c>
      <c r="I321">
        <v>3</v>
      </c>
      <c r="J321">
        <v>3</v>
      </c>
      <c r="K321">
        <v>0</v>
      </c>
      <c r="L321">
        <f>SUM(Tabulka1[[#This Row],[p1]:[p6]])</f>
        <v>15</v>
      </c>
    </row>
    <row r="322" spans="1:12" x14ac:dyDescent="0.3">
      <c r="A322">
        <v>28242</v>
      </c>
      <c r="B322">
        <v>0</v>
      </c>
      <c r="C322">
        <v>1971</v>
      </c>
      <c r="D322">
        <v>51</v>
      </c>
      <c r="E322">
        <v>3</v>
      </c>
      <c r="F322">
        <v>3</v>
      </c>
      <c r="G322">
        <v>3</v>
      </c>
      <c r="H322">
        <v>3</v>
      </c>
      <c r="I322">
        <v>3</v>
      </c>
      <c r="J322">
        <v>3</v>
      </c>
      <c r="K322">
        <v>0</v>
      </c>
      <c r="L322">
        <f>SUM(Tabulka1[[#This Row],[p1]:[p6]])</f>
        <v>18</v>
      </c>
    </row>
    <row r="323" spans="1:12" x14ac:dyDescent="0.3">
      <c r="A323">
        <v>29529</v>
      </c>
      <c r="B323">
        <v>0</v>
      </c>
      <c r="C323">
        <v>2007</v>
      </c>
      <c r="D323">
        <v>15</v>
      </c>
      <c r="E323">
        <v>3</v>
      </c>
      <c r="F323">
        <v>4</v>
      </c>
      <c r="G323">
        <v>1</v>
      </c>
      <c r="H323">
        <v>4</v>
      </c>
      <c r="I323">
        <v>4</v>
      </c>
      <c r="J323">
        <v>4</v>
      </c>
      <c r="K323">
        <v>0</v>
      </c>
      <c r="L323">
        <f>SUM(Tabulka1[[#This Row],[p1]:[p6]])</f>
        <v>20</v>
      </c>
    </row>
    <row r="324" spans="1:12" x14ac:dyDescent="0.3">
      <c r="A324">
        <v>27592</v>
      </c>
      <c r="B324">
        <v>0</v>
      </c>
      <c r="C324">
        <v>1996</v>
      </c>
      <c r="D324">
        <v>26</v>
      </c>
      <c r="E324">
        <v>4</v>
      </c>
      <c r="F324">
        <v>4</v>
      </c>
      <c r="G324">
        <v>3</v>
      </c>
      <c r="H324">
        <v>3</v>
      </c>
      <c r="I324">
        <v>4</v>
      </c>
      <c r="J324">
        <v>4</v>
      </c>
      <c r="K324">
        <v>0</v>
      </c>
      <c r="L324">
        <f>SUM(Tabulka1[[#This Row],[p1]:[p6]])</f>
        <v>22</v>
      </c>
    </row>
    <row r="325" spans="1:12" x14ac:dyDescent="0.3">
      <c r="A325">
        <v>27243</v>
      </c>
      <c r="B325">
        <v>0</v>
      </c>
      <c r="C325">
        <v>1992</v>
      </c>
      <c r="D325">
        <v>30</v>
      </c>
      <c r="E325">
        <v>3</v>
      </c>
      <c r="F325">
        <v>3</v>
      </c>
      <c r="G325">
        <v>4</v>
      </c>
      <c r="H325">
        <v>2</v>
      </c>
      <c r="I325">
        <v>1</v>
      </c>
      <c r="J325">
        <v>1</v>
      </c>
      <c r="K325">
        <v>0</v>
      </c>
      <c r="L325">
        <f>SUM(Tabulka1[[#This Row],[p1]:[p6]])</f>
        <v>14</v>
      </c>
    </row>
    <row r="326" spans="1:12" x14ac:dyDescent="0.3">
      <c r="A326">
        <v>28671</v>
      </c>
      <c r="B326">
        <v>0</v>
      </c>
      <c r="C326">
        <v>1969</v>
      </c>
      <c r="D326">
        <v>53</v>
      </c>
      <c r="E326">
        <v>4</v>
      </c>
      <c r="F326">
        <v>4</v>
      </c>
      <c r="G326">
        <v>3</v>
      </c>
      <c r="H326">
        <v>4</v>
      </c>
      <c r="I326">
        <v>4</v>
      </c>
      <c r="J326">
        <v>4</v>
      </c>
      <c r="K326">
        <v>0</v>
      </c>
      <c r="L326">
        <f>SUM(Tabulka1[[#This Row],[p1]:[p6]])</f>
        <v>23</v>
      </c>
    </row>
    <row r="327" spans="1:12" x14ac:dyDescent="0.3">
      <c r="A327">
        <v>29248</v>
      </c>
      <c r="B327">
        <v>0</v>
      </c>
      <c r="C327">
        <v>1963</v>
      </c>
      <c r="D327">
        <v>59</v>
      </c>
      <c r="E327">
        <v>3</v>
      </c>
      <c r="F327">
        <v>3</v>
      </c>
      <c r="G327">
        <v>3</v>
      </c>
      <c r="H327">
        <v>2</v>
      </c>
      <c r="I327">
        <v>3</v>
      </c>
      <c r="J327">
        <v>2</v>
      </c>
      <c r="K327">
        <v>0</v>
      </c>
      <c r="L327">
        <f>SUM(Tabulka1[[#This Row],[p1]:[p6]])</f>
        <v>16</v>
      </c>
    </row>
    <row r="328" spans="1:12" x14ac:dyDescent="0.3">
      <c r="A328">
        <v>27502</v>
      </c>
      <c r="B328">
        <v>0</v>
      </c>
      <c r="C328">
        <v>1977</v>
      </c>
      <c r="D328">
        <v>45</v>
      </c>
      <c r="E328">
        <v>3</v>
      </c>
      <c r="F328">
        <v>4</v>
      </c>
      <c r="G328">
        <v>1</v>
      </c>
      <c r="H328">
        <v>2</v>
      </c>
      <c r="I328">
        <v>2</v>
      </c>
      <c r="J328">
        <v>2</v>
      </c>
      <c r="K328">
        <v>0</v>
      </c>
      <c r="L328">
        <f>SUM(Tabulka1[[#This Row],[p1]:[p6]])</f>
        <v>14</v>
      </c>
    </row>
    <row r="329" spans="1:12" x14ac:dyDescent="0.3">
      <c r="A329">
        <v>27402</v>
      </c>
      <c r="B329">
        <v>0</v>
      </c>
      <c r="C329">
        <v>1999</v>
      </c>
      <c r="D329">
        <v>23</v>
      </c>
      <c r="E329">
        <v>4</v>
      </c>
      <c r="F329">
        <v>4</v>
      </c>
      <c r="G329">
        <v>3</v>
      </c>
      <c r="H329">
        <v>4</v>
      </c>
      <c r="I329">
        <v>4</v>
      </c>
      <c r="J329">
        <v>4</v>
      </c>
      <c r="K329">
        <v>0</v>
      </c>
      <c r="L329">
        <f>SUM(Tabulka1[[#This Row],[p1]:[p6]])</f>
        <v>23</v>
      </c>
    </row>
    <row r="330" spans="1:12" x14ac:dyDescent="0.3">
      <c r="A330">
        <v>27684</v>
      </c>
      <c r="B330">
        <v>0</v>
      </c>
      <c r="C330">
        <v>1998</v>
      </c>
      <c r="D330">
        <v>24</v>
      </c>
      <c r="E330">
        <v>3</v>
      </c>
      <c r="F330">
        <v>3</v>
      </c>
      <c r="G330">
        <v>2</v>
      </c>
      <c r="H330">
        <v>3</v>
      </c>
      <c r="I330">
        <v>3</v>
      </c>
      <c r="J330">
        <v>3</v>
      </c>
      <c r="K330">
        <v>0</v>
      </c>
      <c r="L330">
        <f>SUM(Tabulka1[[#This Row],[p1]:[p6]])</f>
        <v>17</v>
      </c>
    </row>
    <row r="331" spans="1:12" x14ac:dyDescent="0.3">
      <c r="A331">
        <v>29258</v>
      </c>
      <c r="B331">
        <v>0</v>
      </c>
      <c r="C331">
        <v>2000</v>
      </c>
      <c r="D331">
        <v>22</v>
      </c>
      <c r="E331">
        <v>4</v>
      </c>
      <c r="F331">
        <v>4</v>
      </c>
      <c r="G331">
        <v>4</v>
      </c>
      <c r="H331">
        <v>2</v>
      </c>
      <c r="I331">
        <v>4</v>
      </c>
      <c r="J331">
        <v>3</v>
      </c>
      <c r="K331">
        <v>0</v>
      </c>
      <c r="L331">
        <f>SUM(Tabulka1[[#This Row],[p1]:[p6]])</f>
        <v>21</v>
      </c>
    </row>
    <row r="332" spans="1:12" x14ac:dyDescent="0.3">
      <c r="A332">
        <v>28982</v>
      </c>
      <c r="B332">
        <v>0</v>
      </c>
      <c r="C332">
        <v>1999</v>
      </c>
      <c r="D332">
        <v>23</v>
      </c>
      <c r="E332">
        <v>4</v>
      </c>
      <c r="F332">
        <v>4</v>
      </c>
      <c r="G332">
        <v>3</v>
      </c>
      <c r="H332">
        <v>2</v>
      </c>
      <c r="I332">
        <v>3</v>
      </c>
      <c r="J332">
        <v>2</v>
      </c>
      <c r="K332">
        <v>0</v>
      </c>
      <c r="L332">
        <f>SUM(Tabulka1[[#This Row],[p1]:[p6]])</f>
        <v>18</v>
      </c>
    </row>
    <row r="333" spans="1:12" x14ac:dyDescent="0.3">
      <c r="A333">
        <v>29173</v>
      </c>
      <c r="B333">
        <v>0</v>
      </c>
      <c r="C333">
        <v>1999</v>
      </c>
      <c r="D333">
        <v>23</v>
      </c>
      <c r="E333">
        <v>3</v>
      </c>
      <c r="F333">
        <v>2</v>
      </c>
      <c r="G333">
        <v>4</v>
      </c>
      <c r="H333">
        <v>1</v>
      </c>
      <c r="I333">
        <v>2</v>
      </c>
      <c r="J333">
        <v>1</v>
      </c>
      <c r="K333">
        <v>0</v>
      </c>
      <c r="L333">
        <f>SUM(Tabulka1[[#This Row],[p1]:[p6]])</f>
        <v>13</v>
      </c>
    </row>
    <row r="334" spans="1:12" x14ac:dyDescent="0.3">
      <c r="A334">
        <v>29764</v>
      </c>
      <c r="B334">
        <v>0</v>
      </c>
      <c r="C334">
        <v>1997</v>
      </c>
      <c r="D334">
        <v>25</v>
      </c>
      <c r="E334">
        <v>3</v>
      </c>
      <c r="F334">
        <v>3</v>
      </c>
      <c r="G334">
        <v>2</v>
      </c>
      <c r="H334">
        <v>2</v>
      </c>
      <c r="I334">
        <v>3</v>
      </c>
      <c r="J334">
        <v>2</v>
      </c>
      <c r="K334">
        <v>0</v>
      </c>
      <c r="L334">
        <f>SUM(Tabulka1[[#This Row],[p1]:[p6]])</f>
        <v>15</v>
      </c>
    </row>
    <row r="335" spans="1:12" x14ac:dyDescent="0.3">
      <c r="A335">
        <v>29259</v>
      </c>
      <c r="B335">
        <v>0</v>
      </c>
      <c r="C335">
        <v>1998</v>
      </c>
      <c r="D335">
        <v>24</v>
      </c>
      <c r="E335">
        <v>3</v>
      </c>
      <c r="F335">
        <v>4</v>
      </c>
      <c r="G335">
        <v>2</v>
      </c>
      <c r="H335">
        <v>3</v>
      </c>
      <c r="I335">
        <v>2</v>
      </c>
      <c r="J335">
        <v>3</v>
      </c>
      <c r="K335">
        <v>0</v>
      </c>
      <c r="L335">
        <f>SUM(Tabulka1[[#This Row],[p1]:[p6]])</f>
        <v>17</v>
      </c>
    </row>
    <row r="336" spans="1:12" x14ac:dyDescent="0.3">
      <c r="A336">
        <v>28768</v>
      </c>
      <c r="B336">
        <v>1</v>
      </c>
      <c r="C336">
        <v>2000</v>
      </c>
      <c r="D336">
        <v>22</v>
      </c>
      <c r="E336">
        <v>3</v>
      </c>
      <c r="F336">
        <v>3</v>
      </c>
      <c r="G336">
        <v>3</v>
      </c>
      <c r="H336">
        <v>1</v>
      </c>
      <c r="I336">
        <v>2</v>
      </c>
      <c r="J336">
        <v>1</v>
      </c>
      <c r="K336">
        <v>0</v>
      </c>
      <c r="L336">
        <f>SUM(Tabulka1[[#This Row],[p1]:[p6]])</f>
        <v>13</v>
      </c>
    </row>
    <row r="337" spans="1:12" x14ac:dyDescent="0.3">
      <c r="A337">
        <v>27211</v>
      </c>
      <c r="B337">
        <v>0</v>
      </c>
      <c r="C337">
        <v>1976</v>
      </c>
      <c r="D337">
        <v>46</v>
      </c>
      <c r="E337">
        <v>4</v>
      </c>
      <c r="F337">
        <v>4</v>
      </c>
      <c r="G337">
        <v>1</v>
      </c>
      <c r="H337">
        <v>4</v>
      </c>
      <c r="I337">
        <v>4</v>
      </c>
      <c r="J337">
        <v>4</v>
      </c>
      <c r="K337">
        <v>0</v>
      </c>
      <c r="L337">
        <f>SUM(Tabulka1[[#This Row],[p1]:[p6]])</f>
        <v>21</v>
      </c>
    </row>
    <row r="338" spans="1:12" x14ac:dyDescent="0.3">
      <c r="A338">
        <v>29128</v>
      </c>
      <c r="B338">
        <v>1</v>
      </c>
      <c r="C338">
        <v>2003</v>
      </c>
      <c r="D338">
        <v>19</v>
      </c>
      <c r="E338">
        <v>4</v>
      </c>
      <c r="F338">
        <v>4</v>
      </c>
      <c r="G338">
        <v>4</v>
      </c>
      <c r="H338">
        <v>3</v>
      </c>
      <c r="I338">
        <v>3</v>
      </c>
      <c r="J338">
        <v>3</v>
      </c>
      <c r="K338">
        <v>0</v>
      </c>
      <c r="L338">
        <f>SUM(Tabulka1[[#This Row],[p1]:[p6]])</f>
        <v>21</v>
      </c>
    </row>
  </sheetData>
  <phoneticPr fontId="7" type="noConversion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AA-57E4-4A19-B04F-09B70763CBEE}">
  <dimension ref="A1:AO392"/>
  <sheetViews>
    <sheetView topLeftCell="A359" workbookViewId="0">
      <selection sqref="A1:M392"/>
    </sheetView>
  </sheetViews>
  <sheetFormatPr defaultRowHeight="14.4" x14ac:dyDescent="0.3"/>
  <cols>
    <col min="1" max="1" width="13.44140625" customWidth="1"/>
    <col min="2" max="2" width="9.6640625" customWidth="1"/>
    <col min="12" max="12" width="9.109375" style="2"/>
    <col min="19" max="19" width="14.6640625" customWidth="1"/>
    <col min="26" max="26" width="15.6640625" bestFit="1" customWidth="1"/>
    <col min="27" max="27" width="13.44140625" bestFit="1" customWidth="1"/>
    <col min="30" max="30" width="15.6640625" bestFit="1" customWidth="1"/>
    <col min="31" max="31" width="13.44140625" bestFit="1" customWidth="1"/>
    <col min="32" max="32" width="14.109375" bestFit="1" customWidth="1"/>
    <col min="33" max="33" width="13.88671875" bestFit="1" customWidth="1"/>
    <col min="37" max="37" width="6.109375" customWidth="1"/>
  </cols>
  <sheetData>
    <row r="1" spans="1:41" x14ac:dyDescent="0.3">
      <c r="A1" t="s">
        <v>20</v>
      </c>
      <c r="B1" t="s">
        <v>21</v>
      </c>
      <c r="C1" t="s">
        <v>22</v>
      </c>
      <c r="D1" t="s">
        <v>23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s="2" t="s">
        <v>167</v>
      </c>
      <c r="M1" s="2" t="s">
        <v>182</v>
      </c>
      <c r="R1" s="55" t="s">
        <v>167</v>
      </c>
      <c r="S1" s="55" t="s">
        <v>227</v>
      </c>
      <c r="T1" s="55" t="s">
        <v>228</v>
      </c>
      <c r="U1" s="55" t="s">
        <v>182</v>
      </c>
      <c r="V1" s="55" t="s">
        <v>182</v>
      </c>
      <c r="W1" s="55" t="s">
        <v>229</v>
      </c>
    </row>
    <row r="2" spans="1:41" x14ac:dyDescent="0.3">
      <c r="A2">
        <v>27812</v>
      </c>
      <c r="B2" t="s">
        <v>243</v>
      </c>
      <c r="C2">
        <v>1996</v>
      </c>
      <c r="D2">
        <f t="shared" ref="D2:D65" si="0">2022-C2</f>
        <v>26</v>
      </c>
      <c r="E2" t="s">
        <v>40</v>
      </c>
      <c r="F2">
        <v>1</v>
      </c>
      <c r="G2">
        <v>1</v>
      </c>
      <c r="H2">
        <v>4</v>
      </c>
      <c r="I2">
        <v>1</v>
      </c>
      <c r="J2">
        <v>1</v>
      </c>
      <c r="K2">
        <v>1</v>
      </c>
      <c r="L2" s="2">
        <f t="shared" ref="L2:L65" si="1">SUM(F2:K2)</f>
        <v>9</v>
      </c>
      <c r="M2" s="54">
        <f t="shared" ref="M2:M65" si="2">VLOOKUP(L2,R:V,5,FALSE)</f>
        <v>1</v>
      </c>
      <c r="O2" s="57" t="s">
        <v>223</v>
      </c>
      <c r="P2" s="57">
        <f>MIN(L2:L392)</f>
        <v>6</v>
      </c>
      <c r="R2" s="55">
        <v>6</v>
      </c>
      <c r="S2" s="56">
        <f t="shared" ref="S2:S20" si="3">_xlfn.PERCENTRANK.EXC($L$2:$L$392,R2)</f>
        <v>2E-3</v>
      </c>
      <c r="T2" s="52">
        <f>_xlfn.NORM.S.INV(S2)</f>
        <v>-2.8781617390954826</v>
      </c>
      <c r="U2" s="52">
        <f>(T2*2)+5</f>
        <v>-0.75632347819096513</v>
      </c>
      <c r="V2" s="53">
        <v>1</v>
      </c>
      <c r="W2" s="55">
        <f>COUNTIFS(L:L,R2)</f>
        <v>1</v>
      </c>
    </row>
    <row r="3" spans="1:41" x14ac:dyDescent="0.3">
      <c r="A3">
        <v>27265</v>
      </c>
      <c r="B3" t="s">
        <v>243</v>
      </c>
      <c r="C3">
        <v>1972</v>
      </c>
      <c r="D3">
        <f t="shared" si="0"/>
        <v>50</v>
      </c>
      <c r="E3" t="s">
        <v>40</v>
      </c>
      <c r="F3">
        <v>2</v>
      </c>
      <c r="G3">
        <v>2</v>
      </c>
      <c r="H3">
        <v>3</v>
      </c>
      <c r="I3">
        <v>1</v>
      </c>
      <c r="J3">
        <v>1</v>
      </c>
      <c r="K3">
        <v>1</v>
      </c>
      <c r="L3" s="2">
        <f t="shared" si="1"/>
        <v>10</v>
      </c>
      <c r="M3" s="54">
        <f t="shared" si="2"/>
        <v>1</v>
      </c>
      <c r="O3" s="57" t="s">
        <v>224</v>
      </c>
      <c r="P3" s="57">
        <f>MAX(L2:L392)</f>
        <v>24</v>
      </c>
      <c r="R3" s="55">
        <v>7</v>
      </c>
      <c r="S3" s="56">
        <f t="shared" si="3"/>
        <v>3.0000000000000001E-3</v>
      </c>
      <c r="T3" s="52">
        <f t="shared" ref="T3:T20" si="4">_xlfn.NORM.S.INV(S3)</f>
        <v>-2.7477813854449931</v>
      </c>
      <c r="U3" s="52">
        <f t="shared" ref="U3:U20" si="5">(T3*2)+5</f>
        <v>-0.49556277088998613</v>
      </c>
      <c r="V3" s="53">
        <v>1</v>
      </c>
      <c r="W3" s="55">
        <f t="shared" ref="W3:W20" si="6">COUNTIFS(L:L,R3)</f>
        <v>0</v>
      </c>
      <c r="AD3" s="50" t="s">
        <v>220</v>
      </c>
      <c r="AE3" t="s">
        <v>231</v>
      </c>
      <c r="AF3" t="s">
        <v>235</v>
      </c>
      <c r="AG3" t="s">
        <v>236</v>
      </c>
      <c r="AJ3" t="s">
        <v>43</v>
      </c>
      <c r="AN3" t="s">
        <v>45</v>
      </c>
    </row>
    <row r="4" spans="1:41" x14ac:dyDescent="0.3">
      <c r="A4">
        <v>27256</v>
      </c>
      <c r="B4" t="s">
        <v>243</v>
      </c>
      <c r="C4">
        <v>1999</v>
      </c>
      <c r="D4">
        <f t="shared" si="0"/>
        <v>23</v>
      </c>
      <c r="E4" t="s">
        <v>84</v>
      </c>
      <c r="F4">
        <v>3</v>
      </c>
      <c r="G4">
        <v>2</v>
      </c>
      <c r="H4">
        <v>1</v>
      </c>
      <c r="I4">
        <v>3</v>
      </c>
      <c r="J4">
        <v>1</v>
      </c>
      <c r="K4">
        <v>2</v>
      </c>
      <c r="L4" s="2">
        <f t="shared" si="1"/>
        <v>12</v>
      </c>
      <c r="M4" s="54">
        <f t="shared" si="2"/>
        <v>1</v>
      </c>
      <c r="O4" s="57" t="s">
        <v>225</v>
      </c>
      <c r="P4" s="57">
        <f>AVERAGE(L2:L392)</f>
        <v>19.053708439897697</v>
      </c>
      <c r="R4" s="55">
        <v>8</v>
      </c>
      <c r="S4" s="56">
        <f t="shared" si="3"/>
        <v>4.0000000000000001E-3</v>
      </c>
      <c r="T4" s="52">
        <f t="shared" si="4"/>
        <v>-2.6520698079021954</v>
      </c>
      <c r="U4" s="52">
        <f t="shared" si="5"/>
        <v>-0.30413961580439075</v>
      </c>
      <c r="V4" s="53">
        <v>1</v>
      </c>
      <c r="W4" s="55">
        <f t="shared" si="6"/>
        <v>0</v>
      </c>
      <c r="AD4" s="51">
        <v>0</v>
      </c>
      <c r="AE4">
        <v>311</v>
      </c>
      <c r="AF4">
        <v>24</v>
      </c>
      <c r="AG4">
        <v>9</v>
      </c>
      <c r="AJ4" s="58">
        <v>1</v>
      </c>
      <c r="AK4">
        <v>17</v>
      </c>
      <c r="AL4" t="s">
        <v>237</v>
      </c>
      <c r="AN4" s="58">
        <v>1</v>
      </c>
      <c r="AO4">
        <v>9</v>
      </c>
    </row>
    <row r="5" spans="1:41" x14ac:dyDescent="0.3">
      <c r="A5">
        <v>27551</v>
      </c>
      <c r="B5" t="s">
        <v>243</v>
      </c>
      <c r="C5">
        <v>1989</v>
      </c>
      <c r="D5">
        <f t="shared" si="0"/>
        <v>33</v>
      </c>
      <c r="E5" t="s">
        <v>49</v>
      </c>
      <c r="F5">
        <v>4</v>
      </c>
      <c r="G5">
        <v>3</v>
      </c>
      <c r="H5">
        <v>1</v>
      </c>
      <c r="I5">
        <v>1</v>
      </c>
      <c r="J5">
        <v>2</v>
      </c>
      <c r="K5">
        <v>1</v>
      </c>
      <c r="L5" s="2">
        <f t="shared" si="1"/>
        <v>12</v>
      </c>
      <c r="M5" s="54">
        <f t="shared" si="2"/>
        <v>1</v>
      </c>
      <c r="O5" s="57" t="s">
        <v>226</v>
      </c>
      <c r="P5" s="57">
        <f>_xlfn.STDEV.S(L2:L392)</f>
        <v>2.8464427294801879</v>
      </c>
      <c r="R5" s="55">
        <v>9</v>
      </c>
      <c r="S5" s="56">
        <f t="shared" si="3"/>
        <v>5.0000000000000001E-3</v>
      </c>
      <c r="T5" s="52">
        <f t="shared" si="4"/>
        <v>-2.5758293035488999</v>
      </c>
      <c r="U5" s="52">
        <f t="shared" si="5"/>
        <v>-0.15165860709779988</v>
      </c>
      <c r="V5" s="53">
        <v>1</v>
      </c>
      <c r="W5" s="55">
        <f t="shared" si="6"/>
        <v>2</v>
      </c>
      <c r="AD5" s="58">
        <v>1</v>
      </c>
      <c r="AE5">
        <v>17</v>
      </c>
      <c r="AF5">
        <v>14</v>
      </c>
      <c r="AG5">
        <v>9</v>
      </c>
      <c r="AJ5" s="58">
        <v>2</v>
      </c>
      <c r="AK5">
        <v>33</v>
      </c>
      <c r="AN5" s="58">
        <v>2</v>
      </c>
      <c r="AO5">
        <v>9</v>
      </c>
    </row>
    <row r="6" spans="1:41" x14ac:dyDescent="0.3">
      <c r="A6">
        <v>27750</v>
      </c>
      <c r="B6" t="s">
        <v>244</v>
      </c>
      <c r="C6">
        <v>2006</v>
      </c>
      <c r="D6">
        <f t="shared" si="0"/>
        <v>16</v>
      </c>
      <c r="E6" t="s">
        <v>47</v>
      </c>
      <c r="F6">
        <v>3</v>
      </c>
      <c r="G6">
        <v>3</v>
      </c>
      <c r="H6">
        <v>3</v>
      </c>
      <c r="I6">
        <v>3</v>
      </c>
      <c r="J6">
        <v>3</v>
      </c>
      <c r="K6">
        <v>2</v>
      </c>
      <c r="L6" s="2">
        <f t="shared" si="1"/>
        <v>17</v>
      </c>
      <c r="M6" s="54">
        <f t="shared" si="2"/>
        <v>3</v>
      </c>
      <c r="R6" s="55">
        <v>10</v>
      </c>
      <c r="S6" s="56">
        <f t="shared" si="3"/>
        <v>0.01</v>
      </c>
      <c r="T6" s="52">
        <f t="shared" si="4"/>
        <v>-2.3263478740408408</v>
      </c>
      <c r="U6" s="52">
        <f t="shared" si="5"/>
        <v>0.34730425191831849</v>
      </c>
      <c r="V6" s="53">
        <v>1</v>
      </c>
      <c r="W6" s="55">
        <f t="shared" si="6"/>
        <v>2</v>
      </c>
      <c r="AD6" s="58">
        <v>2</v>
      </c>
      <c r="AE6">
        <v>33</v>
      </c>
      <c r="AF6">
        <v>16</v>
      </c>
      <c r="AG6">
        <v>15</v>
      </c>
      <c r="AJ6" s="58">
        <v>3</v>
      </c>
      <c r="AK6">
        <v>29</v>
      </c>
      <c r="AN6" s="58">
        <v>3</v>
      </c>
      <c r="AO6">
        <v>8</v>
      </c>
    </row>
    <row r="7" spans="1:41" x14ac:dyDescent="0.3">
      <c r="A7">
        <v>29031</v>
      </c>
      <c r="B7" t="s">
        <v>243</v>
      </c>
      <c r="C7">
        <v>2000</v>
      </c>
      <c r="D7">
        <f t="shared" si="0"/>
        <v>22</v>
      </c>
      <c r="E7" t="s">
        <v>40</v>
      </c>
      <c r="F7">
        <v>2</v>
      </c>
      <c r="G7">
        <v>2</v>
      </c>
      <c r="H7">
        <v>2</v>
      </c>
      <c r="I7">
        <v>2</v>
      </c>
      <c r="J7">
        <v>3</v>
      </c>
      <c r="K7">
        <v>2</v>
      </c>
      <c r="L7" s="2">
        <f t="shared" si="1"/>
        <v>13</v>
      </c>
      <c r="M7" s="54">
        <f t="shared" si="2"/>
        <v>1</v>
      </c>
      <c r="R7" s="55">
        <v>11</v>
      </c>
      <c r="S7" s="56">
        <f t="shared" si="3"/>
        <v>1.4999999999999999E-2</v>
      </c>
      <c r="T7" s="52">
        <f t="shared" si="4"/>
        <v>-2.1700903775845601</v>
      </c>
      <c r="U7" s="52">
        <f t="shared" si="5"/>
        <v>0.65981924483087973</v>
      </c>
      <c r="V7" s="53">
        <f t="shared" ref="V7:V20" si="7">ROUND(U7,0)</f>
        <v>1</v>
      </c>
      <c r="W7" s="55">
        <f t="shared" si="6"/>
        <v>1</v>
      </c>
      <c r="AD7" s="58">
        <v>3</v>
      </c>
      <c r="AE7">
        <v>29</v>
      </c>
      <c r="AF7">
        <v>17</v>
      </c>
      <c r="AG7">
        <v>17</v>
      </c>
      <c r="AJ7" s="58">
        <v>4</v>
      </c>
      <c r="AK7">
        <v>79</v>
      </c>
      <c r="AN7" s="58">
        <v>4</v>
      </c>
      <c r="AO7">
        <v>19</v>
      </c>
    </row>
    <row r="8" spans="1:41" x14ac:dyDescent="0.3">
      <c r="A8">
        <v>26861</v>
      </c>
      <c r="B8" t="s">
        <v>243</v>
      </c>
      <c r="C8">
        <v>1999</v>
      </c>
      <c r="D8">
        <f t="shared" si="0"/>
        <v>23</v>
      </c>
      <c r="E8" t="s">
        <v>91</v>
      </c>
      <c r="F8">
        <v>2</v>
      </c>
      <c r="G8">
        <v>2</v>
      </c>
      <c r="H8">
        <v>4</v>
      </c>
      <c r="I8">
        <v>2</v>
      </c>
      <c r="J8">
        <v>2</v>
      </c>
      <c r="K8">
        <v>1</v>
      </c>
      <c r="L8" s="2">
        <f t="shared" si="1"/>
        <v>13</v>
      </c>
      <c r="M8" s="54">
        <f t="shared" si="2"/>
        <v>1</v>
      </c>
      <c r="R8" s="55">
        <v>12</v>
      </c>
      <c r="S8" s="56">
        <f t="shared" si="3"/>
        <v>1.7000000000000001E-2</v>
      </c>
      <c r="T8" s="52">
        <f t="shared" si="4"/>
        <v>-2.1200716897421503</v>
      </c>
      <c r="U8" s="52">
        <f t="shared" si="5"/>
        <v>0.75985662051569935</v>
      </c>
      <c r="V8" s="53">
        <f t="shared" si="7"/>
        <v>1</v>
      </c>
      <c r="W8" s="55">
        <f t="shared" si="6"/>
        <v>3</v>
      </c>
      <c r="AD8" s="58">
        <v>4</v>
      </c>
      <c r="AE8">
        <v>79</v>
      </c>
      <c r="AF8">
        <v>19</v>
      </c>
      <c r="AG8">
        <v>18</v>
      </c>
      <c r="AJ8" s="58">
        <v>5</v>
      </c>
      <c r="AK8">
        <v>38</v>
      </c>
      <c r="AN8" s="58">
        <v>5</v>
      </c>
      <c r="AO8">
        <v>8</v>
      </c>
    </row>
    <row r="9" spans="1:41" x14ac:dyDescent="0.3">
      <c r="A9">
        <v>29173</v>
      </c>
      <c r="B9" t="s">
        <v>243</v>
      </c>
      <c r="C9">
        <v>1999</v>
      </c>
      <c r="D9">
        <f t="shared" si="0"/>
        <v>23</v>
      </c>
      <c r="E9" t="s">
        <v>77</v>
      </c>
      <c r="F9">
        <v>3</v>
      </c>
      <c r="G9">
        <v>2</v>
      </c>
      <c r="H9">
        <v>4</v>
      </c>
      <c r="I9">
        <v>1</v>
      </c>
      <c r="J9">
        <v>2</v>
      </c>
      <c r="K9">
        <v>1</v>
      </c>
      <c r="L9" s="2">
        <f t="shared" si="1"/>
        <v>13</v>
      </c>
      <c r="M9" s="54">
        <f t="shared" si="2"/>
        <v>1</v>
      </c>
      <c r="R9" s="55">
        <v>13</v>
      </c>
      <c r="S9" s="56">
        <f t="shared" si="3"/>
        <v>2.5000000000000001E-2</v>
      </c>
      <c r="T9" s="52">
        <f t="shared" si="4"/>
        <v>-1.9599639845400538</v>
      </c>
      <c r="U9" s="52">
        <f t="shared" si="5"/>
        <v>1.0800720309198923</v>
      </c>
      <c r="V9" s="53">
        <f t="shared" si="7"/>
        <v>1</v>
      </c>
      <c r="W9" s="55">
        <f t="shared" si="6"/>
        <v>6</v>
      </c>
      <c r="Z9" s="50" t="s">
        <v>220</v>
      </c>
      <c r="AA9" t="s">
        <v>231</v>
      </c>
      <c r="AD9" s="58">
        <v>5</v>
      </c>
      <c r="AE9">
        <v>38</v>
      </c>
      <c r="AF9">
        <v>20</v>
      </c>
      <c r="AG9">
        <v>20</v>
      </c>
      <c r="AJ9" s="58">
        <v>6</v>
      </c>
      <c r="AK9">
        <v>50</v>
      </c>
      <c r="AN9" s="58">
        <v>6</v>
      </c>
      <c r="AO9">
        <v>15</v>
      </c>
    </row>
    <row r="10" spans="1:41" x14ac:dyDescent="0.3">
      <c r="A10">
        <v>29078</v>
      </c>
      <c r="B10" t="s">
        <v>243</v>
      </c>
      <c r="C10">
        <v>1967</v>
      </c>
      <c r="D10">
        <f t="shared" si="0"/>
        <v>55</v>
      </c>
      <c r="E10" t="s">
        <v>49</v>
      </c>
      <c r="F10">
        <v>3</v>
      </c>
      <c r="G10">
        <v>3</v>
      </c>
      <c r="H10">
        <v>2</v>
      </c>
      <c r="I10">
        <v>2</v>
      </c>
      <c r="J10">
        <v>2</v>
      </c>
      <c r="K10">
        <v>1</v>
      </c>
      <c r="L10" s="2">
        <f t="shared" si="1"/>
        <v>13</v>
      </c>
      <c r="M10" s="54">
        <f t="shared" si="2"/>
        <v>1</v>
      </c>
      <c r="R10" s="55">
        <v>14</v>
      </c>
      <c r="S10" s="56">
        <f t="shared" si="3"/>
        <v>0.04</v>
      </c>
      <c r="T10" s="52">
        <f t="shared" si="4"/>
        <v>-1.7506860712521695</v>
      </c>
      <c r="U10" s="52">
        <f t="shared" si="5"/>
        <v>1.4986278574956611</v>
      </c>
      <c r="V10" s="53">
        <f t="shared" si="7"/>
        <v>1</v>
      </c>
      <c r="W10" s="55">
        <f t="shared" si="6"/>
        <v>11</v>
      </c>
      <c r="Z10" s="51">
        <v>1</v>
      </c>
      <c r="AA10">
        <v>26</v>
      </c>
      <c r="AD10" s="58">
        <v>6</v>
      </c>
      <c r="AE10">
        <v>50</v>
      </c>
      <c r="AF10">
        <v>21</v>
      </c>
      <c r="AG10">
        <v>21</v>
      </c>
      <c r="AJ10" s="58">
        <v>7</v>
      </c>
      <c r="AK10">
        <v>39</v>
      </c>
      <c r="AN10" s="58">
        <v>7</v>
      </c>
      <c r="AO10">
        <v>9</v>
      </c>
    </row>
    <row r="11" spans="1:41" x14ac:dyDescent="0.3">
      <c r="A11">
        <v>29480</v>
      </c>
      <c r="B11" t="s">
        <v>243</v>
      </c>
      <c r="C11">
        <v>2003</v>
      </c>
      <c r="D11">
        <f t="shared" si="0"/>
        <v>19</v>
      </c>
      <c r="E11" t="s">
        <v>52</v>
      </c>
      <c r="F11">
        <v>3</v>
      </c>
      <c r="G11">
        <v>2</v>
      </c>
      <c r="H11">
        <v>3</v>
      </c>
      <c r="I11">
        <v>1</v>
      </c>
      <c r="J11">
        <v>3</v>
      </c>
      <c r="K11">
        <v>2</v>
      </c>
      <c r="L11" s="2">
        <f t="shared" si="1"/>
        <v>14</v>
      </c>
      <c r="M11" s="54">
        <f t="shared" si="2"/>
        <v>1</v>
      </c>
      <c r="R11" s="55">
        <v>15</v>
      </c>
      <c r="S11" s="56">
        <f t="shared" si="3"/>
        <v>6.8000000000000005E-2</v>
      </c>
      <c r="T11" s="52">
        <f t="shared" si="4"/>
        <v>-1.4908533552466607</v>
      </c>
      <c r="U11" s="52">
        <f t="shared" si="5"/>
        <v>2.0182932895066785</v>
      </c>
      <c r="V11" s="53">
        <f t="shared" si="7"/>
        <v>2</v>
      </c>
      <c r="W11" s="55">
        <f t="shared" si="6"/>
        <v>11</v>
      </c>
      <c r="Z11" s="51">
        <v>2</v>
      </c>
      <c r="AA11">
        <v>42</v>
      </c>
      <c r="AD11" s="58">
        <v>7</v>
      </c>
      <c r="AE11">
        <v>39</v>
      </c>
      <c r="AF11">
        <v>22</v>
      </c>
      <c r="AG11">
        <v>22</v>
      </c>
      <c r="AJ11" s="58">
        <v>8</v>
      </c>
      <c r="AK11">
        <v>17</v>
      </c>
      <c r="AN11" s="58">
        <v>8</v>
      </c>
      <c r="AO11">
        <v>3</v>
      </c>
    </row>
    <row r="12" spans="1:41" x14ac:dyDescent="0.3">
      <c r="A12">
        <v>30086</v>
      </c>
      <c r="B12" t="s">
        <v>243</v>
      </c>
      <c r="C12">
        <v>2002</v>
      </c>
      <c r="D12">
        <f t="shared" si="0"/>
        <v>20</v>
      </c>
      <c r="E12" t="s">
        <v>67</v>
      </c>
      <c r="F12">
        <v>3</v>
      </c>
      <c r="G12">
        <v>2</v>
      </c>
      <c r="H12">
        <v>3</v>
      </c>
      <c r="I12">
        <v>2</v>
      </c>
      <c r="J12">
        <v>2</v>
      </c>
      <c r="K12">
        <v>2</v>
      </c>
      <c r="L12" s="2">
        <f t="shared" si="1"/>
        <v>14</v>
      </c>
      <c r="M12" s="54">
        <f t="shared" si="2"/>
        <v>1</v>
      </c>
      <c r="R12" s="55">
        <v>16</v>
      </c>
      <c r="S12" s="56">
        <f t="shared" si="3"/>
        <v>9.6000000000000002E-2</v>
      </c>
      <c r="T12" s="52">
        <f t="shared" si="4"/>
        <v>-1.3046853852287905</v>
      </c>
      <c r="U12" s="52">
        <f t="shared" si="5"/>
        <v>2.390629229542419</v>
      </c>
      <c r="V12" s="53">
        <f t="shared" si="7"/>
        <v>2</v>
      </c>
      <c r="W12" s="55">
        <f t="shared" si="6"/>
        <v>31</v>
      </c>
      <c r="Z12" s="51">
        <v>3</v>
      </c>
      <c r="AA12">
        <v>37</v>
      </c>
      <c r="AD12" s="58">
        <v>8</v>
      </c>
      <c r="AE12">
        <v>17</v>
      </c>
      <c r="AF12">
        <v>23</v>
      </c>
      <c r="AG12">
        <v>23</v>
      </c>
      <c r="AJ12" s="58">
        <v>9</v>
      </c>
      <c r="AK12">
        <v>9</v>
      </c>
    </row>
    <row r="13" spans="1:41" x14ac:dyDescent="0.3">
      <c r="A13">
        <v>28551</v>
      </c>
      <c r="B13" t="s">
        <v>243</v>
      </c>
      <c r="C13">
        <v>1999</v>
      </c>
      <c r="D13">
        <f t="shared" si="0"/>
        <v>23</v>
      </c>
      <c r="E13" t="s">
        <v>44</v>
      </c>
      <c r="F13">
        <v>3</v>
      </c>
      <c r="G13">
        <v>3</v>
      </c>
      <c r="H13">
        <v>1</v>
      </c>
      <c r="I13">
        <v>2</v>
      </c>
      <c r="J13">
        <v>2</v>
      </c>
      <c r="K13">
        <v>3</v>
      </c>
      <c r="L13" s="2">
        <f t="shared" si="1"/>
        <v>14</v>
      </c>
      <c r="M13" s="54">
        <f t="shared" si="2"/>
        <v>1</v>
      </c>
      <c r="R13" s="55">
        <v>17</v>
      </c>
      <c r="S13" s="56">
        <f t="shared" si="3"/>
        <v>0.17599999999999999</v>
      </c>
      <c r="T13" s="52">
        <f t="shared" si="4"/>
        <v>-0.93071694890433931</v>
      </c>
      <c r="U13" s="52">
        <f t="shared" si="5"/>
        <v>3.1385661021913211</v>
      </c>
      <c r="V13" s="53">
        <f t="shared" si="7"/>
        <v>3</v>
      </c>
      <c r="W13" s="55">
        <f t="shared" si="6"/>
        <v>37</v>
      </c>
      <c r="Z13" s="51">
        <v>4</v>
      </c>
      <c r="AA13">
        <v>98</v>
      </c>
      <c r="AD13" s="58">
        <v>9</v>
      </c>
      <c r="AE13">
        <v>9</v>
      </c>
      <c r="AF13">
        <v>24</v>
      </c>
      <c r="AG13">
        <v>24</v>
      </c>
    </row>
    <row r="14" spans="1:41" x14ac:dyDescent="0.3">
      <c r="A14">
        <v>27674</v>
      </c>
      <c r="B14" t="s">
        <v>243</v>
      </c>
      <c r="C14">
        <v>1998</v>
      </c>
      <c r="D14">
        <f t="shared" si="0"/>
        <v>24</v>
      </c>
      <c r="E14" t="s">
        <v>52</v>
      </c>
      <c r="F14">
        <v>2</v>
      </c>
      <c r="G14">
        <v>3</v>
      </c>
      <c r="H14">
        <v>3</v>
      </c>
      <c r="I14">
        <v>3</v>
      </c>
      <c r="J14">
        <v>2</v>
      </c>
      <c r="K14">
        <v>1</v>
      </c>
      <c r="L14" s="2">
        <f t="shared" si="1"/>
        <v>14</v>
      </c>
      <c r="M14" s="54">
        <f t="shared" si="2"/>
        <v>1</v>
      </c>
      <c r="R14" s="55">
        <v>18</v>
      </c>
      <c r="S14" s="56">
        <f t="shared" si="3"/>
        <v>0.27</v>
      </c>
      <c r="T14" s="52">
        <f t="shared" si="4"/>
        <v>-0.61281299101662734</v>
      </c>
      <c r="U14" s="52">
        <f t="shared" si="5"/>
        <v>3.7743740179667453</v>
      </c>
      <c r="V14" s="53">
        <f t="shared" si="7"/>
        <v>4</v>
      </c>
      <c r="W14" s="55">
        <f t="shared" si="6"/>
        <v>42</v>
      </c>
      <c r="Z14" s="51">
        <v>5</v>
      </c>
      <c r="AA14">
        <v>46</v>
      </c>
      <c r="AD14" s="51">
        <v>1</v>
      </c>
      <c r="AE14">
        <v>80</v>
      </c>
      <c r="AF14">
        <v>23</v>
      </c>
      <c r="AG14">
        <v>6</v>
      </c>
    </row>
    <row r="15" spans="1:41" x14ac:dyDescent="0.3">
      <c r="A15">
        <v>27523</v>
      </c>
      <c r="B15" t="s">
        <v>243</v>
      </c>
      <c r="C15">
        <v>1996</v>
      </c>
      <c r="D15">
        <f t="shared" si="0"/>
        <v>26</v>
      </c>
      <c r="E15" t="s">
        <v>52</v>
      </c>
      <c r="F15">
        <v>2</v>
      </c>
      <c r="G15">
        <v>2</v>
      </c>
      <c r="H15">
        <v>3</v>
      </c>
      <c r="I15">
        <v>2</v>
      </c>
      <c r="J15">
        <v>3</v>
      </c>
      <c r="K15">
        <v>2</v>
      </c>
      <c r="L15" s="2">
        <f t="shared" si="1"/>
        <v>14</v>
      </c>
      <c r="M15" s="54">
        <f t="shared" si="2"/>
        <v>1</v>
      </c>
      <c r="R15" s="55">
        <v>19</v>
      </c>
      <c r="S15" s="56">
        <f t="shared" si="3"/>
        <v>0.377</v>
      </c>
      <c r="T15" s="52">
        <f t="shared" si="4"/>
        <v>-0.31336943888380597</v>
      </c>
      <c r="U15" s="52">
        <f t="shared" si="5"/>
        <v>4.3732611222323881</v>
      </c>
      <c r="V15" s="53">
        <f t="shared" si="7"/>
        <v>4</v>
      </c>
      <c r="W15" s="55">
        <f t="shared" si="6"/>
        <v>56</v>
      </c>
      <c r="Z15" s="51">
        <v>6</v>
      </c>
      <c r="AA15">
        <v>65</v>
      </c>
      <c r="AD15" s="58">
        <v>1</v>
      </c>
      <c r="AE15">
        <v>9</v>
      </c>
      <c r="AF15">
        <v>14</v>
      </c>
      <c r="AG15">
        <v>6</v>
      </c>
    </row>
    <row r="16" spans="1:41" x14ac:dyDescent="0.3">
      <c r="A16">
        <v>27243</v>
      </c>
      <c r="B16" t="s">
        <v>243</v>
      </c>
      <c r="C16">
        <v>1992</v>
      </c>
      <c r="D16">
        <f t="shared" si="0"/>
        <v>30</v>
      </c>
      <c r="E16" t="s">
        <v>109</v>
      </c>
      <c r="F16">
        <v>3</v>
      </c>
      <c r="G16">
        <v>3</v>
      </c>
      <c r="H16">
        <v>4</v>
      </c>
      <c r="I16">
        <v>2</v>
      </c>
      <c r="J16">
        <v>1</v>
      </c>
      <c r="K16">
        <v>1</v>
      </c>
      <c r="L16" s="2">
        <f t="shared" si="1"/>
        <v>14</v>
      </c>
      <c r="M16" s="54">
        <f t="shared" si="2"/>
        <v>1</v>
      </c>
      <c r="R16" s="55">
        <v>20</v>
      </c>
      <c r="S16" s="56">
        <f t="shared" si="3"/>
        <v>0.52</v>
      </c>
      <c r="T16" s="52">
        <f t="shared" si="4"/>
        <v>5.0153583464733656E-2</v>
      </c>
      <c r="U16" s="52">
        <f t="shared" si="5"/>
        <v>5.1003071669294675</v>
      </c>
      <c r="V16" s="53">
        <f t="shared" si="7"/>
        <v>5</v>
      </c>
      <c r="W16" s="55">
        <f t="shared" si="6"/>
        <v>46</v>
      </c>
      <c r="Z16" s="51">
        <v>7</v>
      </c>
      <c r="AA16">
        <v>48</v>
      </c>
      <c r="AD16" s="58">
        <v>2</v>
      </c>
      <c r="AE16">
        <v>9</v>
      </c>
      <c r="AF16">
        <v>16</v>
      </c>
      <c r="AG16">
        <v>15</v>
      </c>
    </row>
    <row r="17" spans="1:33" x14ac:dyDescent="0.3">
      <c r="A17">
        <v>27571</v>
      </c>
      <c r="B17" t="s">
        <v>243</v>
      </c>
      <c r="C17">
        <v>1983</v>
      </c>
      <c r="D17">
        <f t="shared" si="0"/>
        <v>39</v>
      </c>
      <c r="E17" t="s">
        <v>44</v>
      </c>
      <c r="F17">
        <v>2</v>
      </c>
      <c r="G17">
        <v>3</v>
      </c>
      <c r="H17">
        <v>1</v>
      </c>
      <c r="I17">
        <v>3</v>
      </c>
      <c r="J17">
        <v>2</v>
      </c>
      <c r="K17">
        <v>3</v>
      </c>
      <c r="L17" s="2">
        <f t="shared" si="1"/>
        <v>14</v>
      </c>
      <c r="M17" s="54">
        <f t="shared" si="2"/>
        <v>1</v>
      </c>
      <c r="R17" s="55">
        <v>21</v>
      </c>
      <c r="S17" s="56">
        <f t="shared" si="3"/>
        <v>0.63700000000000001</v>
      </c>
      <c r="T17" s="52">
        <f t="shared" si="4"/>
        <v>0.35045134327346145</v>
      </c>
      <c r="U17" s="52">
        <f t="shared" si="5"/>
        <v>5.7009026865469226</v>
      </c>
      <c r="V17" s="53">
        <f t="shared" si="7"/>
        <v>6</v>
      </c>
      <c r="W17" s="55">
        <f t="shared" si="6"/>
        <v>65</v>
      </c>
      <c r="Z17" s="51">
        <v>8</v>
      </c>
      <c r="AA17">
        <v>20</v>
      </c>
      <c r="AD17" s="58">
        <v>3</v>
      </c>
      <c r="AE17">
        <v>8</v>
      </c>
      <c r="AF17">
        <v>17</v>
      </c>
      <c r="AG17">
        <v>17</v>
      </c>
    </row>
    <row r="18" spans="1:33" x14ac:dyDescent="0.3">
      <c r="A18">
        <v>27502</v>
      </c>
      <c r="B18" t="s">
        <v>243</v>
      </c>
      <c r="C18">
        <v>1977</v>
      </c>
      <c r="D18">
        <f t="shared" si="0"/>
        <v>45</v>
      </c>
      <c r="E18" t="s">
        <v>122</v>
      </c>
      <c r="F18">
        <v>3</v>
      </c>
      <c r="G18">
        <v>4</v>
      </c>
      <c r="H18">
        <v>1</v>
      </c>
      <c r="I18">
        <v>2</v>
      </c>
      <c r="J18">
        <v>2</v>
      </c>
      <c r="K18">
        <v>2</v>
      </c>
      <c r="L18" s="2">
        <f t="shared" si="1"/>
        <v>14</v>
      </c>
      <c r="M18" s="54">
        <f t="shared" si="2"/>
        <v>1</v>
      </c>
      <c r="R18" s="55">
        <v>22</v>
      </c>
      <c r="S18" s="56">
        <f t="shared" si="3"/>
        <v>0.80300000000000005</v>
      </c>
      <c r="T18" s="52">
        <f t="shared" si="4"/>
        <v>0.85238579795757452</v>
      </c>
      <c r="U18" s="52">
        <f t="shared" si="5"/>
        <v>6.7047715959151493</v>
      </c>
      <c r="V18" s="53">
        <f t="shared" si="7"/>
        <v>7</v>
      </c>
      <c r="W18" s="55">
        <f t="shared" si="6"/>
        <v>48</v>
      </c>
      <c r="Z18" s="51">
        <v>9</v>
      </c>
      <c r="AA18">
        <v>9</v>
      </c>
      <c r="AD18" s="58">
        <v>4</v>
      </c>
      <c r="AE18">
        <v>19</v>
      </c>
      <c r="AF18">
        <v>19</v>
      </c>
      <c r="AG18">
        <v>18</v>
      </c>
    </row>
    <row r="19" spans="1:33" x14ac:dyDescent="0.3">
      <c r="A19">
        <v>26883</v>
      </c>
      <c r="B19" t="s">
        <v>244</v>
      </c>
      <c r="C19">
        <v>2004</v>
      </c>
      <c r="D19">
        <f t="shared" si="0"/>
        <v>18</v>
      </c>
      <c r="E19" t="s">
        <v>49</v>
      </c>
      <c r="F19">
        <v>3</v>
      </c>
      <c r="G19">
        <v>4</v>
      </c>
      <c r="H19">
        <v>4</v>
      </c>
      <c r="I19">
        <v>3</v>
      </c>
      <c r="J19">
        <v>4</v>
      </c>
      <c r="K19">
        <v>3</v>
      </c>
      <c r="L19" s="2">
        <f t="shared" si="1"/>
        <v>21</v>
      </c>
      <c r="M19" s="54">
        <f t="shared" si="2"/>
        <v>6</v>
      </c>
      <c r="R19" s="55">
        <v>23</v>
      </c>
      <c r="S19" s="56">
        <f t="shared" si="3"/>
        <v>0.92600000000000005</v>
      </c>
      <c r="T19" s="52">
        <f t="shared" si="4"/>
        <v>1.4466320671589787</v>
      </c>
      <c r="U19" s="52">
        <f t="shared" si="5"/>
        <v>7.8932641343179579</v>
      </c>
      <c r="V19" s="53">
        <f t="shared" si="7"/>
        <v>8</v>
      </c>
      <c r="W19" s="55">
        <f t="shared" si="6"/>
        <v>20</v>
      </c>
      <c r="Z19" s="51" t="s">
        <v>230</v>
      </c>
      <c r="AD19" s="58">
        <v>5</v>
      </c>
      <c r="AE19">
        <v>8</v>
      </c>
      <c r="AF19">
        <v>20</v>
      </c>
      <c r="AG19">
        <v>20</v>
      </c>
    </row>
    <row r="20" spans="1:33" x14ac:dyDescent="0.3">
      <c r="A20">
        <v>26641</v>
      </c>
      <c r="B20" t="s">
        <v>243</v>
      </c>
      <c r="C20">
        <v>1969</v>
      </c>
      <c r="D20">
        <f t="shared" si="0"/>
        <v>53</v>
      </c>
      <c r="E20" t="s">
        <v>52</v>
      </c>
      <c r="F20">
        <v>3</v>
      </c>
      <c r="G20">
        <v>3</v>
      </c>
      <c r="H20">
        <v>3</v>
      </c>
      <c r="I20">
        <v>1</v>
      </c>
      <c r="J20">
        <v>3</v>
      </c>
      <c r="K20">
        <v>1</v>
      </c>
      <c r="L20" s="2">
        <f t="shared" si="1"/>
        <v>14</v>
      </c>
      <c r="M20" s="54">
        <f t="shared" si="2"/>
        <v>1</v>
      </c>
      <c r="R20" s="55">
        <v>24</v>
      </c>
      <c r="S20" s="56">
        <f t="shared" si="3"/>
        <v>0.97699999999999998</v>
      </c>
      <c r="T20" s="52">
        <f t="shared" si="4"/>
        <v>1.9953933101678243</v>
      </c>
      <c r="U20" s="52">
        <f t="shared" si="5"/>
        <v>8.9907866203356477</v>
      </c>
      <c r="V20" s="53">
        <f t="shared" si="7"/>
        <v>9</v>
      </c>
      <c r="W20" s="55">
        <f t="shared" si="6"/>
        <v>9</v>
      </c>
      <c r="Z20" s="51" t="s">
        <v>221</v>
      </c>
      <c r="AA20">
        <v>391</v>
      </c>
      <c r="AD20" s="58">
        <v>6</v>
      </c>
      <c r="AE20">
        <v>15</v>
      </c>
      <c r="AF20">
        <v>21</v>
      </c>
      <c r="AG20">
        <v>21</v>
      </c>
    </row>
    <row r="21" spans="1:33" x14ac:dyDescent="0.3">
      <c r="A21">
        <v>30053</v>
      </c>
      <c r="B21" t="s">
        <v>243</v>
      </c>
      <c r="C21">
        <v>2003</v>
      </c>
      <c r="D21">
        <f t="shared" si="0"/>
        <v>19</v>
      </c>
      <c r="E21" t="s">
        <v>40</v>
      </c>
      <c r="F21">
        <v>3</v>
      </c>
      <c r="G21">
        <v>3</v>
      </c>
      <c r="H21">
        <v>3</v>
      </c>
      <c r="I21">
        <v>3</v>
      </c>
      <c r="J21">
        <v>2</v>
      </c>
      <c r="K21">
        <v>1</v>
      </c>
      <c r="L21" s="2">
        <f t="shared" si="1"/>
        <v>15</v>
      </c>
      <c r="M21" s="54">
        <f t="shared" si="2"/>
        <v>2</v>
      </c>
      <c r="AD21" s="58">
        <v>7</v>
      </c>
      <c r="AE21">
        <v>9</v>
      </c>
      <c r="AF21">
        <v>22</v>
      </c>
      <c r="AG21">
        <v>22</v>
      </c>
    </row>
    <row r="22" spans="1:33" x14ac:dyDescent="0.3">
      <c r="A22">
        <v>27084</v>
      </c>
      <c r="B22" t="s">
        <v>243</v>
      </c>
      <c r="C22">
        <v>2000</v>
      </c>
      <c r="D22">
        <f t="shared" si="0"/>
        <v>22</v>
      </c>
      <c r="E22" t="s">
        <v>52</v>
      </c>
      <c r="F22">
        <v>3</v>
      </c>
      <c r="G22">
        <v>3</v>
      </c>
      <c r="H22">
        <v>4</v>
      </c>
      <c r="I22">
        <v>1</v>
      </c>
      <c r="J22">
        <v>2</v>
      </c>
      <c r="K22">
        <v>2</v>
      </c>
      <c r="L22" s="2">
        <f t="shared" si="1"/>
        <v>15</v>
      </c>
      <c r="M22" s="54">
        <f t="shared" si="2"/>
        <v>2</v>
      </c>
      <c r="AD22" s="58">
        <v>8</v>
      </c>
      <c r="AE22">
        <v>3</v>
      </c>
      <c r="AF22">
        <v>23</v>
      </c>
      <c r="AG22">
        <v>23</v>
      </c>
    </row>
    <row r="23" spans="1:33" ht="15" thickBot="1" x14ac:dyDescent="0.35">
      <c r="A23">
        <v>26770</v>
      </c>
      <c r="B23" t="s">
        <v>243</v>
      </c>
      <c r="C23">
        <v>1999</v>
      </c>
      <c r="D23">
        <f t="shared" si="0"/>
        <v>23</v>
      </c>
      <c r="E23" t="s">
        <v>44</v>
      </c>
      <c r="F23">
        <v>2</v>
      </c>
      <c r="G23">
        <v>4</v>
      </c>
      <c r="H23">
        <v>3</v>
      </c>
      <c r="I23">
        <v>2</v>
      </c>
      <c r="J23">
        <v>3</v>
      </c>
      <c r="K23">
        <v>1</v>
      </c>
      <c r="L23" s="2">
        <f t="shared" si="1"/>
        <v>15</v>
      </c>
      <c r="M23" s="54">
        <f t="shared" si="2"/>
        <v>2</v>
      </c>
      <c r="Z23" s="59" t="s">
        <v>182</v>
      </c>
      <c r="AA23" s="59" t="s">
        <v>229</v>
      </c>
      <c r="AB23" s="59" t="s">
        <v>167</v>
      </c>
      <c r="AD23" s="51" t="s">
        <v>221</v>
      </c>
      <c r="AE23">
        <v>391</v>
      </c>
      <c r="AF23">
        <v>24</v>
      </c>
      <c r="AG23">
        <v>6</v>
      </c>
    </row>
    <row r="24" spans="1:33" ht="15" thickTop="1" x14ac:dyDescent="0.3">
      <c r="A24">
        <v>28342</v>
      </c>
      <c r="B24" t="s">
        <v>243</v>
      </c>
      <c r="C24">
        <v>1999</v>
      </c>
      <c r="D24">
        <f t="shared" si="0"/>
        <v>23</v>
      </c>
      <c r="E24" t="s">
        <v>40</v>
      </c>
      <c r="F24">
        <v>3</v>
      </c>
      <c r="G24">
        <v>3</v>
      </c>
      <c r="H24">
        <v>3</v>
      </c>
      <c r="I24">
        <v>2</v>
      </c>
      <c r="J24">
        <v>3</v>
      </c>
      <c r="K24">
        <v>1</v>
      </c>
      <c r="L24" s="2">
        <f t="shared" si="1"/>
        <v>15</v>
      </c>
      <c r="M24" s="54">
        <f t="shared" si="2"/>
        <v>2</v>
      </c>
      <c r="Z24" s="54">
        <v>1</v>
      </c>
      <c r="AA24" s="54">
        <v>26</v>
      </c>
      <c r="AB24" s="60" t="s">
        <v>232</v>
      </c>
    </row>
    <row r="25" spans="1:33" x14ac:dyDescent="0.3">
      <c r="A25">
        <v>27346</v>
      </c>
      <c r="B25" t="s">
        <v>243</v>
      </c>
      <c r="C25">
        <v>1998</v>
      </c>
      <c r="D25">
        <f t="shared" si="0"/>
        <v>24</v>
      </c>
      <c r="E25" t="s">
        <v>95</v>
      </c>
      <c r="F25">
        <v>2</v>
      </c>
      <c r="G25">
        <v>3</v>
      </c>
      <c r="H25">
        <v>2</v>
      </c>
      <c r="I25">
        <v>2</v>
      </c>
      <c r="J25">
        <v>3</v>
      </c>
      <c r="K25">
        <v>3</v>
      </c>
      <c r="L25" s="2">
        <f t="shared" si="1"/>
        <v>15</v>
      </c>
      <c r="M25" s="54">
        <f t="shared" si="2"/>
        <v>2</v>
      </c>
      <c r="Z25" s="54">
        <v>2</v>
      </c>
      <c r="AA25" s="54">
        <v>42</v>
      </c>
      <c r="AB25" s="54" t="s">
        <v>233</v>
      </c>
    </row>
    <row r="26" spans="1:33" x14ac:dyDescent="0.3">
      <c r="A26">
        <v>29764</v>
      </c>
      <c r="B26" t="s">
        <v>243</v>
      </c>
      <c r="C26">
        <v>1997</v>
      </c>
      <c r="D26">
        <f t="shared" si="0"/>
        <v>25</v>
      </c>
      <c r="E26" t="s">
        <v>77</v>
      </c>
      <c r="F26">
        <v>3</v>
      </c>
      <c r="G26">
        <v>3</v>
      </c>
      <c r="H26">
        <v>2</v>
      </c>
      <c r="I26">
        <v>2</v>
      </c>
      <c r="J26">
        <v>3</v>
      </c>
      <c r="K26">
        <v>2</v>
      </c>
      <c r="L26" s="2">
        <f t="shared" si="1"/>
        <v>15</v>
      </c>
      <c r="M26" s="54">
        <f t="shared" si="2"/>
        <v>2</v>
      </c>
      <c r="Z26" s="54">
        <v>3</v>
      </c>
      <c r="AA26" s="54">
        <v>37</v>
      </c>
      <c r="AB26" s="54">
        <v>17</v>
      </c>
    </row>
    <row r="27" spans="1:33" x14ac:dyDescent="0.3">
      <c r="A27">
        <v>27837</v>
      </c>
      <c r="B27" t="s">
        <v>244</v>
      </c>
      <c r="C27">
        <v>2003</v>
      </c>
      <c r="D27">
        <f t="shared" si="0"/>
        <v>19</v>
      </c>
      <c r="E27" t="s">
        <v>40</v>
      </c>
      <c r="F27">
        <v>4</v>
      </c>
      <c r="G27">
        <v>4</v>
      </c>
      <c r="H27">
        <v>1</v>
      </c>
      <c r="I27">
        <v>4</v>
      </c>
      <c r="J27">
        <v>4</v>
      </c>
      <c r="K27">
        <v>3</v>
      </c>
      <c r="L27" s="2">
        <f t="shared" si="1"/>
        <v>20</v>
      </c>
      <c r="M27" s="54">
        <f t="shared" si="2"/>
        <v>5</v>
      </c>
      <c r="Z27" s="54">
        <v>4</v>
      </c>
      <c r="AA27" s="54">
        <v>98</v>
      </c>
      <c r="AB27" s="54" t="s">
        <v>234</v>
      </c>
    </row>
    <row r="28" spans="1:33" x14ac:dyDescent="0.3">
      <c r="A28">
        <v>28514</v>
      </c>
      <c r="B28" t="s">
        <v>243</v>
      </c>
      <c r="C28">
        <v>1974</v>
      </c>
      <c r="D28">
        <f t="shared" si="0"/>
        <v>48</v>
      </c>
      <c r="E28" t="s">
        <v>40</v>
      </c>
      <c r="F28">
        <v>3</v>
      </c>
      <c r="G28">
        <v>3</v>
      </c>
      <c r="H28">
        <v>3</v>
      </c>
      <c r="I28">
        <v>1</v>
      </c>
      <c r="J28">
        <v>3</v>
      </c>
      <c r="K28">
        <v>2</v>
      </c>
      <c r="L28" s="2">
        <f t="shared" si="1"/>
        <v>15</v>
      </c>
      <c r="M28" s="54">
        <f t="shared" si="2"/>
        <v>2</v>
      </c>
      <c r="Z28" s="54">
        <v>5</v>
      </c>
      <c r="AA28" s="54">
        <v>46</v>
      </c>
      <c r="AB28" s="54">
        <v>20</v>
      </c>
    </row>
    <row r="29" spans="1:33" x14ac:dyDescent="0.3">
      <c r="A29">
        <v>28175</v>
      </c>
      <c r="B29" t="s">
        <v>243</v>
      </c>
      <c r="C29">
        <v>1965</v>
      </c>
      <c r="D29">
        <f t="shared" si="0"/>
        <v>57</v>
      </c>
      <c r="E29" t="s">
        <v>40</v>
      </c>
      <c r="F29">
        <v>3</v>
      </c>
      <c r="G29">
        <v>3</v>
      </c>
      <c r="H29">
        <v>3</v>
      </c>
      <c r="I29">
        <v>2</v>
      </c>
      <c r="J29">
        <v>3</v>
      </c>
      <c r="K29">
        <v>1</v>
      </c>
      <c r="L29" s="2">
        <f t="shared" si="1"/>
        <v>15</v>
      </c>
      <c r="M29" s="54">
        <f t="shared" si="2"/>
        <v>2</v>
      </c>
      <c r="Z29" s="54">
        <v>6</v>
      </c>
      <c r="AA29" s="54">
        <v>65</v>
      </c>
      <c r="AB29" s="54">
        <v>21</v>
      </c>
    </row>
    <row r="30" spans="1:33" x14ac:dyDescent="0.3">
      <c r="A30">
        <v>28493</v>
      </c>
      <c r="B30" t="s">
        <v>244</v>
      </c>
      <c r="C30">
        <v>2003</v>
      </c>
      <c r="D30">
        <f t="shared" si="0"/>
        <v>19</v>
      </c>
      <c r="E30" t="s">
        <v>52</v>
      </c>
      <c r="F30">
        <v>3</v>
      </c>
      <c r="G30">
        <v>3</v>
      </c>
      <c r="H30">
        <v>2</v>
      </c>
      <c r="I30">
        <v>3</v>
      </c>
      <c r="J30">
        <v>3</v>
      </c>
      <c r="K30">
        <v>2</v>
      </c>
      <c r="L30" s="2">
        <f t="shared" si="1"/>
        <v>16</v>
      </c>
      <c r="M30" s="54">
        <f t="shared" si="2"/>
        <v>2</v>
      </c>
      <c r="Z30" s="54">
        <v>7</v>
      </c>
      <c r="AA30" s="54">
        <v>48</v>
      </c>
      <c r="AB30" s="54">
        <v>22</v>
      </c>
    </row>
    <row r="31" spans="1:33" x14ac:dyDescent="0.3">
      <c r="A31">
        <v>28509</v>
      </c>
      <c r="B31" t="s">
        <v>244</v>
      </c>
      <c r="C31">
        <v>2003</v>
      </c>
      <c r="D31">
        <f t="shared" si="0"/>
        <v>19</v>
      </c>
      <c r="E31" t="s">
        <v>49</v>
      </c>
      <c r="F31">
        <v>1</v>
      </c>
      <c r="G31">
        <v>3</v>
      </c>
      <c r="H31">
        <v>3</v>
      </c>
      <c r="I31">
        <v>1</v>
      </c>
      <c r="J31">
        <v>1</v>
      </c>
      <c r="K31">
        <v>1</v>
      </c>
      <c r="L31" s="2">
        <f t="shared" si="1"/>
        <v>10</v>
      </c>
      <c r="M31" s="54">
        <f t="shared" si="2"/>
        <v>1</v>
      </c>
      <c r="Z31" s="54">
        <v>8</v>
      </c>
      <c r="AA31" s="54">
        <v>20</v>
      </c>
      <c r="AB31" s="54">
        <v>23</v>
      </c>
    </row>
    <row r="32" spans="1:33" x14ac:dyDescent="0.3">
      <c r="A32">
        <v>27756</v>
      </c>
      <c r="B32" t="s">
        <v>243</v>
      </c>
      <c r="C32">
        <v>2006</v>
      </c>
      <c r="D32">
        <f t="shared" si="0"/>
        <v>16</v>
      </c>
      <c r="E32" t="s">
        <v>49</v>
      </c>
      <c r="F32">
        <v>3</v>
      </c>
      <c r="G32">
        <v>3</v>
      </c>
      <c r="H32">
        <v>3</v>
      </c>
      <c r="I32">
        <v>2</v>
      </c>
      <c r="J32">
        <v>3</v>
      </c>
      <c r="K32">
        <v>2</v>
      </c>
      <c r="L32" s="2">
        <f t="shared" si="1"/>
        <v>16</v>
      </c>
      <c r="M32" s="54">
        <f t="shared" si="2"/>
        <v>2</v>
      </c>
      <c r="Z32" s="54">
        <v>9</v>
      </c>
      <c r="AA32" s="54">
        <v>9</v>
      </c>
      <c r="AB32" s="54">
        <v>24</v>
      </c>
    </row>
    <row r="33" spans="1:13" x14ac:dyDescent="0.3">
      <c r="A33">
        <v>29128</v>
      </c>
      <c r="B33" t="s">
        <v>244</v>
      </c>
      <c r="C33">
        <v>2003</v>
      </c>
      <c r="D33">
        <f t="shared" si="0"/>
        <v>19</v>
      </c>
      <c r="E33" t="s">
        <v>60</v>
      </c>
      <c r="F33">
        <v>4</v>
      </c>
      <c r="G33">
        <v>4</v>
      </c>
      <c r="H33">
        <v>4</v>
      </c>
      <c r="I33">
        <v>3</v>
      </c>
      <c r="J33">
        <v>3</v>
      </c>
      <c r="K33">
        <v>3</v>
      </c>
      <c r="L33" s="2">
        <f t="shared" si="1"/>
        <v>21</v>
      </c>
      <c r="M33" s="54">
        <f t="shared" si="2"/>
        <v>6</v>
      </c>
    </row>
    <row r="34" spans="1:13" x14ac:dyDescent="0.3">
      <c r="A34">
        <v>28000</v>
      </c>
      <c r="B34" t="s">
        <v>243</v>
      </c>
      <c r="C34">
        <v>2003</v>
      </c>
      <c r="D34">
        <f t="shared" si="0"/>
        <v>19</v>
      </c>
      <c r="E34" t="s">
        <v>40</v>
      </c>
      <c r="F34">
        <v>3</v>
      </c>
      <c r="G34">
        <v>3</v>
      </c>
      <c r="H34">
        <v>3</v>
      </c>
      <c r="I34">
        <v>2</v>
      </c>
      <c r="J34">
        <v>3</v>
      </c>
      <c r="K34">
        <v>2</v>
      </c>
      <c r="L34" s="2">
        <f t="shared" si="1"/>
        <v>16</v>
      </c>
      <c r="M34" s="54">
        <f t="shared" si="2"/>
        <v>2</v>
      </c>
    </row>
    <row r="35" spans="1:13" x14ac:dyDescent="0.3">
      <c r="A35">
        <v>29437</v>
      </c>
      <c r="B35" t="s">
        <v>243</v>
      </c>
      <c r="C35">
        <v>2003</v>
      </c>
      <c r="D35">
        <f t="shared" si="0"/>
        <v>19</v>
      </c>
      <c r="E35" t="s">
        <v>40</v>
      </c>
      <c r="F35">
        <v>3</v>
      </c>
      <c r="G35">
        <v>3</v>
      </c>
      <c r="H35">
        <v>1</v>
      </c>
      <c r="I35">
        <v>3</v>
      </c>
      <c r="J35">
        <v>3</v>
      </c>
      <c r="K35">
        <v>3</v>
      </c>
      <c r="L35" s="2">
        <f t="shared" si="1"/>
        <v>16</v>
      </c>
      <c r="M35" s="54">
        <f t="shared" si="2"/>
        <v>2</v>
      </c>
    </row>
    <row r="36" spans="1:13" x14ac:dyDescent="0.3">
      <c r="A36">
        <v>26701</v>
      </c>
      <c r="B36" t="s">
        <v>243</v>
      </c>
      <c r="C36">
        <v>2001</v>
      </c>
      <c r="D36">
        <f t="shared" si="0"/>
        <v>21</v>
      </c>
      <c r="E36" t="s">
        <v>40</v>
      </c>
      <c r="F36">
        <v>3</v>
      </c>
      <c r="G36">
        <v>3</v>
      </c>
      <c r="H36">
        <v>3</v>
      </c>
      <c r="I36">
        <v>2</v>
      </c>
      <c r="J36">
        <v>3</v>
      </c>
      <c r="K36">
        <v>2</v>
      </c>
      <c r="L36" s="2">
        <f t="shared" si="1"/>
        <v>16</v>
      </c>
      <c r="M36" s="54">
        <f t="shared" si="2"/>
        <v>2</v>
      </c>
    </row>
    <row r="37" spans="1:13" x14ac:dyDescent="0.3">
      <c r="A37">
        <v>27081</v>
      </c>
      <c r="B37" t="s">
        <v>243</v>
      </c>
      <c r="C37">
        <v>2001</v>
      </c>
      <c r="D37">
        <f t="shared" si="0"/>
        <v>21</v>
      </c>
      <c r="E37" t="s">
        <v>40</v>
      </c>
      <c r="F37">
        <v>3</v>
      </c>
      <c r="G37">
        <v>2</v>
      </c>
      <c r="H37">
        <v>2</v>
      </c>
      <c r="I37">
        <v>3</v>
      </c>
      <c r="J37">
        <v>3</v>
      </c>
      <c r="K37">
        <v>3</v>
      </c>
      <c r="L37" s="2">
        <f t="shared" si="1"/>
        <v>16</v>
      </c>
      <c r="M37" s="54">
        <f t="shared" si="2"/>
        <v>2</v>
      </c>
    </row>
    <row r="38" spans="1:13" x14ac:dyDescent="0.3">
      <c r="A38">
        <v>28625</v>
      </c>
      <c r="B38" t="s">
        <v>243</v>
      </c>
      <c r="C38">
        <v>2000</v>
      </c>
      <c r="D38">
        <f t="shared" si="0"/>
        <v>22</v>
      </c>
      <c r="E38" t="s">
        <v>42</v>
      </c>
      <c r="F38">
        <v>3</v>
      </c>
      <c r="G38">
        <v>3</v>
      </c>
      <c r="H38">
        <v>3</v>
      </c>
      <c r="I38">
        <v>2</v>
      </c>
      <c r="J38">
        <v>3</v>
      </c>
      <c r="K38">
        <v>2</v>
      </c>
      <c r="L38" s="2">
        <f t="shared" si="1"/>
        <v>16</v>
      </c>
      <c r="M38" s="54">
        <f t="shared" si="2"/>
        <v>2</v>
      </c>
    </row>
    <row r="39" spans="1:13" x14ac:dyDescent="0.3">
      <c r="A39">
        <v>29802</v>
      </c>
      <c r="B39" t="s">
        <v>243</v>
      </c>
      <c r="C39">
        <v>2000</v>
      </c>
      <c r="D39">
        <f t="shared" si="0"/>
        <v>22</v>
      </c>
      <c r="E39" t="s">
        <v>81</v>
      </c>
      <c r="F39">
        <v>3</v>
      </c>
      <c r="G39">
        <v>3</v>
      </c>
      <c r="H39">
        <v>3</v>
      </c>
      <c r="I39">
        <v>2</v>
      </c>
      <c r="J39">
        <v>3</v>
      </c>
      <c r="K39">
        <v>2</v>
      </c>
      <c r="L39" s="2">
        <f t="shared" si="1"/>
        <v>16</v>
      </c>
      <c r="M39" s="54">
        <f t="shared" si="2"/>
        <v>2</v>
      </c>
    </row>
    <row r="40" spans="1:13" x14ac:dyDescent="0.3">
      <c r="A40">
        <v>30052</v>
      </c>
      <c r="B40" t="s">
        <v>243</v>
      </c>
      <c r="C40">
        <v>2000</v>
      </c>
      <c r="D40">
        <f t="shared" si="0"/>
        <v>22</v>
      </c>
      <c r="E40" t="s">
        <v>40</v>
      </c>
      <c r="F40">
        <v>3</v>
      </c>
      <c r="G40">
        <v>3</v>
      </c>
      <c r="H40">
        <v>1</v>
      </c>
      <c r="I40">
        <v>3</v>
      </c>
      <c r="J40">
        <v>3</v>
      </c>
      <c r="K40">
        <v>3</v>
      </c>
      <c r="L40" s="2">
        <f t="shared" si="1"/>
        <v>16</v>
      </c>
      <c r="M40" s="54">
        <f t="shared" si="2"/>
        <v>2</v>
      </c>
    </row>
    <row r="41" spans="1:13" x14ac:dyDescent="0.3">
      <c r="A41">
        <v>26611</v>
      </c>
      <c r="B41" t="s">
        <v>243</v>
      </c>
      <c r="C41">
        <v>1999</v>
      </c>
      <c r="D41">
        <f t="shared" si="0"/>
        <v>23</v>
      </c>
      <c r="E41" t="s">
        <v>42</v>
      </c>
      <c r="F41">
        <v>3</v>
      </c>
      <c r="G41">
        <v>3</v>
      </c>
      <c r="H41">
        <v>3</v>
      </c>
      <c r="I41">
        <v>2</v>
      </c>
      <c r="J41">
        <v>3</v>
      </c>
      <c r="K41">
        <v>2</v>
      </c>
      <c r="L41" s="2">
        <f t="shared" si="1"/>
        <v>16</v>
      </c>
      <c r="M41" s="54">
        <f t="shared" si="2"/>
        <v>2</v>
      </c>
    </row>
    <row r="42" spans="1:13" x14ac:dyDescent="0.3">
      <c r="A42">
        <v>30011</v>
      </c>
      <c r="B42" t="s">
        <v>244</v>
      </c>
      <c r="C42">
        <v>2003</v>
      </c>
      <c r="D42">
        <f t="shared" si="0"/>
        <v>19</v>
      </c>
      <c r="E42" t="s">
        <v>63</v>
      </c>
      <c r="F42">
        <v>4</v>
      </c>
      <c r="G42">
        <v>4</v>
      </c>
      <c r="H42">
        <v>2</v>
      </c>
      <c r="I42">
        <v>4</v>
      </c>
      <c r="J42">
        <v>4</v>
      </c>
      <c r="K42">
        <v>4</v>
      </c>
      <c r="L42" s="2">
        <f t="shared" si="1"/>
        <v>22</v>
      </c>
      <c r="M42" s="54">
        <f t="shared" si="2"/>
        <v>7</v>
      </c>
    </row>
    <row r="43" spans="1:13" x14ac:dyDescent="0.3">
      <c r="A43">
        <v>27573</v>
      </c>
      <c r="B43" t="s">
        <v>243</v>
      </c>
      <c r="C43">
        <v>1999</v>
      </c>
      <c r="D43">
        <f t="shared" si="0"/>
        <v>23</v>
      </c>
      <c r="E43" t="s">
        <v>52</v>
      </c>
      <c r="F43">
        <v>3</v>
      </c>
      <c r="G43">
        <v>3</v>
      </c>
      <c r="H43">
        <v>3</v>
      </c>
      <c r="I43">
        <v>2</v>
      </c>
      <c r="J43">
        <v>3</v>
      </c>
      <c r="K43">
        <v>2</v>
      </c>
      <c r="L43" s="2">
        <f t="shared" si="1"/>
        <v>16</v>
      </c>
      <c r="M43" s="54">
        <f t="shared" si="2"/>
        <v>2</v>
      </c>
    </row>
    <row r="44" spans="1:13" x14ac:dyDescent="0.3">
      <c r="A44">
        <v>28693</v>
      </c>
      <c r="B44" t="s">
        <v>243</v>
      </c>
      <c r="C44">
        <v>1998</v>
      </c>
      <c r="D44">
        <f t="shared" si="0"/>
        <v>24</v>
      </c>
      <c r="E44" t="s">
        <v>99</v>
      </c>
      <c r="F44">
        <v>3</v>
      </c>
      <c r="G44">
        <v>3</v>
      </c>
      <c r="H44">
        <v>2</v>
      </c>
      <c r="I44">
        <v>3</v>
      </c>
      <c r="J44">
        <v>3</v>
      </c>
      <c r="K44">
        <v>2</v>
      </c>
      <c r="L44" s="2">
        <f t="shared" si="1"/>
        <v>16</v>
      </c>
      <c r="M44" s="54">
        <f t="shared" si="2"/>
        <v>2</v>
      </c>
    </row>
    <row r="45" spans="1:13" x14ac:dyDescent="0.3">
      <c r="A45">
        <v>29097</v>
      </c>
      <c r="B45" t="s">
        <v>243</v>
      </c>
      <c r="C45">
        <v>1997</v>
      </c>
      <c r="D45">
        <f t="shared" si="0"/>
        <v>25</v>
      </c>
      <c r="E45" t="s">
        <v>40</v>
      </c>
      <c r="F45">
        <v>3</v>
      </c>
      <c r="G45">
        <v>4</v>
      </c>
      <c r="H45">
        <v>3</v>
      </c>
      <c r="I45">
        <v>2</v>
      </c>
      <c r="J45">
        <v>1</v>
      </c>
      <c r="K45">
        <v>3</v>
      </c>
      <c r="L45" s="2">
        <f t="shared" si="1"/>
        <v>16</v>
      </c>
      <c r="M45" s="54">
        <f t="shared" si="2"/>
        <v>2</v>
      </c>
    </row>
    <row r="46" spans="1:13" x14ac:dyDescent="0.3">
      <c r="A46">
        <v>27225</v>
      </c>
      <c r="B46" t="s">
        <v>243</v>
      </c>
      <c r="C46">
        <v>1994</v>
      </c>
      <c r="D46">
        <f t="shared" si="0"/>
        <v>28</v>
      </c>
      <c r="E46" t="s">
        <v>42</v>
      </c>
      <c r="F46">
        <v>3</v>
      </c>
      <c r="G46">
        <v>3</v>
      </c>
      <c r="H46">
        <v>3</v>
      </c>
      <c r="I46">
        <v>2</v>
      </c>
      <c r="J46">
        <v>3</v>
      </c>
      <c r="K46">
        <v>2</v>
      </c>
      <c r="L46" s="2">
        <f t="shared" si="1"/>
        <v>16</v>
      </c>
      <c r="M46" s="54">
        <f t="shared" si="2"/>
        <v>2</v>
      </c>
    </row>
    <row r="47" spans="1:13" x14ac:dyDescent="0.3">
      <c r="A47">
        <v>29092</v>
      </c>
      <c r="B47" t="s">
        <v>243</v>
      </c>
      <c r="C47">
        <v>1992</v>
      </c>
      <c r="D47">
        <f t="shared" si="0"/>
        <v>30</v>
      </c>
      <c r="E47" t="s">
        <v>40</v>
      </c>
      <c r="F47">
        <v>3</v>
      </c>
      <c r="G47">
        <v>3</v>
      </c>
      <c r="H47">
        <v>3</v>
      </c>
      <c r="I47">
        <v>2</v>
      </c>
      <c r="J47">
        <v>3</v>
      </c>
      <c r="K47">
        <v>2</v>
      </c>
      <c r="L47" s="2">
        <f t="shared" si="1"/>
        <v>16</v>
      </c>
      <c r="M47" s="54">
        <f t="shared" si="2"/>
        <v>2</v>
      </c>
    </row>
    <row r="48" spans="1:13" x14ac:dyDescent="0.3">
      <c r="A48">
        <v>27116</v>
      </c>
      <c r="B48" t="s">
        <v>243</v>
      </c>
      <c r="C48">
        <v>1990</v>
      </c>
      <c r="D48">
        <f t="shared" si="0"/>
        <v>32</v>
      </c>
      <c r="E48" t="s">
        <v>52</v>
      </c>
      <c r="F48">
        <v>3</v>
      </c>
      <c r="G48">
        <v>3</v>
      </c>
      <c r="H48">
        <v>2</v>
      </c>
      <c r="I48">
        <v>2</v>
      </c>
      <c r="J48">
        <v>4</v>
      </c>
      <c r="K48">
        <v>2</v>
      </c>
      <c r="L48" s="2">
        <f t="shared" si="1"/>
        <v>16</v>
      </c>
      <c r="M48" s="54">
        <f t="shared" si="2"/>
        <v>2</v>
      </c>
    </row>
    <row r="49" spans="1:13" x14ac:dyDescent="0.3">
      <c r="A49">
        <v>27201</v>
      </c>
      <c r="B49" t="s">
        <v>244</v>
      </c>
      <c r="C49">
        <v>2002</v>
      </c>
      <c r="D49">
        <f t="shared" si="0"/>
        <v>20</v>
      </c>
      <c r="E49" t="s">
        <v>42</v>
      </c>
      <c r="F49">
        <v>3</v>
      </c>
      <c r="G49">
        <v>3</v>
      </c>
      <c r="H49">
        <v>2</v>
      </c>
      <c r="I49">
        <v>2</v>
      </c>
      <c r="J49">
        <v>1</v>
      </c>
      <c r="K49">
        <v>1</v>
      </c>
      <c r="L49" s="2">
        <f t="shared" si="1"/>
        <v>12</v>
      </c>
      <c r="M49" s="54">
        <f t="shared" si="2"/>
        <v>1</v>
      </c>
    </row>
    <row r="50" spans="1:13" x14ac:dyDescent="0.3">
      <c r="A50">
        <v>26775</v>
      </c>
      <c r="B50" t="s">
        <v>243</v>
      </c>
      <c r="C50">
        <v>1988</v>
      </c>
      <c r="D50">
        <f t="shared" si="0"/>
        <v>34</v>
      </c>
      <c r="E50" t="s">
        <v>42</v>
      </c>
      <c r="F50">
        <v>3</v>
      </c>
      <c r="G50">
        <v>3</v>
      </c>
      <c r="H50">
        <v>3</v>
      </c>
      <c r="I50">
        <v>2</v>
      </c>
      <c r="J50">
        <v>3</v>
      </c>
      <c r="K50">
        <v>2</v>
      </c>
      <c r="L50" s="2">
        <f t="shared" si="1"/>
        <v>16</v>
      </c>
      <c r="M50" s="54">
        <f t="shared" si="2"/>
        <v>2</v>
      </c>
    </row>
    <row r="51" spans="1:13" x14ac:dyDescent="0.3">
      <c r="A51">
        <v>28031</v>
      </c>
      <c r="B51" t="s">
        <v>243</v>
      </c>
      <c r="C51">
        <v>1988</v>
      </c>
      <c r="D51">
        <f t="shared" si="0"/>
        <v>34</v>
      </c>
      <c r="E51" t="s">
        <v>42</v>
      </c>
      <c r="F51">
        <v>3</v>
      </c>
      <c r="G51">
        <v>3</v>
      </c>
      <c r="H51">
        <v>2</v>
      </c>
      <c r="I51">
        <v>3</v>
      </c>
      <c r="J51">
        <v>3</v>
      </c>
      <c r="K51">
        <v>2</v>
      </c>
      <c r="L51" s="2">
        <f t="shared" si="1"/>
        <v>16</v>
      </c>
      <c r="M51" s="54">
        <f t="shared" si="2"/>
        <v>2</v>
      </c>
    </row>
    <row r="52" spans="1:13" x14ac:dyDescent="0.3">
      <c r="A52">
        <v>28623</v>
      </c>
      <c r="B52" t="s">
        <v>243</v>
      </c>
      <c r="C52">
        <v>1988</v>
      </c>
      <c r="D52">
        <f t="shared" si="0"/>
        <v>34</v>
      </c>
      <c r="E52" t="s">
        <v>40</v>
      </c>
      <c r="F52">
        <v>3</v>
      </c>
      <c r="G52">
        <v>3</v>
      </c>
      <c r="H52">
        <v>3</v>
      </c>
      <c r="I52">
        <v>2</v>
      </c>
      <c r="J52">
        <v>3</v>
      </c>
      <c r="K52">
        <v>2</v>
      </c>
      <c r="L52" s="2">
        <f t="shared" si="1"/>
        <v>16</v>
      </c>
      <c r="M52" s="54">
        <f t="shared" si="2"/>
        <v>2</v>
      </c>
    </row>
    <row r="53" spans="1:13" x14ac:dyDescent="0.3">
      <c r="A53">
        <v>27349</v>
      </c>
      <c r="B53" t="s">
        <v>244</v>
      </c>
      <c r="C53">
        <v>2002</v>
      </c>
      <c r="D53">
        <f t="shared" si="0"/>
        <v>20</v>
      </c>
      <c r="E53" t="s">
        <v>49</v>
      </c>
      <c r="F53">
        <v>1</v>
      </c>
      <c r="G53">
        <v>1</v>
      </c>
      <c r="H53">
        <v>3</v>
      </c>
      <c r="I53">
        <v>1</v>
      </c>
      <c r="J53">
        <v>2</v>
      </c>
      <c r="K53">
        <v>1</v>
      </c>
      <c r="L53" s="2">
        <f t="shared" si="1"/>
        <v>9</v>
      </c>
      <c r="M53" s="54">
        <f t="shared" si="2"/>
        <v>1</v>
      </c>
    </row>
    <row r="54" spans="1:13" x14ac:dyDescent="0.3">
      <c r="A54">
        <v>27642</v>
      </c>
      <c r="B54" t="s">
        <v>243</v>
      </c>
      <c r="C54">
        <v>1987</v>
      </c>
      <c r="D54">
        <f t="shared" si="0"/>
        <v>35</v>
      </c>
      <c r="E54" t="s">
        <v>40</v>
      </c>
      <c r="F54">
        <v>3</v>
      </c>
      <c r="G54">
        <v>4</v>
      </c>
      <c r="H54">
        <v>3</v>
      </c>
      <c r="I54">
        <v>2</v>
      </c>
      <c r="J54">
        <v>3</v>
      </c>
      <c r="K54">
        <v>1</v>
      </c>
      <c r="L54" s="2">
        <f t="shared" si="1"/>
        <v>16</v>
      </c>
      <c r="M54" s="54">
        <f t="shared" si="2"/>
        <v>2</v>
      </c>
    </row>
    <row r="55" spans="1:13" x14ac:dyDescent="0.3">
      <c r="A55">
        <v>26887</v>
      </c>
      <c r="B55" t="s">
        <v>243</v>
      </c>
      <c r="C55">
        <v>1985</v>
      </c>
      <c r="D55">
        <f t="shared" si="0"/>
        <v>37</v>
      </c>
      <c r="E55" t="s">
        <v>40</v>
      </c>
      <c r="F55">
        <v>3</v>
      </c>
      <c r="G55">
        <v>3</v>
      </c>
      <c r="H55">
        <v>2</v>
      </c>
      <c r="I55">
        <v>3</v>
      </c>
      <c r="J55">
        <v>3</v>
      </c>
      <c r="K55">
        <v>2</v>
      </c>
      <c r="L55" s="2">
        <f t="shared" si="1"/>
        <v>16</v>
      </c>
      <c r="M55" s="54">
        <f t="shared" si="2"/>
        <v>2</v>
      </c>
    </row>
    <row r="56" spans="1:13" x14ac:dyDescent="0.3">
      <c r="A56">
        <v>29444</v>
      </c>
      <c r="B56" t="s">
        <v>243</v>
      </c>
      <c r="C56">
        <v>1984</v>
      </c>
      <c r="D56">
        <f t="shared" si="0"/>
        <v>38</v>
      </c>
      <c r="E56" t="s">
        <v>52</v>
      </c>
      <c r="F56">
        <v>3</v>
      </c>
      <c r="G56">
        <v>3</v>
      </c>
      <c r="H56">
        <v>2</v>
      </c>
      <c r="I56">
        <v>3</v>
      </c>
      <c r="J56">
        <v>3</v>
      </c>
      <c r="K56">
        <v>2</v>
      </c>
      <c r="L56" s="2">
        <f t="shared" si="1"/>
        <v>16</v>
      </c>
      <c r="M56" s="54">
        <f t="shared" si="2"/>
        <v>2</v>
      </c>
    </row>
    <row r="57" spans="1:13" x14ac:dyDescent="0.3">
      <c r="A57">
        <v>29438</v>
      </c>
      <c r="B57" t="s">
        <v>243</v>
      </c>
      <c r="C57">
        <v>1982</v>
      </c>
      <c r="D57">
        <f t="shared" si="0"/>
        <v>40</v>
      </c>
      <c r="E57" t="s">
        <v>117</v>
      </c>
      <c r="F57">
        <v>3</v>
      </c>
      <c r="G57">
        <v>3</v>
      </c>
      <c r="H57">
        <v>2</v>
      </c>
      <c r="I57">
        <v>2</v>
      </c>
      <c r="J57">
        <v>3</v>
      </c>
      <c r="K57">
        <v>3</v>
      </c>
      <c r="L57" s="2">
        <f t="shared" si="1"/>
        <v>16</v>
      </c>
      <c r="M57" s="54">
        <f t="shared" si="2"/>
        <v>2</v>
      </c>
    </row>
    <row r="58" spans="1:13" x14ac:dyDescent="0.3">
      <c r="A58">
        <v>27783</v>
      </c>
      <c r="B58" t="s">
        <v>244</v>
      </c>
      <c r="C58">
        <v>2002</v>
      </c>
      <c r="D58">
        <f t="shared" si="0"/>
        <v>20</v>
      </c>
      <c r="E58" t="s">
        <v>52</v>
      </c>
      <c r="F58">
        <v>3</v>
      </c>
      <c r="G58">
        <v>4</v>
      </c>
      <c r="H58">
        <v>2</v>
      </c>
      <c r="I58">
        <v>4</v>
      </c>
      <c r="J58">
        <v>4</v>
      </c>
      <c r="K58">
        <v>4</v>
      </c>
      <c r="L58" s="2">
        <f t="shared" si="1"/>
        <v>21</v>
      </c>
      <c r="M58" s="54">
        <f t="shared" si="2"/>
        <v>6</v>
      </c>
    </row>
    <row r="59" spans="1:13" x14ac:dyDescent="0.3">
      <c r="A59">
        <v>28010</v>
      </c>
      <c r="B59" t="s">
        <v>244</v>
      </c>
      <c r="C59">
        <v>2002</v>
      </c>
      <c r="D59">
        <f t="shared" si="0"/>
        <v>20</v>
      </c>
      <c r="E59" t="s">
        <v>63</v>
      </c>
      <c r="F59">
        <v>4</v>
      </c>
      <c r="G59">
        <v>4</v>
      </c>
      <c r="H59">
        <v>3</v>
      </c>
      <c r="I59">
        <v>4</v>
      </c>
      <c r="J59">
        <v>4</v>
      </c>
      <c r="K59">
        <v>4</v>
      </c>
      <c r="L59" s="2">
        <f t="shared" si="1"/>
        <v>23</v>
      </c>
      <c r="M59" s="54">
        <f t="shared" si="2"/>
        <v>8</v>
      </c>
    </row>
    <row r="60" spans="1:13" x14ac:dyDescent="0.3">
      <c r="A60">
        <v>29327</v>
      </c>
      <c r="B60" t="s">
        <v>243</v>
      </c>
      <c r="C60">
        <v>1979</v>
      </c>
      <c r="D60">
        <f t="shared" si="0"/>
        <v>43</v>
      </c>
      <c r="E60" t="s">
        <v>44</v>
      </c>
      <c r="F60">
        <v>3</v>
      </c>
      <c r="G60">
        <v>3</v>
      </c>
      <c r="H60">
        <v>2</v>
      </c>
      <c r="I60">
        <v>2</v>
      </c>
      <c r="J60">
        <v>3</v>
      </c>
      <c r="K60">
        <v>3</v>
      </c>
      <c r="L60" s="2">
        <f t="shared" si="1"/>
        <v>16</v>
      </c>
      <c r="M60" s="54">
        <f t="shared" si="2"/>
        <v>2</v>
      </c>
    </row>
    <row r="61" spans="1:13" x14ac:dyDescent="0.3">
      <c r="A61">
        <v>29935</v>
      </c>
      <c r="B61" t="s">
        <v>243</v>
      </c>
      <c r="C61">
        <v>1972</v>
      </c>
      <c r="D61">
        <f t="shared" si="0"/>
        <v>50</v>
      </c>
      <c r="E61" t="s">
        <v>52</v>
      </c>
      <c r="F61">
        <v>3</v>
      </c>
      <c r="G61">
        <v>3</v>
      </c>
      <c r="H61">
        <v>3</v>
      </c>
      <c r="I61">
        <v>2</v>
      </c>
      <c r="J61">
        <v>3</v>
      </c>
      <c r="K61">
        <v>2</v>
      </c>
      <c r="L61" s="2">
        <f t="shared" si="1"/>
        <v>16</v>
      </c>
      <c r="M61" s="54">
        <f t="shared" si="2"/>
        <v>2</v>
      </c>
    </row>
    <row r="62" spans="1:13" x14ac:dyDescent="0.3">
      <c r="A62">
        <v>28801</v>
      </c>
      <c r="B62" t="s">
        <v>244</v>
      </c>
      <c r="C62">
        <v>2002</v>
      </c>
      <c r="D62">
        <f t="shared" si="0"/>
        <v>20</v>
      </c>
      <c r="E62" t="s">
        <v>40</v>
      </c>
      <c r="F62">
        <v>4</v>
      </c>
      <c r="G62">
        <v>3</v>
      </c>
      <c r="H62">
        <v>4</v>
      </c>
      <c r="I62">
        <v>3</v>
      </c>
      <c r="J62">
        <v>4</v>
      </c>
      <c r="K62">
        <v>3</v>
      </c>
      <c r="L62" s="2">
        <f t="shared" si="1"/>
        <v>21</v>
      </c>
      <c r="M62" s="54">
        <f t="shared" si="2"/>
        <v>6</v>
      </c>
    </row>
    <row r="63" spans="1:13" x14ac:dyDescent="0.3">
      <c r="A63">
        <v>28820</v>
      </c>
      <c r="B63" t="s">
        <v>244</v>
      </c>
      <c r="C63">
        <v>2002</v>
      </c>
      <c r="D63">
        <f t="shared" si="0"/>
        <v>20</v>
      </c>
      <c r="E63" t="s">
        <v>44</v>
      </c>
      <c r="F63">
        <v>4</v>
      </c>
      <c r="G63">
        <v>4</v>
      </c>
      <c r="H63">
        <v>2</v>
      </c>
      <c r="I63">
        <v>3</v>
      </c>
      <c r="J63">
        <v>3</v>
      </c>
      <c r="K63">
        <v>2</v>
      </c>
      <c r="L63" s="2">
        <f t="shared" si="1"/>
        <v>18</v>
      </c>
      <c r="M63" s="54">
        <f t="shared" si="2"/>
        <v>4</v>
      </c>
    </row>
    <row r="64" spans="1:13" x14ac:dyDescent="0.3">
      <c r="A64">
        <v>29248</v>
      </c>
      <c r="B64" t="s">
        <v>243</v>
      </c>
      <c r="C64">
        <v>1963</v>
      </c>
      <c r="D64">
        <f t="shared" si="0"/>
        <v>59</v>
      </c>
      <c r="E64" t="s">
        <v>128</v>
      </c>
      <c r="F64">
        <v>3</v>
      </c>
      <c r="G64">
        <v>3</v>
      </c>
      <c r="H64">
        <v>3</v>
      </c>
      <c r="I64">
        <v>2</v>
      </c>
      <c r="J64">
        <v>3</v>
      </c>
      <c r="K64">
        <v>2</v>
      </c>
      <c r="L64" s="2">
        <f t="shared" si="1"/>
        <v>16</v>
      </c>
      <c r="M64" s="54">
        <f t="shared" si="2"/>
        <v>2</v>
      </c>
    </row>
    <row r="65" spans="1:13" x14ac:dyDescent="0.3">
      <c r="A65">
        <v>27976</v>
      </c>
      <c r="B65" t="s">
        <v>243</v>
      </c>
      <c r="C65">
        <v>2006</v>
      </c>
      <c r="D65">
        <f t="shared" si="0"/>
        <v>16</v>
      </c>
      <c r="E65" t="s">
        <v>44</v>
      </c>
      <c r="F65">
        <v>4</v>
      </c>
      <c r="G65">
        <v>3</v>
      </c>
      <c r="H65">
        <v>3</v>
      </c>
      <c r="I65">
        <v>2</v>
      </c>
      <c r="J65">
        <v>3</v>
      </c>
      <c r="K65">
        <v>2</v>
      </c>
      <c r="L65" s="2">
        <f t="shared" si="1"/>
        <v>17</v>
      </c>
      <c r="M65" s="54">
        <f t="shared" si="2"/>
        <v>3</v>
      </c>
    </row>
    <row r="66" spans="1:13" x14ac:dyDescent="0.3">
      <c r="A66">
        <v>29709</v>
      </c>
      <c r="B66" t="s">
        <v>243</v>
      </c>
      <c r="C66">
        <v>2003</v>
      </c>
      <c r="D66">
        <f t="shared" ref="D66:D129" si="8">2022-C66</f>
        <v>19</v>
      </c>
      <c r="E66" t="s">
        <v>62</v>
      </c>
      <c r="F66">
        <v>3</v>
      </c>
      <c r="G66">
        <v>3</v>
      </c>
      <c r="H66">
        <v>2</v>
      </c>
      <c r="I66">
        <v>3</v>
      </c>
      <c r="J66">
        <v>3</v>
      </c>
      <c r="K66">
        <v>3</v>
      </c>
      <c r="L66" s="2">
        <f t="shared" ref="L66:L129" si="9">SUM(F66:K66)</f>
        <v>17</v>
      </c>
      <c r="M66" s="54">
        <f t="shared" ref="M66:M129" si="10">VLOOKUP(L66,R:V,5,FALSE)</f>
        <v>3</v>
      </c>
    </row>
    <row r="67" spans="1:13" x14ac:dyDescent="0.3">
      <c r="A67">
        <v>30034</v>
      </c>
      <c r="B67" t="s">
        <v>243</v>
      </c>
      <c r="C67">
        <v>2002</v>
      </c>
      <c r="D67">
        <f t="shared" si="8"/>
        <v>20</v>
      </c>
      <c r="E67" t="s">
        <v>44</v>
      </c>
      <c r="F67">
        <v>4</v>
      </c>
      <c r="G67">
        <v>3</v>
      </c>
      <c r="H67">
        <v>3</v>
      </c>
      <c r="I67">
        <v>3</v>
      </c>
      <c r="J67">
        <v>3</v>
      </c>
      <c r="K67">
        <v>1</v>
      </c>
      <c r="L67" s="2">
        <f t="shared" si="9"/>
        <v>17</v>
      </c>
      <c r="M67" s="54">
        <f t="shared" si="10"/>
        <v>3</v>
      </c>
    </row>
    <row r="68" spans="1:13" x14ac:dyDescent="0.3">
      <c r="A68">
        <v>29768</v>
      </c>
      <c r="B68" t="s">
        <v>244</v>
      </c>
      <c r="C68">
        <v>2002</v>
      </c>
      <c r="D68">
        <f t="shared" si="8"/>
        <v>20</v>
      </c>
      <c r="E68" t="s">
        <v>44</v>
      </c>
      <c r="F68">
        <v>4</v>
      </c>
      <c r="G68">
        <v>4</v>
      </c>
      <c r="H68">
        <v>2</v>
      </c>
      <c r="I68">
        <v>4</v>
      </c>
      <c r="J68">
        <v>4</v>
      </c>
      <c r="K68">
        <v>4</v>
      </c>
      <c r="L68" s="2">
        <f t="shared" si="9"/>
        <v>22</v>
      </c>
      <c r="M68" s="54">
        <f t="shared" si="10"/>
        <v>7</v>
      </c>
    </row>
    <row r="69" spans="1:13" x14ac:dyDescent="0.3">
      <c r="A69">
        <v>30117</v>
      </c>
      <c r="B69" t="s">
        <v>243</v>
      </c>
      <c r="C69">
        <v>2002</v>
      </c>
      <c r="D69">
        <f t="shared" si="8"/>
        <v>20</v>
      </c>
      <c r="E69" t="s">
        <v>42</v>
      </c>
      <c r="F69">
        <v>3</v>
      </c>
      <c r="G69">
        <v>3</v>
      </c>
      <c r="H69">
        <v>2</v>
      </c>
      <c r="I69">
        <v>3</v>
      </c>
      <c r="J69">
        <v>3</v>
      </c>
      <c r="K69">
        <v>3</v>
      </c>
      <c r="L69" s="2">
        <f t="shared" si="9"/>
        <v>17</v>
      </c>
      <c r="M69" s="54">
        <f t="shared" si="10"/>
        <v>3</v>
      </c>
    </row>
    <row r="70" spans="1:13" x14ac:dyDescent="0.3">
      <c r="A70">
        <v>27460</v>
      </c>
      <c r="B70" t="s">
        <v>243</v>
      </c>
      <c r="C70">
        <v>2001</v>
      </c>
      <c r="D70">
        <f t="shared" si="8"/>
        <v>21</v>
      </c>
      <c r="E70" t="s">
        <v>40</v>
      </c>
      <c r="F70">
        <v>4</v>
      </c>
      <c r="G70">
        <v>4</v>
      </c>
      <c r="H70">
        <v>1</v>
      </c>
      <c r="I70">
        <v>3</v>
      </c>
      <c r="J70">
        <v>3</v>
      </c>
      <c r="K70">
        <v>2</v>
      </c>
      <c r="L70" s="2">
        <f t="shared" si="9"/>
        <v>17</v>
      </c>
      <c r="M70" s="54">
        <f t="shared" si="10"/>
        <v>3</v>
      </c>
    </row>
    <row r="71" spans="1:13" x14ac:dyDescent="0.3">
      <c r="A71">
        <v>27682</v>
      </c>
      <c r="B71" t="s">
        <v>243</v>
      </c>
      <c r="C71">
        <v>2001</v>
      </c>
      <c r="D71">
        <f t="shared" si="8"/>
        <v>21</v>
      </c>
      <c r="E71" t="s">
        <v>49</v>
      </c>
      <c r="F71">
        <v>4</v>
      </c>
      <c r="G71">
        <v>3</v>
      </c>
      <c r="H71">
        <v>3</v>
      </c>
      <c r="I71">
        <v>2</v>
      </c>
      <c r="J71">
        <v>3</v>
      </c>
      <c r="K71">
        <v>2</v>
      </c>
      <c r="L71" s="2">
        <f t="shared" si="9"/>
        <v>17</v>
      </c>
      <c r="M71" s="54">
        <f t="shared" si="10"/>
        <v>3</v>
      </c>
    </row>
    <row r="72" spans="1:13" x14ac:dyDescent="0.3">
      <c r="A72">
        <v>28699</v>
      </c>
      <c r="B72" t="s">
        <v>243</v>
      </c>
      <c r="C72">
        <v>2001</v>
      </c>
      <c r="D72">
        <f t="shared" si="8"/>
        <v>21</v>
      </c>
      <c r="E72" t="s">
        <v>52</v>
      </c>
      <c r="F72">
        <v>1</v>
      </c>
      <c r="G72">
        <v>3</v>
      </c>
      <c r="H72">
        <v>2</v>
      </c>
      <c r="I72">
        <v>3</v>
      </c>
      <c r="J72">
        <v>4</v>
      </c>
      <c r="K72">
        <v>4</v>
      </c>
      <c r="L72" s="2">
        <f t="shared" si="9"/>
        <v>17</v>
      </c>
      <c r="M72" s="54">
        <f t="shared" si="10"/>
        <v>3</v>
      </c>
    </row>
    <row r="73" spans="1:13" x14ac:dyDescent="0.3">
      <c r="A73">
        <v>26884</v>
      </c>
      <c r="B73" t="s">
        <v>243</v>
      </c>
      <c r="C73">
        <v>2000</v>
      </c>
      <c r="D73">
        <f t="shared" si="8"/>
        <v>22</v>
      </c>
      <c r="E73" t="s">
        <v>44</v>
      </c>
      <c r="F73">
        <v>3</v>
      </c>
      <c r="G73">
        <v>3</v>
      </c>
      <c r="H73">
        <v>2</v>
      </c>
      <c r="I73">
        <v>3</v>
      </c>
      <c r="J73">
        <v>3</v>
      </c>
      <c r="K73">
        <v>3</v>
      </c>
      <c r="L73" s="2">
        <f t="shared" si="9"/>
        <v>17</v>
      </c>
      <c r="M73" s="54">
        <f t="shared" si="10"/>
        <v>3</v>
      </c>
    </row>
    <row r="74" spans="1:13" x14ac:dyDescent="0.3">
      <c r="A74">
        <v>29187</v>
      </c>
      <c r="B74" t="s">
        <v>243</v>
      </c>
      <c r="C74">
        <v>2000</v>
      </c>
      <c r="D74">
        <f t="shared" si="8"/>
        <v>22</v>
      </c>
      <c r="E74" t="s">
        <v>52</v>
      </c>
      <c r="F74">
        <v>3</v>
      </c>
      <c r="G74">
        <v>3</v>
      </c>
      <c r="H74">
        <v>3</v>
      </c>
      <c r="I74">
        <v>3</v>
      </c>
      <c r="J74">
        <v>3</v>
      </c>
      <c r="K74">
        <v>2</v>
      </c>
      <c r="L74" s="2">
        <f t="shared" si="9"/>
        <v>17</v>
      </c>
      <c r="M74" s="54">
        <f t="shared" si="10"/>
        <v>3</v>
      </c>
    </row>
    <row r="75" spans="1:13" x14ac:dyDescent="0.3">
      <c r="A75">
        <v>29370</v>
      </c>
      <c r="B75" t="s">
        <v>243</v>
      </c>
      <c r="C75">
        <v>2000</v>
      </c>
      <c r="D75">
        <f t="shared" si="8"/>
        <v>22</v>
      </c>
      <c r="E75" t="s">
        <v>79</v>
      </c>
      <c r="F75">
        <v>4</v>
      </c>
      <c r="G75">
        <v>3</v>
      </c>
      <c r="H75">
        <v>3</v>
      </c>
      <c r="I75">
        <v>2</v>
      </c>
      <c r="J75">
        <v>3</v>
      </c>
      <c r="K75">
        <v>2</v>
      </c>
      <c r="L75" s="2">
        <f t="shared" si="9"/>
        <v>17</v>
      </c>
      <c r="M75" s="54">
        <f t="shared" si="10"/>
        <v>3</v>
      </c>
    </row>
    <row r="76" spans="1:13" x14ac:dyDescent="0.3">
      <c r="A76">
        <v>26931</v>
      </c>
      <c r="B76" t="s">
        <v>243</v>
      </c>
      <c r="C76">
        <v>1999</v>
      </c>
      <c r="D76">
        <f t="shared" si="8"/>
        <v>23</v>
      </c>
      <c r="E76" t="s">
        <v>52</v>
      </c>
      <c r="F76">
        <v>4</v>
      </c>
      <c r="G76">
        <v>3</v>
      </c>
      <c r="H76">
        <v>2</v>
      </c>
      <c r="I76">
        <v>3</v>
      </c>
      <c r="J76">
        <v>3</v>
      </c>
      <c r="K76">
        <v>2</v>
      </c>
      <c r="L76" s="2">
        <f t="shared" si="9"/>
        <v>17</v>
      </c>
      <c r="M76" s="54">
        <f t="shared" si="10"/>
        <v>3</v>
      </c>
    </row>
    <row r="77" spans="1:13" x14ac:dyDescent="0.3">
      <c r="A77">
        <v>29893</v>
      </c>
      <c r="B77" t="s">
        <v>243</v>
      </c>
      <c r="C77">
        <v>1999</v>
      </c>
      <c r="D77">
        <f t="shared" si="8"/>
        <v>23</v>
      </c>
      <c r="E77" t="s">
        <v>44</v>
      </c>
      <c r="F77">
        <v>2</v>
      </c>
      <c r="G77">
        <v>3</v>
      </c>
      <c r="H77">
        <v>3</v>
      </c>
      <c r="I77">
        <v>3</v>
      </c>
      <c r="J77">
        <v>3</v>
      </c>
      <c r="K77">
        <v>3</v>
      </c>
      <c r="L77" s="2">
        <f t="shared" si="9"/>
        <v>17</v>
      </c>
      <c r="M77" s="54">
        <f t="shared" si="10"/>
        <v>3</v>
      </c>
    </row>
    <row r="78" spans="1:13" x14ac:dyDescent="0.3">
      <c r="A78">
        <v>27701</v>
      </c>
      <c r="B78" t="s">
        <v>243</v>
      </c>
      <c r="C78">
        <v>1998</v>
      </c>
      <c r="D78">
        <f t="shared" si="8"/>
        <v>24</v>
      </c>
      <c r="E78" t="s">
        <v>42</v>
      </c>
      <c r="F78">
        <v>3</v>
      </c>
      <c r="G78">
        <v>3</v>
      </c>
      <c r="H78">
        <v>3</v>
      </c>
      <c r="I78">
        <v>2</v>
      </c>
      <c r="J78">
        <v>3</v>
      </c>
      <c r="K78">
        <v>3</v>
      </c>
      <c r="L78" s="2">
        <f t="shared" si="9"/>
        <v>17</v>
      </c>
      <c r="M78" s="54">
        <f t="shared" si="10"/>
        <v>3</v>
      </c>
    </row>
    <row r="79" spans="1:13" x14ac:dyDescent="0.3">
      <c r="A79">
        <v>27684</v>
      </c>
      <c r="B79" t="s">
        <v>243</v>
      </c>
      <c r="C79">
        <v>1998</v>
      </c>
      <c r="D79">
        <f t="shared" si="8"/>
        <v>24</v>
      </c>
      <c r="E79" t="s">
        <v>97</v>
      </c>
      <c r="F79">
        <v>3</v>
      </c>
      <c r="G79">
        <v>3</v>
      </c>
      <c r="H79">
        <v>2</v>
      </c>
      <c r="I79">
        <v>3</v>
      </c>
      <c r="J79">
        <v>3</v>
      </c>
      <c r="K79">
        <v>3</v>
      </c>
      <c r="L79" s="2">
        <f t="shared" si="9"/>
        <v>17</v>
      </c>
      <c r="M79" s="54">
        <f t="shared" si="10"/>
        <v>3</v>
      </c>
    </row>
    <row r="80" spans="1:13" x14ac:dyDescent="0.3">
      <c r="A80">
        <v>29259</v>
      </c>
      <c r="B80" t="s">
        <v>243</v>
      </c>
      <c r="C80">
        <v>1998</v>
      </c>
      <c r="D80">
        <f t="shared" si="8"/>
        <v>24</v>
      </c>
      <c r="E80" t="s">
        <v>101</v>
      </c>
      <c r="F80">
        <v>3</v>
      </c>
      <c r="G80">
        <v>4</v>
      </c>
      <c r="H80">
        <v>2</v>
      </c>
      <c r="I80">
        <v>3</v>
      </c>
      <c r="J80">
        <v>2</v>
      </c>
      <c r="K80">
        <v>3</v>
      </c>
      <c r="L80" s="2">
        <f t="shared" si="9"/>
        <v>17</v>
      </c>
      <c r="M80" s="54">
        <f t="shared" si="10"/>
        <v>3</v>
      </c>
    </row>
    <row r="81" spans="1:13" x14ac:dyDescent="0.3">
      <c r="A81">
        <v>29527</v>
      </c>
      <c r="B81" t="s">
        <v>243</v>
      </c>
      <c r="C81">
        <v>1998</v>
      </c>
      <c r="D81">
        <f t="shared" si="8"/>
        <v>24</v>
      </c>
      <c r="E81" t="s">
        <v>40</v>
      </c>
      <c r="F81">
        <v>3</v>
      </c>
      <c r="G81">
        <v>3</v>
      </c>
      <c r="H81">
        <v>1</v>
      </c>
      <c r="I81">
        <v>4</v>
      </c>
      <c r="J81">
        <v>4</v>
      </c>
      <c r="K81">
        <v>2</v>
      </c>
      <c r="L81" s="2">
        <f t="shared" si="9"/>
        <v>17</v>
      </c>
      <c r="M81" s="54">
        <f t="shared" si="10"/>
        <v>3</v>
      </c>
    </row>
    <row r="82" spans="1:13" x14ac:dyDescent="0.3">
      <c r="A82">
        <v>28462</v>
      </c>
      <c r="B82" t="s">
        <v>243</v>
      </c>
      <c r="C82">
        <v>1997</v>
      </c>
      <c r="D82">
        <f t="shared" si="8"/>
        <v>25</v>
      </c>
      <c r="E82" t="s">
        <v>52</v>
      </c>
      <c r="F82">
        <v>3</v>
      </c>
      <c r="G82">
        <v>3</v>
      </c>
      <c r="H82">
        <v>2</v>
      </c>
      <c r="I82">
        <v>3</v>
      </c>
      <c r="J82">
        <v>3</v>
      </c>
      <c r="K82">
        <v>3</v>
      </c>
      <c r="L82" s="2">
        <f t="shared" si="9"/>
        <v>17</v>
      </c>
      <c r="M82" s="54">
        <f t="shared" si="10"/>
        <v>3</v>
      </c>
    </row>
    <row r="83" spans="1:13" x14ac:dyDescent="0.3">
      <c r="A83">
        <v>27507</v>
      </c>
      <c r="B83" t="s">
        <v>243</v>
      </c>
      <c r="C83">
        <v>1996</v>
      </c>
      <c r="D83">
        <f t="shared" si="8"/>
        <v>26</v>
      </c>
      <c r="E83" t="s">
        <v>44</v>
      </c>
      <c r="F83">
        <v>3</v>
      </c>
      <c r="G83">
        <v>3</v>
      </c>
      <c r="H83">
        <v>4</v>
      </c>
      <c r="I83">
        <v>2</v>
      </c>
      <c r="J83">
        <v>3</v>
      </c>
      <c r="K83">
        <v>2</v>
      </c>
      <c r="L83" s="2">
        <f t="shared" si="9"/>
        <v>17</v>
      </c>
      <c r="M83" s="54">
        <f t="shared" si="10"/>
        <v>3</v>
      </c>
    </row>
    <row r="84" spans="1:13" x14ac:dyDescent="0.3">
      <c r="A84">
        <v>28340</v>
      </c>
      <c r="B84" t="s">
        <v>243</v>
      </c>
      <c r="C84">
        <v>1996</v>
      </c>
      <c r="D84">
        <f t="shared" si="8"/>
        <v>26</v>
      </c>
      <c r="E84" t="s">
        <v>42</v>
      </c>
      <c r="F84">
        <v>3</v>
      </c>
      <c r="G84">
        <v>3</v>
      </c>
      <c r="H84">
        <v>2</v>
      </c>
      <c r="I84">
        <v>3</v>
      </c>
      <c r="J84">
        <v>3</v>
      </c>
      <c r="K84">
        <v>3</v>
      </c>
      <c r="L84" s="2">
        <f t="shared" si="9"/>
        <v>17</v>
      </c>
      <c r="M84" s="54">
        <f t="shared" si="10"/>
        <v>3</v>
      </c>
    </row>
    <row r="85" spans="1:13" x14ac:dyDescent="0.3">
      <c r="A85">
        <v>27386</v>
      </c>
      <c r="B85" t="s">
        <v>243</v>
      </c>
      <c r="C85">
        <v>1994</v>
      </c>
      <c r="D85">
        <f t="shared" si="8"/>
        <v>28</v>
      </c>
      <c r="E85" t="s">
        <v>42</v>
      </c>
      <c r="F85">
        <v>3</v>
      </c>
      <c r="G85">
        <v>3</v>
      </c>
      <c r="H85">
        <v>2</v>
      </c>
      <c r="I85">
        <v>4</v>
      </c>
      <c r="J85">
        <v>3</v>
      </c>
      <c r="K85">
        <v>2</v>
      </c>
      <c r="L85" s="2">
        <f t="shared" si="9"/>
        <v>17</v>
      </c>
      <c r="M85" s="54">
        <f t="shared" si="10"/>
        <v>3</v>
      </c>
    </row>
    <row r="86" spans="1:13" x14ac:dyDescent="0.3">
      <c r="A86">
        <v>29585</v>
      </c>
      <c r="B86" t="s">
        <v>244</v>
      </c>
      <c r="C86">
        <v>2001</v>
      </c>
      <c r="D86">
        <f t="shared" si="8"/>
        <v>21</v>
      </c>
      <c r="E86" t="s">
        <v>49</v>
      </c>
      <c r="F86">
        <v>2</v>
      </c>
      <c r="G86">
        <v>3</v>
      </c>
      <c r="H86">
        <v>2</v>
      </c>
      <c r="I86">
        <v>1</v>
      </c>
      <c r="J86">
        <v>2</v>
      </c>
      <c r="K86">
        <v>1</v>
      </c>
      <c r="L86" s="2">
        <f t="shared" si="9"/>
        <v>11</v>
      </c>
      <c r="M86" s="54">
        <f t="shared" si="10"/>
        <v>1</v>
      </c>
    </row>
    <row r="87" spans="1:13" x14ac:dyDescent="0.3">
      <c r="A87">
        <v>28265</v>
      </c>
      <c r="B87" t="s">
        <v>243</v>
      </c>
      <c r="C87">
        <v>1993</v>
      </c>
      <c r="D87">
        <f t="shared" si="8"/>
        <v>29</v>
      </c>
      <c r="E87" t="s">
        <v>42</v>
      </c>
      <c r="F87">
        <v>3</v>
      </c>
      <c r="G87">
        <v>3</v>
      </c>
      <c r="H87">
        <v>2</v>
      </c>
      <c r="I87">
        <v>3</v>
      </c>
      <c r="J87">
        <v>3</v>
      </c>
      <c r="K87">
        <v>3</v>
      </c>
      <c r="L87" s="2">
        <f t="shared" si="9"/>
        <v>17</v>
      </c>
      <c r="M87" s="54">
        <f t="shared" si="10"/>
        <v>3</v>
      </c>
    </row>
    <row r="88" spans="1:13" x14ac:dyDescent="0.3">
      <c r="A88">
        <v>28233</v>
      </c>
      <c r="B88" t="s">
        <v>243</v>
      </c>
      <c r="C88">
        <v>1992</v>
      </c>
      <c r="D88">
        <f t="shared" si="8"/>
        <v>30</v>
      </c>
      <c r="E88" t="s">
        <v>42</v>
      </c>
      <c r="F88">
        <v>3</v>
      </c>
      <c r="G88">
        <v>3</v>
      </c>
      <c r="H88">
        <v>2</v>
      </c>
      <c r="I88">
        <v>3</v>
      </c>
      <c r="J88">
        <v>3</v>
      </c>
      <c r="K88">
        <v>3</v>
      </c>
      <c r="L88" s="2">
        <f t="shared" si="9"/>
        <v>17</v>
      </c>
      <c r="M88" s="54">
        <f t="shared" si="10"/>
        <v>3</v>
      </c>
    </row>
    <row r="89" spans="1:13" x14ac:dyDescent="0.3">
      <c r="A89">
        <v>29924</v>
      </c>
      <c r="B89" t="s">
        <v>244</v>
      </c>
      <c r="C89">
        <v>2001</v>
      </c>
      <c r="D89">
        <f t="shared" si="8"/>
        <v>21</v>
      </c>
      <c r="E89" t="s">
        <v>52</v>
      </c>
      <c r="F89">
        <v>4</v>
      </c>
      <c r="G89">
        <v>4</v>
      </c>
      <c r="H89">
        <v>1</v>
      </c>
      <c r="I89">
        <v>4</v>
      </c>
      <c r="J89">
        <v>4</v>
      </c>
      <c r="K89">
        <v>4</v>
      </c>
      <c r="L89" s="2">
        <f t="shared" si="9"/>
        <v>21</v>
      </c>
      <c r="M89" s="54">
        <f t="shared" si="10"/>
        <v>6</v>
      </c>
    </row>
    <row r="90" spans="1:13" x14ac:dyDescent="0.3">
      <c r="A90">
        <v>28113</v>
      </c>
      <c r="B90" t="s">
        <v>243</v>
      </c>
      <c r="C90">
        <v>1992</v>
      </c>
      <c r="D90">
        <f t="shared" si="8"/>
        <v>30</v>
      </c>
      <c r="E90" t="s">
        <v>42</v>
      </c>
      <c r="F90">
        <v>3</v>
      </c>
      <c r="G90">
        <v>3</v>
      </c>
      <c r="H90">
        <v>2</v>
      </c>
      <c r="I90">
        <v>3</v>
      </c>
      <c r="J90">
        <v>3</v>
      </c>
      <c r="K90">
        <v>3</v>
      </c>
      <c r="L90" s="2">
        <f t="shared" si="9"/>
        <v>17</v>
      </c>
      <c r="M90" s="54">
        <f t="shared" si="10"/>
        <v>3</v>
      </c>
    </row>
    <row r="91" spans="1:13" x14ac:dyDescent="0.3">
      <c r="A91">
        <v>28067</v>
      </c>
      <c r="B91" t="s">
        <v>244</v>
      </c>
      <c r="C91">
        <v>2001</v>
      </c>
      <c r="D91">
        <f t="shared" si="8"/>
        <v>21</v>
      </c>
      <c r="E91" t="s">
        <v>42</v>
      </c>
      <c r="F91">
        <v>4</v>
      </c>
      <c r="G91">
        <v>4</v>
      </c>
      <c r="H91">
        <v>2</v>
      </c>
      <c r="I91">
        <v>4</v>
      </c>
      <c r="J91">
        <v>4</v>
      </c>
      <c r="K91">
        <v>4</v>
      </c>
      <c r="L91" s="2">
        <f t="shared" si="9"/>
        <v>22</v>
      </c>
      <c r="M91" s="54">
        <f t="shared" si="10"/>
        <v>7</v>
      </c>
    </row>
    <row r="92" spans="1:13" x14ac:dyDescent="0.3">
      <c r="A92">
        <v>30118</v>
      </c>
      <c r="B92" t="s">
        <v>243</v>
      </c>
      <c r="C92">
        <v>1990</v>
      </c>
      <c r="D92">
        <f t="shared" si="8"/>
        <v>32</v>
      </c>
      <c r="E92" t="s">
        <v>40</v>
      </c>
      <c r="F92">
        <v>3</v>
      </c>
      <c r="G92">
        <v>3</v>
      </c>
      <c r="H92">
        <v>3</v>
      </c>
      <c r="I92">
        <v>3</v>
      </c>
      <c r="J92">
        <v>3</v>
      </c>
      <c r="K92">
        <v>2</v>
      </c>
      <c r="L92" s="2">
        <f t="shared" si="9"/>
        <v>17</v>
      </c>
      <c r="M92" s="54">
        <f t="shared" si="10"/>
        <v>3</v>
      </c>
    </row>
    <row r="93" spans="1:13" x14ac:dyDescent="0.3">
      <c r="A93">
        <v>30096</v>
      </c>
      <c r="B93" t="s">
        <v>244</v>
      </c>
      <c r="C93">
        <v>2001</v>
      </c>
      <c r="D93">
        <f t="shared" si="8"/>
        <v>21</v>
      </c>
      <c r="E93" t="s">
        <v>52</v>
      </c>
      <c r="F93">
        <v>4</v>
      </c>
      <c r="G93">
        <v>3</v>
      </c>
      <c r="H93">
        <v>4</v>
      </c>
      <c r="I93">
        <v>4</v>
      </c>
      <c r="J93">
        <v>3</v>
      </c>
      <c r="K93">
        <v>3</v>
      </c>
      <c r="L93" s="2">
        <f t="shared" si="9"/>
        <v>21</v>
      </c>
      <c r="M93" s="54">
        <f t="shared" si="10"/>
        <v>6</v>
      </c>
    </row>
    <row r="94" spans="1:13" x14ac:dyDescent="0.3">
      <c r="A94">
        <v>28385</v>
      </c>
      <c r="B94" t="s">
        <v>243</v>
      </c>
      <c r="C94">
        <v>1989</v>
      </c>
      <c r="D94">
        <f t="shared" si="8"/>
        <v>33</v>
      </c>
      <c r="E94" t="s">
        <v>40</v>
      </c>
      <c r="F94">
        <v>3</v>
      </c>
      <c r="G94">
        <v>3</v>
      </c>
      <c r="H94">
        <v>3</v>
      </c>
      <c r="I94">
        <v>2</v>
      </c>
      <c r="J94">
        <v>3</v>
      </c>
      <c r="K94">
        <v>3</v>
      </c>
      <c r="L94" s="2">
        <f t="shared" si="9"/>
        <v>17</v>
      </c>
      <c r="M94" s="54">
        <f t="shared" si="10"/>
        <v>3</v>
      </c>
    </row>
    <row r="95" spans="1:13" x14ac:dyDescent="0.3">
      <c r="A95">
        <v>26623</v>
      </c>
      <c r="B95" t="s">
        <v>243</v>
      </c>
      <c r="C95">
        <v>1978</v>
      </c>
      <c r="D95">
        <f t="shared" si="8"/>
        <v>44</v>
      </c>
      <c r="E95" t="s">
        <v>40</v>
      </c>
      <c r="F95">
        <v>3</v>
      </c>
      <c r="G95">
        <v>3</v>
      </c>
      <c r="H95">
        <v>2</v>
      </c>
      <c r="I95">
        <v>3</v>
      </c>
      <c r="J95">
        <v>3</v>
      </c>
      <c r="K95">
        <v>3</v>
      </c>
      <c r="L95" s="2">
        <f t="shared" si="9"/>
        <v>17</v>
      </c>
      <c r="M95" s="54">
        <f t="shared" si="10"/>
        <v>3</v>
      </c>
    </row>
    <row r="96" spans="1:13" x14ac:dyDescent="0.3">
      <c r="A96">
        <v>29813</v>
      </c>
      <c r="B96" t="s">
        <v>243</v>
      </c>
      <c r="C96">
        <v>1978</v>
      </c>
      <c r="D96">
        <f t="shared" si="8"/>
        <v>44</v>
      </c>
      <c r="E96" t="s">
        <v>42</v>
      </c>
      <c r="F96">
        <v>3</v>
      </c>
      <c r="G96">
        <v>4</v>
      </c>
      <c r="H96">
        <v>2</v>
      </c>
      <c r="I96">
        <v>3</v>
      </c>
      <c r="J96">
        <v>4</v>
      </c>
      <c r="K96">
        <v>1</v>
      </c>
      <c r="L96" s="2">
        <f t="shared" si="9"/>
        <v>17</v>
      </c>
      <c r="M96" s="54">
        <f t="shared" si="10"/>
        <v>3</v>
      </c>
    </row>
    <row r="97" spans="1:13" x14ac:dyDescent="0.3">
      <c r="A97">
        <v>28770</v>
      </c>
      <c r="B97" t="s">
        <v>243</v>
      </c>
      <c r="C97">
        <v>1975</v>
      </c>
      <c r="D97">
        <f t="shared" si="8"/>
        <v>47</v>
      </c>
      <c r="E97" t="s">
        <v>44</v>
      </c>
      <c r="F97">
        <v>3</v>
      </c>
      <c r="G97">
        <v>3</v>
      </c>
      <c r="H97">
        <v>2</v>
      </c>
      <c r="I97">
        <v>3</v>
      </c>
      <c r="J97">
        <v>3</v>
      </c>
      <c r="K97">
        <v>3</v>
      </c>
      <c r="L97" s="2">
        <f t="shared" si="9"/>
        <v>17</v>
      </c>
      <c r="M97" s="54">
        <f t="shared" si="10"/>
        <v>3</v>
      </c>
    </row>
    <row r="98" spans="1:13" x14ac:dyDescent="0.3">
      <c r="A98">
        <v>29492</v>
      </c>
      <c r="B98" t="s">
        <v>243</v>
      </c>
      <c r="C98">
        <v>1969</v>
      </c>
      <c r="D98">
        <f t="shared" si="8"/>
        <v>53</v>
      </c>
      <c r="E98" t="s">
        <v>67</v>
      </c>
      <c r="F98">
        <v>3</v>
      </c>
      <c r="G98">
        <v>4</v>
      </c>
      <c r="H98">
        <v>3</v>
      </c>
      <c r="I98">
        <v>2</v>
      </c>
      <c r="J98">
        <v>3</v>
      </c>
      <c r="K98">
        <v>2</v>
      </c>
      <c r="L98" s="2">
        <f t="shared" si="9"/>
        <v>17</v>
      </c>
      <c r="M98" s="54">
        <f t="shared" si="10"/>
        <v>3</v>
      </c>
    </row>
    <row r="99" spans="1:13" x14ac:dyDescent="0.3">
      <c r="A99">
        <v>30143</v>
      </c>
      <c r="B99" t="s">
        <v>243</v>
      </c>
      <c r="C99">
        <v>2009</v>
      </c>
      <c r="D99">
        <f t="shared" si="8"/>
        <v>13</v>
      </c>
      <c r="E99" t="s">
        <v>40</v>
      </c>
      <c r="F99">
        <v>3</v>
      </c>
      <c r="G99">
        <v>4</v>
      </c>
      <c r="H99">
        <v>2</v>
      </c>
      <c r="I99">
        <v>3</v>
      </c>
      <c r="J99">
        <v>3</v>
      </c>
      <c r="K99">
        <v>3</v>
      </c>
      <c r="L99" s="2">
        <f t="shared" si="9"/>
        <v>18</v>
      </c>
      <c r="M99" s="54">
        <f t="shared" si="10"/>
        <v>4</v>
      </c>
    </row>
    <row r="100" spans="1:13" x14ac:dyDescent="0.3">
      <c r="A100">
        <v>26842</v>
      </c>
      <c r="B100" t="s">
        <v>244</v>
      </c>
      <c r="C100">
        <v>2000</v>
      </c>
      <c r="D100">
        <f t="shared" si="8"/>
        <v>22</v>
      </c>
      <c r="E100" t="s">
        <v>40</v>
      </c>
      <c r="F100">
        <v>3</v>
      </c>
      <c r="G100">
        <v>3</v>
      </c>
      <c r="H100">
        <v>4</v>
      </c>
      <c r="I100">
        <v>2</v>
      </c>
      <c r="J100">
        <v>3</v>
      </c>
      <c r="K100">
        <v>2</v>
      </c>
      <c r="L100" s="2">
        <f t="shared" si="9"/>
        <v>17</v>
      </c>
      <c r="M100" s="54">
        <f t="shared" si="10"/>
        <v>3</v>
      </c>
    </row>
    <row r="101" spans="1:13" x14ac:dyDescent="0.3">
      <c r="A101">
        <v>28030</v>
      </c>
      <c r="B101" t="s">
        <v>243</v>
      </c>
      <c r="C101">
        <v>2006</v>
      </c>
      <c r="D101">
        <f t="shared" si="8"/>
        <v>16</v>
      </c>
      <c r="E101" t="s">
        <v>49</v>
      </c>
      <c r="F101">
        <v>4</v>
      </c>
      <c r="G101">
        <v>4</v>
      </c>
      <c r="H101">
        <v>2</v>
      </c>
      <c r="I101">
        <v>2</v>
      </c>
      <c r="J101">
        <v>4</v>
      </c>
      <c r="K101">
        <v>2</v>
      </c>
      <c r="L101" s="2">
        <f t="shared" si="9"/>
        <v>18</v>
      </c>
      <c r="M101" s="54">
        <f t="shared" si="10"/>
        <v>4</v>
      </c>
    </row>
    <row r="102" spans="1:13" x14ac:dyDescent="0.3">
      <c r="A102">
        <v>28727</v>
      </c>
      <c r="B102" t="s">
        <v>243</v>
      </c>
      <c r="C102">
        <v>2005</v>
      </c>
      <c r="D102">
        <f t="shared" si="8"/>
        <v>17</v>
      </c>
      <c r="E102" t="s">
        <v>49</v>
      </c>
      <c r="F102">
        <v>4</v>
      </c>
      <c r="G102">
        <v>3</v>
      </c>
      <c r="H102">
        <v>4</v>
      </c>
      <c r="I102">
        <v>2</v>
      </c>
      <c r="J102">
        <v>3</v>
      </c>
      <c r="K102">
        <v>2</v>
      </c>
      <c r="L102" s="2">
        <f t="shared" si="9"/>
        <v>18</v>
      </c>
      <c r="M102" s="54">
        <f t="shared" si="10"/>
        <v>4</v>
      </c>
    </row>
    <row r="103" spans="1:13" x14ac:dyDescent="0.3">
      <c r="A103">
        <v>29844</v>
      </c>
      <c r="B103" t="s">
        <v>243</v>
      </c>
      <c r="C103">
        <v>2003</v>
      </c>
      <c r="D103">
        <f t="shared" si="8"/>
        <v>19</v>
      </c>
      <c r="E103" t="s">
        <v>40</v>
      </c>
      <c r="F103">
        <v>4</v>
      </c>
      <c r="G103">
        <v>3</v>
      </c>
      <c r="H103">
        <v>3</v>
      </c>
      <c r="I103">
        <v>3</v>
      </c>
      <c r="J103">
        <v>3</v>
      </c>
      <c r="K103">
        <v>2</v>
      </c>
      <c r="L103" s="2">
        <f t="shared" si="9"/>
        <v>18</v>
      </c>
      <c r="M103" s="54">
        <f t="shared" si="10"/>
        <v>4</v>
      </c>
    </row>
    <row r="104" spans="1:13" x14ac:dyDescent="0.3">
      <c r="A104">
        <v>27657</v>
      </c>
      <c r="B104" t="s">
        <v>243</v>
      </c>
      <c r="C104">
        <v>2002</v>
      </c>
      <c r="D104">
        <f t="shared" si="8"/>
        <v>20</v>
      </c>
      <c r="E104" t="s">
        <v>64</v>
      </c>
      <c r="F104">
        <v>3</v>
      </c>
      <c r="G104">
        <v>4</v>
      </c>
      <c r="H104">
        <v>1</v>
      </c>
      <c r="I104">
        <v>3</v>
      </c>
      <c r="J104">
        <v>4</v>
      </c>
      <c r="K104">
        <v>3</v>
      </c>
      <c r="L104" s="2">
        <f t="shared" si="9"/>
        <v>18</v>
      </c>
      <c r="M104" s="54">
        <f t="shared" si="10"/>
        <v>4</v>
      </c>
    </row>
    <row r="105" spans="1:13" x14ac:dyDescent="0.3">
      <c r="A105">
        <v>27089</v>
      </c>
      <c r="B105" t="s">
        <v>244</v>
      </c>
      <c r="C105">
        <v>2000</v>
      </c>
      <c r="D105">
        <f t="shared" si="8"/>
        <v>22</v>
      </c>
      <c r="E105" t="s">
        <v>73</v>
      </c>
      <c r="F105">
        <v>3</v>
      </c>
      <c r="G105">
        <v>3</v>
      </c>
      <c r="H105">
        <v>3</v>
      </c>
      <c r="I105">
        <v>2</v>
      </c>
      <c r="J105">
        <v>2</v>
      </c>
      <c r="K105">
        <v>1</v>
      </c>
      <c r="L105" s="2">
        <f t="shared" si="9"/>
        <v>14</v>
      </c>
      <c r="M105" s="54">
        <f t="shared" si="10"/>
        <v>1</v>
      </c>
    </row>
    <row r="106" spans="1:13" x14ac:dyDescent="0.3">
      <c r="A106">
        <v>27760</v>
      </c>
      <c r="B106" t="s">
        <v>243</v>
      </c>
      <c r="C106">
        <v>2002</v>
      </c>
      <c r="D106">
        <f t="shared" si="8"/>
        <v>20</v>
      </c>
      <c r="E106" t="s">
        <v>40</v>
      </c>
      <c r="F106">
        <v>4</v>
      </c>
      <c r="G106">
        <v>4</v>
      </c>
      <c r="H106">
        <v>3</v>
      </c>
      <c r="I106">
        <v>2</v>
      </c>
      <c r="J106">
        <v>2</v>
      </c>
      <c r="K106">
        <v>3</v>
      </c>
      <c r="L106" s="2">
        <f t="shared" si="9"/>
        <v>18</v>
      </c>
      <c r="M106" s="54">
        <f t="shared" si="10"/>
        <v>4</v>
      </c>
    </row>
    <row r="107" spans="1:13" x14ac:dyDescent="0.3">
      <c r="A107">
        <v>29491</v>
      </c>
      <c r="B107" t="s">
        <v>243</v>
      </c>
      <c r="C107">
        <v>2002</v>
      </c>
      <c r="D107">
        <f t="shared" si="8"/>
        <v>20</v>
      </c>
      <c r="E107" t="s">
        <v>40</v>
      </c>
      <c r="F107">
        <v>3</v>
      </c>
      <c r="G107">
        <v>4</v>
      </c>
      <c r="H107">
        <v>1</v>
      </c>
      <c r="I107">
        <v>3</v>
      </c>
      <c r="J107">
        <v>4</v>
      </c>
      <c r="K107">
        <v>3</v>
      </c>
      <c r="L107" s="2">
        <f t="shared" si="9"/>
        <v>18</v>
      </c>
      <c r="M107" s="54">
        <f t="shared" si="10"/>
        <v>4</v>
      </c>
    </row>
    <row r="108" spans="1:13" x14ac:dyDescent="0.3">
      <c r="A108">
        <v>27079</v>
      </c>
      <c r="B108" t="s">
        <v>243</v>
      </c>
      <c r="C108">
        <v>2001</v>
      </c>
      <c r="D108">
        <f t="shared" si="8"/>
        <v>21</v>
      </c>
      <c r="E108" t="s">
        <v>49</v>
      </c>
      <c r="F108">
        <v>4</v>
      </c>
      <c r="G108">
        <v>4</v>
      </c>
      <c r="H108">
        <v>3</v>
      </c>
      <c r="I108">
        <v>2</v>
      </c>
      <c r="J108">
        <v>3</v>
      </c>
      <c r="K108">
        <v>2</v>
      </c>
      <c r="L108" s="2">
        <f t="shared" si="9"/>
        <v>18</v>
      </c>
      <c r="M108" s="54">
        <f t="shared" si="10"/>
        <v>4</v>
      </c>
    </row>
    <row r="109" spans="1:13" x14ac:dyDescent="0.3">
      <c r="A109">
        <v>29369</v>
      </c>
      <c r="B109" t="s">
        <v>243</v>
      </c>
      <c r="C109">
        <v>2001</v>
      </c>
      <c r="D109">
        <f t="shared" si="8"/>
        <v>21</v>
      </c>
      <c r="E109" t="s">
        <v>70</v>
      </c>
      <c r="F109">
        <v>3</v>
      </c>
      <c r="G109">
        <v>3</v>
      </c>
      <c r="H109">
        <v>3</v>
      </c>
      <c r="I109">
        <v>3</v>
      </c>
      <c r="J109">
        <v>3</v>
      </c>
      <c r="K109">
        <v>3</v>
      </c>
      <c r="L109" s="2">
        <f t="shared" si="9"/>
        <v>18</v>
      </c>
      <c r="M109" s="54">
        <f t="shared" si="10"/>
        <v>4</v>
      </c>
    </row>
    <row r="110" spans="1:13" x14ac:dyDescent="0.3">
      <c r="A110">
        <v>26540</v>
      </c>
      <c r="B110" t="s">
        <v>243</v>
      </c>
      <c r="C110">
        <v>2000</v>
      </c>
      <c r="D110">
        <f t="shared" si="8"/>
        <v>22</v>
      </c>
      <c r="E110" t="s">
        <v>44</v>
      </c>
      <c r="F110">
        <v>3</v>
      </c>
      <c r="G110">
        <v>4</v>
      </c>
      <c r="H110">
        <v>1</v>
      </c>
      <c r="I110">
        <v>3</v>
      </c>
      <c r="J110">
        <v>4</v>
      </c>
      <c r="K110">
        <v>3</v>
      </c>
      <c r="L110" s="2">
        <f t="shared" si="9"/>
        <v>18</v>
      </c>
      <c r="M110" s="54">
        <f t="shared" si="10"/>
        <v>4</v>
      </c>
    </row>
    <row r="111" spans="1:13" x14ac:dyDescent="0.3">
      <c r="A111">
        <v>26526</v>
      </c>
      <c r="B111" t="s">
        <v>243</v>
      </c>
      <c r="C111">
        <v>2000</v>
      </c>
      <c r="D111">
        <f t="shared" si="8"/>
        <v>22</v>
      </c>
      <c r="E111" t="s">
        <v>42</v>
      </c>
      <c r="F111">
        <v>1</v>
      </c>
      <c r="G111">
        <v>4</v>
      </c>
      <c r="H111">
        <v>3</v>
      </c>
      <c r="I111">
        <v>3</v>
      </c>
      <c r="J111">
        <v>3</v>
      </c>
      <c r="K111">
        <v>4</v>
      </c>
      <c r="L111" s="2">
        <f t="shared" si="9"/>
        <v>18</v>
      </c>
      <c r="M111" s="54">
        <f t="shared" si="10"/>
        <v>4</v>
      </c>
    </row>
    <row r="112" spans="1:13" x14ac:dyDescent="0.3">
      <c r="A112">
        <v>27353</v>
      </c>
      <c r="B112" t="s">
        <v>243</v>
      </c>
      <c r="C112">
        <v>2000</v>
      </c>
      <c r="D112">
        <f t="shared" si="8"/>
        <v>22</v>
      </c>
      <c r="E112" t="s">
        <v>44</v>
      </c>
      <c r="F112">
        <v>3</v>
      </c>
      <c r="G112">
        <v>3</v>
      </c>
      <c r="H112">
        <v>3</v>
      </c>
      <c r="I112">
        <v>3</v>
      </c>
      <c r="J112">
        <v>3</v>
      </c>
      <c r="K112">
        <v>3</v>
      </c>
      <c r="L112" s="2">
        <f t="shared" si="9"/>
        <v>18</v>
      </c>
      <c r="M112" s="54">
        <f t="shared" si="10"/>
        <v>4</v>
      </c>
    </row>
    <row r="113" spans="1:13" x14ac:dyDescent="0.3">
      <c r="A113">
        <v>26800</v>
      </c>
      <c r="B113" t="s">
        <v>243</v>
      </c>
      <c r="C113">
        <v>1999</v>
      </c>
      <c r="D113">
        <f t="shared" si="8"/>
        <v>23</v>
      </c>
      <c r="E113" t="s">
        <v>44</v>
      </c>
      <c r="F113">
        <v>3</v>
      </c>
      <c r="G113">
        <v>3</v>
      </c>
      <c r="H113">
        <v>3</v>
      </c>
      <c r="I113">
        <v>3</v>
      </c>
      <c r="J113">
        <v>4</v>
      </c>
      <c r="K113">
        <v>2</v>
      </c>
      <c r="L113" s="2">
        <f t="shared" si="9"/>
        <v>18</v>
      </c>
      <c r="M113" s="54">
        <f t="shared" si="10"/>
        <v>4</v>
      </c>
    </row>
    <row r="114" spans="1:13" x14ac:dyDescent="0.3">
      <c r="A114">
        <v>26945</v>
      </c>
      <c r="B114" t="s">
        <v>243</v>
      </c>
      <c r="C114">
        <v>1999</v>
      </c>
      <c r="D114">
        <f t="shared" si="8"/>
        <v>23</v>
      </c>
      <c r="E114" t="s">
        <v>40</v>
      </c>
      <c r="F114">
        <v>4</v>
      </c>
      <c r="G114">
        <v>4</v>
      </c>
      <c r="H114">
        <v>4</v>
      </c>
      <c r="I114">
        <v>1</v>
      </c>
      <c r="J114">
        <v>4</v>
      </c>
      <c r="K114">
        <v>1</v>
      </c>
      <c r="L114" s="2">
        <f t="shared" si="9"/>
        <v>18</v>
      </c>
      <c r="M114" s="54">
        <f t="shared" si="10"/>
        <v>4</v>
      </c>
    </row>
    <row r="115" spans="1:13" x14ac:dyDescent="0.3">
      <c r="A115">
        <v>28670</v>
      </c>
      <c r="B115" t="s">
        <v>244</v>
      </c>
      <c r="C115">
        <v>2000</v>
      </c>
      <c r="D115">
        <f t="shared" si="8"/>
        <v>22</v>
      </c>
      <c r="E115" t="s">
        <v>44</v>
      </c>
      <c r="F115">
        <v>4</v>
      </c>
      <c r="G115">
        <v>3</v>
      </c>
      <c r="H115">
        <v>2</v>
      </c>
      <c r="I115">
        <v>2</v>
      </c>
      <c r="J115">
        <v>4</v>
      </c>
      <c r="K115">
        <v>3</v>
      </c>
      <c r="L115" s="2">
        <f t="shared" si="9"/>
        <v>18</v>
      </c>
      <c r="M115" s="54">
        <f t="shared" si="10"/>
        <v>4</v>
      </c>
    </row>
    <row r="116" spans="1:13" x14ac:dyDescent="0.3">
      <c r="A116">
        <v>28768</v>
      </c>
      <c r="B116" t="s">
        <v>244</v>
      </c>
      <c r="C116">
        <v>2000</v>
      </c>
      <c r="D116">
        <f t="shared" si="8"/>
        <v>22</v>
      </c>
      <c r="E116" t="s">
        <v>76</v>
      </c>
      <c r="F116">
        <v>3</v>
      </c>
      <c r="G116">
        <v>3</v>
      </c>
      <c r="H116">
        <v>3</v>
      </c>
      <c r="I116">
        <v>1</v>
      </c>
      <c r="J116">
        <v>2</v>
      </c>
      <c r="K116">
        <v>1</v>
      </c>
      <c r="L116" s="2">
        <f t="shared" si="9"/>
        <v>13</v>
      </c>
      <c r="M116" s="54">
        <f t="shared" si="10"/>
        <v>1</v>
      </c>
    </row>
    <row r="117" spans="1:13" x14ac:dyDescent="0.3">
      <c r="A117">
        <v>27030</v>
      </c>
      <c r="B117" t="s">
        <v>243</v>
      </c>
      <c r="C117">
        <v>1999</v>
      </c>
      <c r="D117">
        <f t="shared" si="8"/>
        <v>23</v>
      </c>
      <c r="E117" t="s">
        <v>82</v>
      </c>
      <c r="F117">
        <v>3</v>
      </c>
      <c r="G117">
        <v>3</v>
      </c>
      <c r="H117">
        <v>3</v>
      </c>
      <c r="I117">
        <v>3</v>
      </c>
      <c r="J117">
        <v>3</v>
      </c>
      <c r="K117">
        <v>3</v>
      </c>
      <c r="L117" s="2">
        <f t="shared" si="9"/>
        <v>18</v>
      </c>
      <c r="M117" s="54">
        <f t="shared" si="10"/>
        <v>4</v>
      </c>
    </row>
    <row r="118" spans="1:13" x14ac:dyDescent="0.3">
      <c r="A118">
        <v>27639</v>
      </c>
      <c r="B118" t="s">
        <v>243</v>
      </c>
      <c r="C118">
        <v>1999</v>
      </c>
      <c r="D118">
        <f t="shared" si="8"/>
        <v>23</v>
      </c>
      <c r="E118" t="s">
        <v>40</v>
      </c>
      <c r="F118">
        <v>4</v>
      </c>
      <c r="G118">
        <v>3</v>
      </c>
      <c r="H118">
        <v>3</v>
      </c>
      <c r="I118">
        <v>2</v>
      </c>
      <c r="J118">
        <v>4</v>
      </c>
      <c r="K118">
        <v>2</v>
      </c>
      <c r="L118" s="2">
        <f t="shared" si="9"/>
        <v>18</v>
      </c>
      <c r="M118" s="54">
        <f t="shared" si="10"/>
        <v>4</v>
      </c>
    </row>
    <row r="119" spans="1:13" x14ac:dyDescent="0.3">
      <c r="A119">
        <v>28730</v>
      </c>
      <c r="B119" t="s">
        <v>243</v>
      </c>
      <c r="C119">
        <v>1999</v>
      </c>
      <c r="D119">
        <f t="shared" si="8"/>
        <v>23</v>
      </c>
      <c r="E119" t="s">
        <v>88</v>
      </c>
      <c r="F119">
        <v>2</v>
      </c>
      <c r="G119">
        <v>3</v>
      </c>
      <c r="H119">
        <v>3</v>
      </c>
      <c r="I119">
        <v>3</v>
      </c>
      <c r="J119">
        <v>4</v>
      </c>
      <c r="K119">
        <v>3</v>
      </c>
      <c r="L119" s="2">
        <f t="shared" si="9"/>
        <v>18</v>
      </c>
      <c r="M119" s="54">
        <f t="shared" si="10"/>
        <v>4</v>
      </c>
    </row>
    <row r="120" spans="1:13" x14ac:dyDescent="0.3">
      <c r="A120">
        <v>28982</v>
      </c>
      <c r="B120" t="s">
        <v>243</v>
      </c>
      <c r="C120">
        <v>1999</v>
      </c>
      <c r="D120">
        <f t="shared" si="8"/>
        <v>23</v>
      </c>
      <c r="E120" t="s">
        <v>77</v>
      </c>
      <c r="F120">
        <v>4</v>
      </c>
      <c r="G120">
        <v>4</v>
      </c>
      <c r="H120">
        <v>3</v>
      </c>
      <c r="I120">
        <v>2</v>
      </c>
      <c r="J120">
        <v>3</v>
      </c>
      <c r="K120">
        <v>2</v>
      </c>
      <c r="L120" s="2">
        <f t="shared" si="9"/>
        <v>18</v>
      </c>
      <c r="M120" s="54">
        <f t="shared" si="10"/>
        <v>4</v>
      </c>
    </row>
    <row r="121" spans="1:13" x14ac:dyDescent="0.3">
      <c r="A121">
        <v>29803</v>
      </c>
      <c r="B121" t="s">
        <v>243</v>
      </c>
      <c r="C121">
        <v>1999</v>
      </c>
      <c r="D121">
        <f t="shared" si="8"/>
        <v>23</v>
      </c>
      <c r="E121" t="s">
        <v>93</v>
      </c>
      <c r="F121">
        <v>3</v>
      </c>
      <c r="G121">
        <v>3</v>
      </c>
      <c r="H121">
        <v>3</v>
      </c>
      <c r="I121">
        <v>3</v>
      </c>
      <c r="J121">
        <v>3</v>
      </c>
      <c r="K121">
        <v>3</v>
      </c>
      <c r="L121" s="2">
        <f t="shared" si="9"/>
        <v>18</v>
      </c>
      <c r="M121" s="54">
        <f t="shared" si="10"/>
        <v>4</v>
      </c>
    </row>
    <row r="122" spans="1:13" x14ac:dyDescent="0.3">
      <c r="A122">
        <v>29179</v>
      </c>
      <c r="B122" t="s">
        <v>244</v>
      </c>
      <c r="C122">
        <v>2000</v>
      </c>
      <c r="D122">
        <f t="shared" si="8"/>
        <v>22</v>
      </c>
      <c r="E122" t="s">
        <v>52</v>
      </c>
      <c r="F122">
        <v>3</v>
      </c>
      <c r="G122">
        <v>3</v>
      </c>
      <c r="H122">
        <v>3</v>
      </c>
      <c r="I122">
        <v>2</v>
      </c>
      <c r="J122">
        <v>3</v>
      </c>
      <c r="K122">
        <v>1</v>
      </c>
      <c r="L122" s="2">
        <f t="shared" si="9"/>
        <v>15</v>
      </c>
      <c r="M122" s="54">
        <f t="shared" si="10"/>
        <v>2</v>
      </c>
    </row>
    <row r="123" spans="1:13" x14ac:dyDescent="0.3">
      <c r="A123">
        <v>28247</v>
      </c>
      <c r="B123" t="s">
        <v>243</v>
      </c>
      <c r="C123">
        <v>1998</v>
      </c>
      <c r="D123">
        <f t="shared" si="8"/>
        <v>24</v>
      </c>
      <c r="E123" t="s">
        <v>40</v>
      </c>
      <c r="F123">
        <v>3</v>
      </c>
      <c r="G123">
        <v>4</v>
      </c>
      <c r="H123">
        <v>3</v>
      </c>
      <c r="I123">
        <v>2</v>
      </c>
      <c r="J123">
        <v>4</v>
      </c>
      <c r="K123">
        <v>2</v>
      </c>
      <c r="L123" s="2">
        <f t="shared" si="9"/>
        <v>18</v>
      </c>
      <c r="M123" s="54">
        <f t="shared" si="10"/>
        <v>4</v>
      </c>
    </row>
    <row r="124" spans="1:13" x14ac:dyDescent="0.3">
      <c r="A124">
        <v>29206</v>
      </c>
      <c r="B124" t="s">
        <v>244</v>
      </c>
      <c r="C124">
        <v>2000</v>
      </c>
      <c r="D124">
        <f t="shared" si="8"/>
        <v>22</v>
      </c>
      <c r="E124" t="s">
        <v>44</v>
      </c>
      <c r="F124">
        <v>4</v>
      </c>
      <c r="G124">
        <v>4</v>
      </c>
      <c r="H124">
        <v>4</v>
      </c>
      <c r="I124">
        <v>1</v>
      </c>
      <c r="J124">
        <v>3</v>
      </c>
      <c r="K124">
        <v>1</v>
      </c>
      <c r="L124" s="2">
        <f t="shared" si="9"/>
        <v>17</v>
      </c>
      <c r="M124" s="54">
        <f t="shared" si="10"/>
        <v>3</v>
      </c>
    </row>
    <row r="125" spans="1:13" x14ac:dyDescent="0.3">
      <c r="A125">
        <v>28749</v>
      </c>
      <c r="B125" t="s">
        <v>243</v>
      </c>
      <c r="C125">
        <v>1998</v>
      </c>
      <c r="D125">
        <f t="shared" si="8"/>
        <v>24</v>
      </c>
      <c r="E125" t="s">
        <v>42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 s="2">
        <f t="shared" si="9"/>
        <v>18</v>
      </c>
      <c r="M125" s="54">
        <f t="shared" si="10"/>
        <v>4</v>
      </c>
    </row>
    <row r="126" spans="1:13" x14ac:dyDescent="0.3">
      <c r="A126">
        <v>29285</v>
      </c>
      <c r="B126" t="s">
        <v>244</v>
      </c>
      <c r="C126">
        <v>2000</v>
      </c>
      <c r="D126">
        <f t="shared" si="8"/>
        <v>22</v>
      </c>
      <c r="E126" t="s">
        <v>78</v>
      </c>
      <c r="F126">
        <v>4</v>
      </c>
      <c r="G126">
        <v>4</v>
      </c>
      <c r="H126">
        <v>3</v>
      </c>
      <c r="I126">
        <v>3</v>
      </c>
      <c r="J126">
        <v>3</v>
      </c>
      <c r="K126">
        <v>2</v>
      </c>
      <c r="L126" s="2">
        <f t="shared" si="9"/>
        <v>19</v>
      </c>
      <c r="M126" s="54">
        <f t="shared" si="10"/>
        <v>4</v>
      </c>
    </row>
    <row r="127" spans="1:13" x14ac:dyDescent="0.3">
      <c r="A127">
        <v>29005</v>
      </c>
      <c r="B127" t="s">
        <v>243</v>
      </c>
      <c r="C127">
        <v>1997</v>
      </c>
      <c r="D127">
        <f t="shared" si="8"/>
        <v>25</v>
      </c>
      <c r="E127" t="s">
        <v>44</v>
      </c>
      <c r="F127">
        <v>3</v>
      </c>
      <c r="G127">
        <v>3</v>
      </c>
      <c r="H127">
        <v>3</v>
      </c>
      <c r="I127">
        <v>2</v>
      </c>
      <c r="J127">
        <v>4</v>
      </c>
      <c r="K127">
        <v>3</v>
      </c>
      <c r="L127" s="2">
        <f t="shared" si="9"/>
        <v>18</v>
      </c>
      <c r="M127" s="54">
        <f t="shared" si="10"/>
        <v>4</v>
      </c>
    </row>
    <row r="128" spans="1:13" x14ac:dyDescent="0.3">
      <c r="A128">
        <v>29620</v>
      </c>
      <c r="B128" t="s">
        <v>243</v>
      </c>
      <c r="C128">
        <v>1997</v>
      </c>
      <c r="D128">
        <f t="shared" si="8"/>
        <v>25</v>
      </c>
      <c r="E128" t="s">
        <v>42</v>
      </c>
      <c r="F128">
        <v>3</v>
      </c>
      <c r="G128">
        <v>3</v>
      </c>
      <c r="H128">
        <v>2</v>
      </c>
      <c r="I128">
        <v>4</v>
      </c>
      <c r="J128">
        <v>3</v>
      </c>
      <c r="K128">
        <v>3</v>
      </c>
      <c r="L128" s="2">
        <f t="shared" si="9"/>
        <v>18</v>
      </c>
      <c r="M128" s="54">
        <f t="shared" si="10"/>
        <v>4</v>
      </c>
    </row>
    <row r="129" spans="1:13" x14ac:dyDescent="0.3">
      <c r="A129">
        <v>28168</v>
      </c>
      <c r="B129" t="s">
        <v>243</v>
      </c>
      <c r="C129">
        <v>1996</v>
      </c>
      <c r="D129">
        <f t="shared" si="8"/>
        <v>26</v>
      </c>
      <c r="E129" t="s">
        <v>52</v>
      </c>
      <c r="F129">
        <v>3</v>
      </c>
      <c r="G129">
        <v>3</v>
      </c>
      <c r="H129">
        <v>2</v>
      </c>
      <c r="I129">
        <v>3</v>
      </c>
      <c r="J129">
        <v>4</v>
      </c>
      <c r="K129">
        <v>3</v>
      </c>
      <c r="L129" s="2">
        <f t="shared" si="9"/>
        <v>18</v>
      </c>
      <c r="M129" s="54">
        <f t="shared" si="10"/>
        <v>4</v>
      </c>
    </row>
    <row r="130" spans="1:13" x14ac:dyDescent="0.3">
      <c r="A130">
        <v>27928</v>
      </c>
      <c r="B130" t="s">
        <v>243</v>
      </c>
      <c r="C130">
        <v>1995</v>
      </c>
      <c r="D130">
        <f t="shared" ref="D130:D193" si="11">2022-C130</f>
        <v>27</v>
      </c>
      <c r="E130" t="s">
        <v>42</v>
      </c>
      <c r="F130">
        <v>3</v>
      </c>
      <c r="G130">
        <v>3</v>
      </c>
      <c r="H130">
        <v>3</v>
      </c>
      <c r="I130">
        <v>3</v>
      </c>
      <c r="J130">
        <v>3</v>
      </c>
      <c r="K130">
        <v>3</v>
      </c>
      <c r="L130" s="2">
        <f t="shared" ref="L130:L193" si="12">SUM(F130:K130)</f>
        <v>18</v>
      </c>
      <c r="M130" s="54">
        <f t="shared" ref="M130:M193" si="13">VLOOKUP(L130,R:V,5,FALSE)</f>
        <v>4</v>
      </c>
    </row>
    <row r="131" spans="1:13" x14ac:dyDescent="0.3">
      <c r="A131">
        <v>27625</v>
      </c>
      <c r="B131" t="s">
        <v>243</v>
      </c>
      <c r="C131">
        <v>1993</v>
      </c>
      <c r="D131">
        <f t="shared" si="11"/>
        <v>29</v>
      </c>
      <c r="E131" t="s">
        <v>52</v>
      </c>
      <c r="F131">
        <v>3</v>
      </c>
      <c r="G131">
        <v>4</v>
      </c>
      <c r="H131">
        <v>3</v>
      </c>
      <c r="I131">
        <v>2</v>
      </c>
      <c r="J131">
        <v>4</v>
      </c>
      <c r="K131">
        <v>2</v>
      </c>
      <c r="L131" s="2">
        <f t="shared" si="12"/>
        <v>18</v>
      </c>
      <c r="M131" s="54">
        <f t="shared" si="13"/>
        <v>4</v>
      </c>
    </row>
    <row r="132" spans="1:13" x14ac:dyDescent="0.3">
      <c r="A132">
        <v>28284</v>
      </c>
      <c r="B132" t="s">
        <v>243</v>
      </c>
      <c r="C132">
        <v>1993</v>
      </c>
      <c r="D132">
        <f t="shared" si="11"/>
        <v>29</v>
      </c>
      <c r="E132" t="s">
        <v>108</v>
      </c>
      <c r="F132">
        <v>4</v>
      </c>
      <c r="G132">
        <v>3</v>
      </c>
      <c r="H132">
        <v>3</v>
      </c>
      <c r="I132">
        <v>2</v>
      </c>
      <c r="J132">
        <v>3</v>
      </c>
      <c r="K132">
        <v>3</v>
      </c>
      <c r="L132" s="2">
        <f t="shared" si="12"/>
        <v>18</v>
      </c>
      <c r="M132" s="54">
        <f t="shared" si="13"/>
        <v>4</v>
      </c>
    </row>
    <row r="133" spans="1:13" x14ac:dyDescent="0.3">
      <c r="A133">
        <v>27155</v>
      </c>
      <c r="B133" t="s">
        <v>243</v>
      </c>
      <c r="C133">
        <v>1987</v>
      </c>
      <c r="D133">
        <f t="shared" si="11"/>
        <v>35</v>
      </c>
      <c r="E133" t="s">
        <v>42</v>
      </c>
      <c r="F133">
        <v>3</v>
      </c>
      <c r="G133">
        <v>3</v>
      </c>
      <c r="H133">
        <v>2</v>
      </c>
      <c r="I133">
        <v>3</v>
      </c>
      <c r="J133">
        <v>3</v>
      </c>
      <c r="K133">
        <v>4</v>
      </c>
      <c r="L133" s="2">
        <f t="shared" si="12"/>
        <v>18</v>
      </c>
      <c r="M133" s="54">
        <f t="shared" si="13"/>
        <v>4</v>
      </c>
    </row>
    <row r="134" spans="1:13" x14ac:dyDescent="0.3">
      <c r="A134">
        <v>29470</v>
      </c>
      <c r="B134" t="s">
        <v>243</v>
      </c>
      <c r="C134">
        <v>1981</v>
      </c>
      <c r="D134">
        <f t="shared" si="11"/>
        <v>41</v>
      </c>
      <c r="E134" t="s">
        <v>40</v>
      </c>
      <c r="F134">
        <v>3</v>
      </c>
      <c r="G134">
        <v>3</v>
      </c>
      <c r="H134">
        <v>3</v>
      </c>
      <c r="I134">
        <v>3</v>
      </c>
      <c r="J134">
        <v>3</v>
      </c>
      <c r="K134">
        <v>3</v>
      </c>
      <c r="L134" s="2">
        <f t="shared" si="12"/>
        <v>18</v>
      </c>
      <c r="M134" s="54">
        <f t="shared" si="13"/>
        <v>4</v>
      </c>
    </row>
    <row r="135" spans="1:13" x14ac:dyDescent="0.3">
      <c r="A135">
        <v>28532</v>
      </c>
      <c r="B135" t="s">
        <v>243</v>
      </c>
      <c r="C135">
        <v>1974</v>
      </c>
      <c r="D135">
        <f t="shared" si="11"/>
        <v>48</v>
      </c>
      <c r="E135" t="s">
        <v>69</v>
      </c>
      <c r="F135">
        <v>4</v>
      </c>
      <c r="G135">
        <v>3</v>
      </c>
      <c r="H135">
        <v>3</v>
      </c>
      <c r="I135">
        <v>2</v>
      </c>
      <c r="J135">
        <v>3</v>
      </c>
      <c r="K135">
        <v>3</v>
      </c>
      <c r="L135" s="2">
        <f t="shared" si="12"/>
        <v>18</v>
      </c>
      <c r="M135" s="54">
        <f t="shared" si="13"/>
        <v>4</v>
      </c>
    </row>
    <row r="136" spans="1:13" x14ac:dyDescent="0.3">
      <c r="A136">
        <v>28242</v>
      </c>
      <c r="B136" t="s">
        <v>243</v>
      </c>
      <c r="C136">
        <v>1971</v>
      </c>
      <c r="D136">
        <f t="shared" si="11"/>
        <v>51</v>
      </c>
      <c r="E136" t="s">
        <v>127</v>
      </c>
      <c r="F136">
        <v>3</v>
      </c>
      <c r="G136">
        <v>3</v>
      </c>
      <c r="H136">
        <v>3</v>
      </c>
      <c r="I136">
        <v>3</v>
      </c>
      <c r="J136">
        <v>3</v>
      </c>
      <c r="K136">
        <v>3</v>
      </c>
      <c r="L136" s="2">
        <f t="shared" si="12"/>
        <v>18</v>
      </c>
      <c r="M136" s="54">
        <f t="shared" si="13"/>
        <v>4</v>
      </c>
    </row>
    <row r="137" spans="1:13" x14ac:dyDescent="0.3">
      <c r="A137">
        <v>29214</v>
      </c>
      <c r="B137" t="s">
        <v>243</v>
      </c>
      <c r="C137">
        <v>1952</v>
      </c>
      <c r="D137">
        <f t="shared" si="11"/>
        <v>70</v>
      </c>
      <c r="E137" t="s">
        <v>44</v>
      </c>
      <c r="F137">
        <v>3</v>
      </c>
      <c r="G137">
        <v>3</v>
      </c>
      <c r="H137">
        <v>3</v>
      </c>
      <c r="I137">
        <v>3</v>
      </c>
      <c r="J137">
        <v>3</v>
      </c>
      <c r="K137">
        <v>3</v>
      </c>
      <c r="L137" s="2">
        <f t="shared" si="12"/>
        <v>18</v>
      </c>
      <c r="M137" s="54">
        <f t="shared" si="13"/>
        <v>4</v>
      </c>
    </row>
    <row r="138" spans="1:13" x14ac:dyDescent="0.3">
      <c r="A138">
        <v>27994</v>
      </c>
      <c r="B138" t="s">
        <v>243</v>
      </c>
      <c r="C138">
        <v>2007</v>
      </c>
      <c r="D138">
        <f t="shared" si="11"/>
        <v>15</v>
      </c>
      <c r="E138" t="s">
        <v>42</v>
      </c>
      <c r="F138">
        <v>3</v>
      </c>
      <c r="G138">
        <v>4</v>
      </c>
      <c r="H138">
        <v>2</v>
      </c>
      <c r="I138">
        <v>3</v>
      </c>
      <c r="J138">
        <v>4</v>
      </c>
      <c r="K138">
        <v>3</v>
      </c>
      <c r="L138" s="2">
        <f t="shared" si="12"/>
        <v>19</v>
      </c>
      <c r="M138" s="54">
        <f t="shared" si="13"/>
        <v>4</v>
      </c>
    </row>
    <row r="139" spans="1:13" x14ac:dyDescent="0.3">
      <c r="A139">
        <v>28178</v>
      </c>
      <c r="B139" t="s">
        <v>243</v>
      </c>
      <c r="C139">
        <v>2006</v>
      </c>
      <c r="D139">
        <f t="shared" si="11"/>
        <v>16</v>
      </c>
      <c r="E139" t="s">
        <v>52</v>
      </c>
      <c r="F139">
        <v>3</v>
      </c>
      <c r="G139">
        <v>3</v>
      </c>
      <c r="H139">
        <v>2</v>
      </c>
      <c r="I139">
        <v>4</v>
      </c>
      <c r="J139">
        <v>4</v>
      </c>
      <c r="K139">
        <v>3</v>
      </c>
      <c r="L139" s="2">
        <f t="shared" si="12"/>
        <v>19</v>
      </c>
      <c r="M139" s="54">
        <f t="shared" si="13"/>
        <v>4</v>
      </c>
    </row>
    <row r="140" spans="1:13" x14ac:dyDescent="0.3">
      <c r="A140">
        <v>28523</v>
      </c>
      <c r="B140" t="s">
        <v>243</v>
      </c>
      <c r="C140">
        <v>2006</v>
      </c>
      <c r="D140">
        <f t="shared" si="11"/>
        <v>16</v>
      </c>
      <c r="E140" t="s">
        <v>49</v>
      </c>
      <c r="F140">
        <v>3</v>
      </c>
      <c r="G140">
        <v>3</v>
      </c>
      <c r="H140">
        <v>2</v>
      </c>
      <c r="I140">
        <v>3</v>
      </c>
      <c r="J140">
        <v>4</v>
      </c>
      <c r="K140">
        <v>4</v>
      </c>
      <c r="L140" s="2">
        <f t="shared" si="12"/>
        <v>19</v>
      </c>
      <c r="M140" s="54">
        <f t="shared" si="13"/>
        <v>4</v>
      </c>
    </row>
    <row r="141" spans="1:13" x14ac:dyDescent="0.3">
      <c r="A141">
        <v>29342</v>
      </c>
      <c r="B141" t="s">
        <v>243</v>
      </c>
      <c r="C141">
        <v>2006</v>
      </c>
      <c r="D141">
        <f t="shared" si="11"/>
        <v>16</v>
      </c>
      <c r="E141" t="s">
        <v>44</v>
      </c>
      <c r="F141">
        <v>2</v>
      </c>
      <c r="G141">
        <v>4</v>
      </c>
      <c r="H141">
        <v>2</v>
      </c>
      <c r="I141">
        <v>4</v>
      </c>
      <c r="J141">
        <v>3</v>
      </c>
      <c r="K141">
        <v>4</v>
      </c>
      <c r="L141" s="2">
        <f t="shared" si="12"/>
        <v>19</v>
      </c>
      <c r="M141" s="54">
        <f t="shared" si="13"/>
        <v>4</v>
      </c>
    </row>
    <row r="142" spans="1:13" x14ac:dyDescent="0.3">
      <c r="A142">
        <v>27110</v>
      </c>
      <c r="B142" t="s">
        <v>244</v>
      </c>
      <c r="C142">
        <v>1999</v>
      </c>
      <c r="D142">
        <f t="shared" si="11"/>
        <v>23</v>
      </c>
      <c r="E142" t="s">
        <v>40</v>
      </c>
      <c r="F142">
        <v>4</v>
      </c>
      <c r="G142">
        <v>4</v>
      </c>
      <c r="H142">
        <v>4</v>
      </c>
      <c r="I142">
        <v>3</v>
      </c>
      <c r="J142">
        <v>4</v>
      </c>
      <c r="K142">
        <v>2</v>
      </c>
      <c r="L142" s="2">
        <f t="shared" si="12"/>
        <v>21</v>
      </c>
      <c r="M142" s="54">
        <f t="shared" si="13"/>
        <v>6</v>
      </c>
    </row>
    <row r="143" spans="1:13" x14ac:dyDescent="0.3">
      <c r="A143">
        <v>28483</v>
      </c>
      <c r="B143" t="s">
        <v>243</v>
      </c>
      <c r="C143">
        <v>2005</v>
      </c>
      <c r="D143">
        <f t="shared" si="11"/>
        <v>17</v>
      </c>
      <c r="E143" t="s">
        <v>52</v>
      </c>
      <c r="F143">
        <v>3</v>
      </c>
      <c r="G143">
        <v>4</v>
      </c>
      <c r="H143">
        <v>3</v>
      </c>
      <c r="I143">
        <v>3</v>
      </c>
      <c r="J143">
        <v>3</v>
      </c>
      <c r="K143">
        <v>3</v>
      </c>
      <c r="L143" s="2">
        <f t="shared" si="12"/>
        <v>19</v>
      </c>
      <c r="M143" s="54">
        <f t="shared" si="13"/>
        <v>4</v>
      </c>
    </row>
    <row r="144" spans="1:13" x14ac:dyDescent="0.3">
      <c r="A144">
        <v>28046</v>
      </c>
      <c r="B144" t="s">
        <v>243</v>
      </c>
      <c r="C144">
        <v>2004</v>
      </c>
      <c r="D144">
        <f t="shared" si="11"/>
        <v>18</v>
      </c>
      <c r="E144" t="s">
        <v>42</v>
      </c>
      <c r="F144">
        <v>4</v>
      </c>
      <c r="G144">
        <v>2</v>
      </c>
      <c r="H144">
        <v>2</v>
      </c>
      <c r="I144">
        <v>3</v>
      </c>
      <c r="J144">
        <v>4</v>
      </c>
      <c r="K144">
        <v>4</v>
      </c>
      <c r="L144" s="2">
        <f t="shared" si="12"/>
        <v>19</v>
      </c>
      <c r="M144" s="54">
        <f t="shared" si="13"/>
        <v>4</v>
      </c>
    </row>
    <row r="145" spans="1:13" x14ac:dyDescent="0.3">
      <c r="A145">
        <v>28418</v>
      </c>
      <c r="B145" t="s">
        <v>243</v>
      </c>
      <c r="C145">
        <v>2004</v>
      </c>
      <c r="D145">
        <f t="shared" si="11"/>
        <v>18</v>
      </c>
      <c r="E145" t="s">
        <v>42</v>
      </c>
      <c r="F145">
        <v>4</v>
      </c>
      <c r="G145">
        <v>3</v>
      </c>
      <c r="H145">
        <v>3</v>
      </c>
      <c r="I145">
        <v>3</v>
      </c>
      <c r="J145">
        <v>3</v>
      </c>
      <c r="K145">
        <v>3</v>
      </c>
      <c r="L145" s="2">
        <f t="shared" si="12"/>
        <v>19</v>
      </c>
      <c r="M145" s="54">
        <f t="shared" si="13"/>
        <v>4</v>
      </c>
    </row>
    <row r="146" spans="1:13" x14ac:dyDescent="0.3">
      <c r="A146">
        <v>29049</v>
      </c>
      <c r="B146" t="s">
        <v>243</v>
      </c>
      <c r="C146">
        <v>2004</v>
      </c>
      <c r="D146">
        <f t="shared" si="11"/>
        <v>18</v>
      </c>
      <c r="E146" t="s">
        <v>59</v>
      </c>
      <c r="F146">
        <v>3</v>
      </c>
      <c r="G146">
        <v>3</v>
      </c>
      <c r="H146">
        <v>3</v>
      </c>
      <c r="I146">
        <v>3</v>
      </c>
      <c r="J146">
        <v>4</v>
      </c>
      <c r="K146">
        <v>3</v>
      </c>
      <c r="L146" s="2">
        <f t="shared" si="12"/>
        <v>19</v>
      </c>
      <c r="M146" s="54">
        <f t="shared" si="13"/>
        <v>4</v>
      </c>
    </row>
    <row r="147" spans="1:13" x14ac:dyDescent="0.3">
      <c r="A147">
        <v>26527</v>
      </c>
      <c r="B147" t="s">
        <v>243</v>
      </c>
      <c r="C147">
        <v>2003</v>
      </c>
      <c r="D147">
        <f t="shared" si="11"/>
        <v>19</v>
      </c>
      <c r="E147" t="s">
        <v>40</v>
      </c>
      <c r="F147">
        <v>4</v>
      </c>
      <c r="G147">
        <v>4</v>
      </c>
      <c r="H147">
        <v>2</v>
      </c>
      <c r="I147">
        <v>3</v>
      </c>
      <c r="J147">
        <v>3</v>
      </c>
      <c r="K147">
        <v>3</v>
      </c>
      <c r="L147" s="2">
        <f t="shared" si="12"/>
        <v>19</v>
      </c>
      <c r="M147" s="54">
        <f t="shared" si="13"/>
        <v>4</v>
      </c>
    </row>
    <row r="148" spans="1:13" x14ac:dyDescent="0.3">
      <c r="A148">
        <v>28860</v>
      </c>
      <c r="B148" t="s">
        <v>243</v>
      </c>
      <c r="C148">
        <v>2003</v>
      </c>
      <c r="D148">
        <f t="shared" si="11"/>
        <v>19</v>
      </c>
      <c r="E148" t="s">
        <v>42</v>
      </c>
      <c r="F148">
        <v>4</v>
      </c>
      <c r="G148">
        <v>4</v>
      </c>
      <c r="H148">
        <v>2</v>
      </c>
      <c r="I148">
        <v>3</v>
      </c>
      <c r="J148">
        <v>4</v>
      </c>
      <c r="K148">
        <v>2</v>
      </c>
      <c r="L148" s="2">
        <f t="shared" si="12"/>
        <v>19</v>
      </c>
      <c r="M148" s="54">
        <f t="shared" si="13"/>
        <v>4</v>
      </c>
    </row>
    <row r="149" spans="1:13" x14ac:dyDescent="0.3">
      <c r="A149">
        <v>29174</v>
      </c>
      <c r="B149" t="s">
        <v>243</v>
      </c>
      <c r="C149">
        <v>2003</v>
      </c>
      <c r="D149">
        <f t="shared" si="11"/>
        <v>19</v>
      </c>
      <c r="E149" t="s">
        <v>61</v>
      </c>
      <c r="F149">
        <v>4</v>
      </c>
      <c r="G149">
        <v>4</v>
      </c>
      <c r="H149">
        <v>1</v>
      </c>
      <c r="I149">
        <v>3</v>
      </c>
      <c r="J149">
        <v>4</v>
      </c>
      <c r="K149">
        <v>3</v>
      </c>
      <c r="L149" s="2">
        <f t="shared" si="12"/>
        <v>19</v>
      </c>
      <c r="M149" s="54">
        <f t="shared" si="13"/>
        <v>4</v>
      </c>
    </row>
    <row r="150" spans="1:13" x14ac:dyDescent="0.3">
      <c r="A150">
        <v>29876</v>
      </c>
      <c r="B150" t="s">
        <v>243</v>
      </c>
      <c r="C150">
        <v>2003</v>
      </c>
      <c r="D150">
        <f t="shared" si="11"/>
        <v>19</v>
      </c>
      <c r="E150" t="s">
        <v>40</v>
      </c>
      <c r="F150">
        <v>4</v>
      </c>
      <c r="G150">
        <v>3</v>
      </c>
      <c r="H150">
        <v>3</v>
      </c>
      <c r="I150">
        <v>3</v>
      </c>
      <c r="J150">
        <v>3</v>
      </c>
      <c r="K150">
        <v>3</v>
      </c>
      <c r="L150" s="2">
        <f t="shared" si="12"/>
        <v>19</v>
      </c>
      <c r="M150" s="54">
        <f t="shared" si="13"/>
        <v>4</v>
      </c>
    </row>
    <row r="151" spans="1:13" x14ac:dyDescent="0.3">
      <c r="A151">
        <v>30018</v>
      </c>
      <c r="B151" t="s">
        <v>243</v>
      </c>
      <c r="C151">
        <v>2003</v>
      </c>
      <c r="D151">
        <f t="shared" si="11"/>
        <v>19</v>
      </c>
      <c r="E151" t="s">
        <v>40</v>
      </c>
      <c r="F151">
        <v>3</v>
      </c>
      <c r="G151">
        <v>3</v>
      </c>
      <c r="H151">
        <v>3</v>
      </c>
      <c r="I151">
        <v>3</v>
      </c>
      <c r="J151">
        <v>4</v>
      </c>
      <c r="K151">
        <v>3</v>
      </c>
      <c r="L151" s="2">
        <f t="shared" si="12"/>
        <v>19</v>
      </c>
      <c r="M151" s="54">
        <f t="shared" si="13"/>
        <v>4</v>
      </c>
    </row>
    <row r="152" spans="1:13" x14ac:dyDescent="0.3">
      <c r="A152">
        <v>26556</v>
      </c>
      <c r="B152" t="s">
        <v>243</v>
      </c>
      <c r="C152">
        <v>2002</v>
      </c>
      <c r="D152">
        <f t="shared" si="11"/>
        <v>20</v>
      </c>
      <c r="E152" t="s">
        <v>42</v>
      </c>
      <c r="F152">
        <v>3</v>
      </c>
      <c r="G152">
        <v>4</v>
      </c>
      <c r="H152">
        <v>2</v>
      </c>
      <c r="I152">
        <v>3</v>
      </c>
      <c r="J152">
        <v>4</v>
      </c>
      <c r="K152">
        <v>3</v>
      </c>
      <c r="L152" s="2">
        <f t="shared" si="12"/>
        <v>19</v>
      </c>
      <c r="M152" s="54">
        <f t="shared" si="13"/>
        <v>4</v>
      </c>
    </row>
    <row r="153" spans="1:13" x14ac:dyDescent="0.3">
      <c r="A153">
        <v>27093</v>
      </c>
      <c r="B153" t="s">
        <v>243</v>
      </c>
      <c r="C153">
        <v>2002</v>
      </c>
      <c r="D153">
        <f t="shared" si="11"/>
        <v>20</v>
      </c>
      <c r="E153" t="s">
        <v>40</v>
      </c>
      <c r="F153">
        <v>3</v>
      </c>
      <c r="G153">
        <v>3</v>
      </c>
      <c r="H153">
        <v>2</v>
      </c>
      <c r="I153">
        <v>3</v>
      </c>
      <c r="J153">
        <v>4</v>
      </c>
      <c r="K153">
        <v>4</v>
      </c>
      <c r="L153" s="2">
        <f t="shared" si="12"/>
        <v>19</v>
      </c>
      <c r="M153" s="54">
        <f t="shared" si="13"/>
        <v>4</v>
      </c>
    </row>
    <row r="154" spans="1:13" x14ac:dyDescent="0.3">
      <c r="A154">
        <v>27305</v>
      </c>
      <c r="B154" t="s">
        <v>243</v>
      </c>
      <c r="C154">
        <v>2002</v>
      </c>
      <c r="D154">
        <f t="shared" si="11"/>
        <v>20</v>
      </c>
      <c r="E154" t="s">
        <v>49</v>
      </c>
      <c r="F154">
        <v>3</v>
      </c>
      <c r="G154">
        <v>4</v>
      </c>
      <c r="H154">
        <v>2</v>
      </c>
      <c r="I154">
        <v>3</v>
      </c>
      <c r="J154">
        <v>4</v>
      </c>
      <c r="K154">
        <v>3</v>
      </c>
      <c r="L154" s="2">
        <f t="shared" si="12"/>
        <v>19</v>
      </c>
      <c r="M154" s="54">
        <f t="shared" si="13"/>
        <v>4</v>
      </c>
    </row>
    <row r="155" spans="1:13" x14ac:dyDescent="0.3">
      <c r="A155">
        <v>29592</v>
      </c>
      <c r="B155" t="s">
        <v>243</v>
      </c>
      <c r="C155">
        <v>2002</v>
      </c>
      <c r="D155">
        <f t="shared" si="11"/>
        <v>20</v>
      </c>
      <c r="E155" t="s">
        <v>63</v>
      </c>
      <c r="F155">
        <v>3</v>
      </c>
      <c r="G155">
        <v>3</v>
      </c>
      <c r="H155">
        <v>3</v>
      </c>
      <c r="I155">
        <v>3</v>
      </c>
      <c r="J155">
        <v>4</v>
      </c>
      <c r="K155">
        <v>3</v>
      </c>
      <c r="L155" s="2">
        <f t="shared" si="12"/>
        <v>19</v>
      </c>
      <c r="M155" s="54">
        <f t="shared" si="13"/>
        <v>4</v>
      </c>
    </row>
    <row r="156" spans="1:13" x14ac:dyDescent="0.3">
      <c r="A156">
        <v>29677</v>
      </c>
      <c r="B156" t="s">
        <v>243</v>
      </c>
      <c r="C156">
        <v>2002</v>
      </c>
      <c r="D156">
        <f t="shared" si="11"/>
        <v>20</v>
      </c>
      <c r="E156" t="s">
        <v>65</v>
      </c>
      <c r="F156">
        <v>4</v>
      </c>
      <c r="G156">
        <v>4</v>
      </c>
      <c r="H156">
        <v>2</v>
      </c>
      <c r="I156">
        <v>3</v>
      </c>
      <c r="J156">
        <v>3</v>
      </c>
      <c r="K156">
        <v>3</v>
      </c>
      <c r="L156" s="2">
        <f t="shared" si="12"/>
        <v>19</v>
      </c>
      <c r="M156" s="54">
        <f t="shared" si="13"/>
        <v>4</v>
      </c>
    </row>
    <row r="157" spans="1:13" x14ac:dyDescent="0.3">
      <c r="A157">
        <v>27013</v>
      </c>
      <c r="B157" t="s">
        <v>243</v>
      </c>
      <c r="C157">
        <v>2001</v>
      </c>
      <c r="D157">
        <f t="shared" si="11"/>
        <v>21</v>
      </c>
      <c r="E157" t="s">
        <v>52</v>
      </c>
      <c r="F157">
        <v>3</v>
      </c>
      <c r="G157">
        <v>4</v>
      </c>
      <c r="H157">
        <v>2</v>
      </c>
      <c r="I157">
        <v>3</v>
      </c>
      <c r="J157">
        <v>4</v>
      </c>
      <c r="K157">
        <v>3</v>
      </c>
      <c r="L157" s="2">
        <f t="shared" si="12"/>
        <v>19</v>
      </c>
      <c r="M157" s="54">
        <f t="shared" si="13"/>
        <v>4</v>
      </c>
    </row>
    <row r="158" spans="1:13" x14ac:dyDescent="0.3">
      <c r="A158">
        <v>26531</v>
      </c>
      <c r="B158" t="s">
        <v>243</v>
      </c>
      <c r="C158">
        <v>2000</v>
      </c>
      <c r="D158">
        <f t="shared" si="11"/>
        <v>22</v>
      </c>
      <c r="E158" t="s">
        <v>40</v>
      </c>
      <c r="F158">
        <v>4</v>
      </c>
      <c r="G158">
        <v>4</v>
      </c>
      <c r="H158">
        <v>1</v>
      </c>
      <c r="I158">
        <v>3</v>
      </c>
      <c r="J158">
        <v>4</v>
      </c>
      <c r="K158">
        <v>3</v>
      </c>
      <c r="L158" s="2">
        <f t="shared" si="12"/>
        <v>19</v>
      </c>
      <c r="M158" s="54">
        <f t="shared" si="13"/>
        <v>4</v>
      </c>
    </row>
    <row r="159" spans="1:13" x14ac:dyDescent="0.3">
      <c r="A159">
        <v>27688</v>
      </c>
      <c r="B159" t="s">
        <v>243</v>
      </c>
      <c r="C159">
        <v>2000</v>
      </c>
      <c r="D159">
        <f t="shared" si="11"/>
        <v>22</v>
      </c>
      <c r="E159" t="s">
        <v>42</v>
      </c>
      <c r="F159">
        <v>4</v>
      </c>
      <c r="G159">
        <v>4</v>
      </c>
      <c r="H159">
        <v>1</v>
      </c>
      <c r="I159">
        <v>4</v>
      </c>
      <c r="J159">
        <v>3</v>
      </c>
      <c r="K159">
        <v>3</v>
      </c>
      <c r="L159" s="2">
        <f t="shared" si="12"/>
        <v>19</v>
      </c>
      <c r="M159" s="54">
        <f t="shared" si="13"/>
        <v>4</v>
      </c>
    </row>
    <row r="160" spans="1:13" x14ac:dyDescent="0.3">
      <c r="A160">
        <v>26640</v>
      </c>
      <c r="B160" t="s">
        <v>243</v>
      </c>
      <c r="C160">
        <v>1999</v>
      </c>
      <c r="D160">
        <f t="shared" si="11"/>
        <v>23</v>
      </c>
      <c r="E160" t="s">
        <v>44</v>
      </c>
      <c r="F160">
        <v>4</v>
      </c>
      <c r="G160">
        <v>3</v>
      </c>
      <c r="H160">
        <v>3</v>
      </c>
      <c r="I160">
        <v>3</v>
      </c>
      <c r="J160">
        <v>3</v>
      </c>
      <c r="K160">
        <v>3</v>
      </c>
      <c r="L160" s="2">
        <f t="shared" si="12"/>
        <v>19</v>
      </c>
      <c r="M160" s="54">
        <f t="shared" si="13"/>
        <v>4</v>
      </c>
    </row>
    <row r="161" spans="1:13" x14ac:dyDescent="0.3">
      <c r="A161">
        <v>26915</v>
      </c>
      <c r="B161" t="s">
        <v>243</v>
      </c>
      <c r="C161">
        <v>1999</v>
      </c>
      <c r="D161">
        <f t="shared" si="11"/>
        <v>23</v>
      </c>
      <c r="E161" t="s">
        <v>42</v>
      </c>
      <c r="F161">
        <v>3</v>
      </c>
      <c r="G161">
        <v>3</v>
      </c>
      <c r="H161">
        <v>2</v>
      </c>
      <c r="I161">
        <v>3</v>
      </c>
      <c r="J161">
        <v>4</v>
      </c>
      <c r="K161">
        <v>4</v>
      </c>
      <c r="L161" s="2">
        <f t="shared" si="12"/>
        <v>19</v>
      </c>
      <c r="M161" s="54">
        <f t="shared" si="13"/>
        <v>4</v>
      </c>
    </row>
    <row r="162" spans="1:13" x14ac:dyDescent="0.3">
      <c r="A162">
        <v>27698</v>
      </c>
      <c r="B162" t="s">
        <v>243</v>
      </c>
      <c r="C162">
        <v>1999</v>
      </c>
      <c r="D162">
        <f t="shared" si="11"/>
        <v>23</v>
      </c>
      <c r="E162" t="s">
        <v>86</v>
      </c>
      <c r="F162">
        <v>3</v>
      </c>
      <c r="G162">
        <v>3</v>
      </c>
      <c r="H162">
        <v>4</v>
      </c>
      <c r="I162">
        <v>3</v>
      </c>
      <c r="J162">
        <v>3</v>
      </c>
      <c r="K162">
        <v>3</v>
      </c>
      <c r="L162" s="2">
        <f t="shared" si="12"/>
        <v>19</v>
      </c>
      <c r="M162" s="54">
        <f t="shared" si="13"/>
        <v>4</v>
      </c>
    </row>
    <row r="163" spans="1:13" x14ac:dyDescent="0.3">
      <c r="A163">
        <v>28907</v>
      </c>
      <c r="B163" t="s">
        <v>244</v>
      </c>
      <c r="C163">
        <v>1999</v>
      </c>
      <c r="D163">
        <f t="shared" si="11"/>
        <v>23</v>
      </c>
      <c r="E163" t="s">
        <v>90</v>
      </c>
      <c r="F163">
        <v>3</v>
      </c>
      <c r="G163">
        <v>4</v>
      </c>
      <c r="H163">
        <v>3</v>
      </c>
      <c r="I163">
        <v>3</v>
      </c>
      <c r="J163">
        <v>4</v>
      </c>
      <c r="K163">
        <v>4</v>
      </c>
      <c r="L163" s="2">
        <f t="shared" si="12"/>
        <v>21</v>
      </c>
      <c r="M163" s="54">
        <f t="shared" si="13"/>
        <v>6</v>
      </c>
    </row>
    <row r="164" spans="1:13" x14ac:dyDescent="0.3">
      <c r="A164">
        <v>28024</v>
      </c>
      <c r="B164" t="s">
        <v>243</v>
      </c>
      <c r="C164">
        <v>1999</v>
      </c>
      <c r="D164">
        <f t="shared" si="11"/>
        <v>23</v>
      </c>
      <c r="E164" t="s">
        <v>42</v>
      </c>
      <c r="F164">
        <v>3</v>
      </c>
      <c r="G164">
        <v>3</v>
      </c>
      <c r="H164">
        <v>3</v>
      </c>
      <c r="I164">
        <v>3</v>
      </c>
      <c r="J164">
        <v>3</v>
      </c>
      <c r="K164">
        <v>4</v>
      </c>
      <c r="L164" s="2">
        <f t="shared" si="12"/>
        <v>19</v>
      </c>
      <c r="M164" s="54">
        <f t="shared" si="13"/>
        <v>4</v>
      </c>
    </row>
    <row r="165" spans="1:13" x14ac:dyDescent="0.3">
      <c r="A165">
        <v>28148</v>
      </c>
      <c r="B165" t="s">
        <v>243</v>
      </c>
      <c r="C165">
        <v>1999</v>
      </c>
      <c r="D165">
        <f t="shared" si="11"/>
        <v>23</v>
      </c>
      <c r="E165" t="s">
        <v>40</v>
      </c>
      <c r="F165">
        <v>4</v>
      </c>
      <c r="G165">
        <v>4</v>
      </c>
      <c r="H165">
        <v>3</v>
      </c>
      <c r="I165">
        <v>3</v>
      </c>
      <c r="J165">
        <v>3</v>
      </c>
      <c r="K165">
        <v>2</v>
      </c>
      <c r="L165" s="2">
        <f t="shared" si="12"/>
        <v>19</v>
      </c>
      <c r="M165" s="54">
        <f t="shared" si="13"/>
        <v>4</v>
      </c>
    </row>
    <row r="166" spans="1:13" x14ac:dyDescent="0.3">
      <c r="A166">
        <v>28598</v>
      </c>
      <c r="B166" t="s">
        <v>243</v>
      </c>
      <c r="C166">
        <v>1999</v>
      </c>
      <c r="D166">
        <f t="shared" si="11"/>
        <v>23</v>
      </c>
      <c r="E166" t="s">
        <v>87</v>
      </c>
      <c r="F166">
        <v>3</v>
      </c>
      <c r="G166">
        <v>3</v>
      </c>
      <c r="H166">
        <v>3</v>
      </c>
      <c r="I166">
        <v>3</v>
      </c>
      <c r="J166">
        <v>4</v>
      </c>
      <c r="K166">
        <v>3</v>
      </c>
      <c r="L166" s="2">
        <f t="shared" si="12"/>
        <v>19</v>
      </c>
      <c r="M166" s="54">
        <f t="shared" si="13"/>
        <v>4</v>
      </c>
    </row>
    <row r="167" spans="1:13" x14ac:dyDescent="0.3">
      <c r="A167">
        <v>29087</v>
      </c>
      <c r="B167" t="s">
        <v>244</v>
      </c>
      <c r="C167">
        <v>1999</v>
      </c>
      <c r="D167">
        <f t="shared" si="11"/>
        <v>23</v>
      </c>
      <c r="E167" t="s">
        <v>49</v>
      </c>
      <c r="F167">
        <v>3</v>
      </c>
      <c r="G167">
        <v>3</v>
      </c>
      <c r="H167">
        <v>2</v>
      </c>
      <c r="I167">
        <v>3</v>
      </c>
      <c r="J167">
        <v>3</v>
      </c>
      <c r="K167">
        <v>3</v>
      </c>
      <c r="L167" s="2">
        <f t="shared" si="12"/>
        <v>17</v>
      </c>
      <c r="M167" s="54">
        <f t="shared" si="13"/>
        <v>3</v>
      </c>
    </row>
    <row r="168" spans="1:13" x14ac:dyDescent="0.3">
      <c r="A168">
        <v>29637</v>
      </c>
      <c r="B168" t="s">
        <v>243</v>
      </c>
      <c r="C168">
        <v>1999</v>
      </c>
      <c r="D168">
        <f t="shared" si="11"/>
        <v>23</v>
      </c>
      <c r="E168" t="s">
        <v>44</v>
      </c>
      <c r="F168">
        <v>3</v>
      </c>
      <c r="G168">
        <v>4</v>
      </c>
      <c r="H168">
        <v>2</v>
      </c>
      <c r="I168">
        <v>3</v>
      </c>
      <c r="J168">
        <v>4</v>
      </c>
      <c r="K168">
        <v>3</v>
      </c>
      <c r="L168" s="2">
        <f t="shared" si="12"/>
        <v>19</v>
      </c>
      <c r="M168" s="54">
        <f t="shared" si="13"/>
        <v>4</v>
      </c>
    </row>
    <row r="169" spans="1:13" x14ac:dyDescent="0.3">
      <c r="A169">
        <v>29872</v>
      </c>
      <c r="B169" t="s">
        <v>243</v>
      </c>
      <c r="C169">
        <v>1999</v>
      </c>
      <c r="D169">
        <f t="shared" si="11"/>
        <v>23</v>
      </c>
      <c r="E169" t="s">
        <v>42</v>
      </c>
      <c r="F169">
        <v>4</v>
      </c>
      <c r="G169">
        <v>4</v>
      </c>
      <c r="H169">
        <v>2</v>
      </c>
      <c r="I169">
        <v>3</v>
      </c>
      <c r="J169">
        <v>4</v>
      </c>
      <c r="K169">
        <v>2</v>
      </c>
      <c r="L169" s="2">
        <f t="shared" si="12"/>
        <v>19</v>
      </c>
      <c r="M169" s="54">
        <f t="shared" si="13"/>
        <v>4</v>
      </c>
    </row>
    <row r="170" spans="1:13" x14ac:dyDescent="0.3">
      <c r="A170">
        <v>27690</v>
      </c>
      <c r="B170" t="s">
        <v>243</v>
      </c>
      <c r="C170">
        <v>1998</v>
      </c>
      <c r="D170">
        <f t="shared" si="11"/>
        <v>24</v>
      </c>
      <c r="E170" t="s">
        <v>96</v>
      </c>
      <c r="F170">
        <v>3</v>
      </c>
      <c r="G170">
        <v>4</v>
      </c>
      <c r="H170">
        <v>2</v>
      </c>
      <c r="I170">
        <v>3</v>
      </c>
      <c r="J170">
        <v>4</v>
      </c>
      <c r="K170">
        <v>3</v>
      </c>
      <c r="L170" s="2">
        <f t="shared" si="12"/>
        <v>19</v>
      </c>
      <c r="M170" s="54">
        <f t="shared" si="13"/>
        <v>4</v>
      </c>
    </row>
    <row r="171" spans="1:13" x14ac:dyDescent="0.3">
      <c r="A171">
        <v>29471</v>
      </c>
      <c r="B171" t="s">
        <v>244</v>
      </c>
      <c r="C171">
        <v>1999</v>
      </c>
      <c r="D171">
        <f t="shared" si="11"/>
        <v>23</v>
      </c>
      <c r="E171" t="s">
        <v>63</v>
      </c>
      <c r="F171">
        <v>4</v>
      </c>
      <c r="G171">
        <v>4</v>
      </c>
      <c r="H171">
        <v>3</v>
      </c>
      <c r="I171">
        <v>4</v>
      </c>
      <c r="J171">
        <v>4</v>
      </c>
      <c r="K171">
        <v>4</v>
      </c>
      <c r="L171" s="2">
        <f t="shared" si="12"/>
        <v>23</v>
      </c>
      <c r="M171" s="54">
        <f t="shared" si="13"/>
        <v>8</v>
      </c>
    </row>
    <row r="172" spans="1:13" x14ac:dyDescent="0.3">
      <c r="A172">
        <v>29494</v>
      </c>
      <c r="B172" t="s">
        <v>244</v>
      </c>
      <c r="C172">
        <v>1999</v>
      </c>
      <c r="D172">
        <f t="shared" si="11"/>
        <v>23</v>
      </c>
      <c r="E172" t="s">
        <v>49</v>
      </c>
      <c r="F172">
        <v>4</v>
      </c>
      <c r="G172">
        <v>4</v>
      </c>
      <c r="H172">
        <v>3</v>
      </c>
      <c r="I172">
        <v>3</v>
      </c>
      <c r="J172">
        <v>4</v>
      </c>
      <c r="K172">
        <v>3</v>
      </c>
      <c r="L172" s="2">
        <f t="shared" si="12"/>
        <v>21</v>
      </c>
      <c r="M172" s="54">
        <f t="shared" si="13"/>
        <v>6</v>
      </c>
    </row>
    <row r="173" spans="1:13" x14ac:dyDescent="0.3">
      <c r="A173">
        <v>29069</v>
      </c>
      <c r="B173" t="s">
        <v>243</v>
      </c>
      <c r="C173">
        <v>1998</v>
      </c>
      <c r="D173">
        <f t="shared" si="11"/>
        <v>24</v>
      </c>
      <c r="E173" t="s">
        <v>100</v>
      </c>
      <c r="F173">
        <v>3</v>
      </c>
      <c r="G173">
        <v>4</v>
      </c>
      <c r="H173">
        <v>3</v>
      </c>
      <c r="I173">
        <v>2</v>
      </c>
      <c r="J173">
        <v>4</v>
      </c>
      <c r="K173">
        <v>3</v>
      </c>
      <c r="L173" s="2">
        <f t="shared" si="12"/>
        <v>19</v>
      </c>
      <c r="M173" s="54">
        <f t="shared" si="13"/>
        <v>4</v>
      </c>
    </row>
    <row r="174" spans="1:13" x14ac:dyDescent="0.3">
      <c r="A174">
        <v>26886</v>
      </c>
      <c r="B174" t="s">
        <v>243</v>
      </c>
      <c r="C174">
        <v>1995</v>
      </c>
      <c r="D174">
        <f t="shared" si="11"/>
        <v>27</v>
      </c>
      <c r="E174" t="s">
        <v>40</v>
      </c>
      <c r="F174">
        <v>3</v>
      </c>
      <c r="G174">
        <v>3</v>
      </c>
      <c r="H174">
        <v>2</v>
      </c>
      <c r="I174">
        <v>3</v>
      </c>
      <c r="J174">
        <v>4</v>
      </c>
      <c r="K174">
        <v>4</v>
      </c>
      <c r="L174" s="2">
        <f t="shared" si="12"/>
        <v>19</v>
      </c>
      <c r="M174" s="54">
        <f t="shared" si="13"/>
        <v>4</v>
      </c>
    </row>
    <row r="175" spans="1:13" x14ac:dyDescent="0.3">
      <c r="A175">
        <v>28535</v>
      </c>
      <c r="B175" t="s">
        <v>243</v>
      </c>
      <c r="C175">
        <v>1993</v>
      </c>
      <c r="D175">
        <f t="shared" si="11"/>
        <v>29</v>
      </c>
      <c r="E175" t="s">
        <v>44</v>
      </c>
      <c r="F175">
        <v>3</v>
      </c>
      <c r="G175">
        <v>4</v>
      </c>
      <c r="H175">
        <v>3</v>
      </c>
      <c r="I175">
        <v>3</v>
      </c>
      <c r="J175">
        <v>3</v>
      </c>
      <c r="K175">
        <v>3</v>
      </c>
      <c r="L175" s="2">
        <f t="shared" si="12"/>
        <v>19</v>
      </c>
      <c r="M175" s="54">
        <f t="shared" si="13"/>
        <v>4</v>
      </c>
    </row>
    <row r="176" spans="1:13" x14ac:dyDescent="0.3">
      <c r="A176">
        <v>26817</v>
      </c>
      <c r="B176" t="s">
        <v>243</v>
      </c>
      <c r="C176">
        <v>1992</v>
      </c>
      <c r="D176">
        <f t="shared" si="11"/>
        <v>30</v>
      </c>
      <c r="E176" t="s">
        <v>40</v>
      </c>
      <c r="F176">
        <v>2</v>
      </c>
      <c r="G176">
        <v>4</v>
      </c>
      <c r="H176">
        <v>3</v>
      </c>
      <c r="I176">
        <v>4</v>
      </c>
      <c r="J176">
        <v>4</v>
      </c>
      <c r="K176">
        <v>2</v>
      </c>
      <c r="L176" s="2">
        <f t="shared" si="12"/>
        <v>19</v>
      </c>
      <c r="M176" s="54">
        <f t="shared" si="13"/>
        <v>4</v>
      </c>
    </row>
    <row r="177" spans="1:13" x14ac:dyDescent="0.3">
      <c r="A177">
        <v>27392</v>
      </c>
      <c r="B177" t="s">
        <v>243</v>
      </c>
      <c r="C177">
        <v>1992</v>
      </c>
      <c r="D177">
        <f t="shared" si="11"/>
        <v>30</v>
      </c>
      <c r="E177" t="s">
        <v>63</v>
      </c>
      <c r="F177">
        <v>3</v>
      </c>
      <c r="G177">
        <v>3</v>
      </c>
      <c r="H177">
        <v>3</v>
      </c>
      <c r="I177">
        <v>3</v>
      </c>
      <c r="J177">
        <v>4</v>
      </c>
      <c r="K177">
        <v>3</v>
      </c>
      <c r="L177" s="2">
        <f t="shared" si="12"/>
        <v>19</v>
      </c>
      <c r="M177" s="54">
        <f t="shared" si="13"/>
        <v>4</v>
      </c>
    </row>
    <row r="178" spans="1:13" x14ac:dyDescent="0.3">
      <c r="A178">
        <v>27345</v>
      </c>
      <c r="B178" t="s">
        <v>243</v>
      </c>
      <c r="C178">
        <v>1990</v>
      </c>
      <c r="D178">
        <f t="shared" si="11"/>
        <v>32</v>
      </c>
      <c r="E178" t="s">
        <v>42</v>
      </c>
      <c r="F178">
        <v>4</v>
      </c>
      <c r="G178">
        <v>4</v>
      </c>
      <c r="H178">
        <v>2</v>
      </c>
      <c r="I178">
        <v>3</v>
      </c>
      <c r="J178">
        <v>3</v>
      </c>
      <c r="K178">
        <v>3</v>
      </c>
      <c r="L178" s="2">
        <f t="shared" si="12"/>
        <v>19</v>
      </c>
      <c r="M178" s="54">
        <f t="shared" si="13"/>
        <v>4</v>
      </c>
    </row>
    <row r="179" spans="1:13" x14ac:dyDescent="0.3">
      <c r="A179">
        <v>26689</v>
      </c>
      <c r="B179" t="s">
        <v>244</v>
      </c>
      <c r="C179">
        <v>1998</v>
      </c>
      <c r="D179">
        <f t="shared" si="11"/>
        <v>24</v>
      </c>
      <c r="E179" t="s">
        <v>44</v>
      </c>
      <c r="F179">
        <v>4</v>
      </c>
      <c r="G179">
        <v>4</v>
      </c>
      <c r="H179">
        <v>2</v>
      </c>
      <c r="I179">
        <v>3</v>
      </c>
      <c r="J179">
        <v>4</v>
      </c>
      <c r="K179">
        <v>3</v>
      </c>
      <c r="L179" s="2">
        <f t="shared" si="12"/>
        <v>20</v>
      </c>
      <c r="M179" s="54">
        <f t="shared" si="13"/>
        <v>5</v>
      </c>
    </row>
    <row r="180" spans="1:13" x14ac:dyDescent="0.3">
      <c r="A180">
        <v>26840</v>
      </c>
      <c r="B180" t="s">
        <v>244</v>
      </c>
      <c r="C180">
        <v>1998</v>
      </c>
      <c r="D180">
        <f t="shared" si="11"/>
        <v>24</v>
      </c>
      <c r="E180" t="s">
        <v>40</v>
      </c>
      <c r="F180">
        <v>4</v>
      </c>
      <c r="G180">
        <v>4</v>
      </c>
      <c r="H180">
        <v>3</v>
      </c>
      <c r="I180">
        <v>4</v>
      </c>
      <c r="J180">
        <v>4</v>
      </c>
      <c r="K180">
        <v>3</v>
      </c>
      <c r="L180" s="2">
        <f t="shared" si="12"/>
        <v>22</v>
      </c>
      <c r="M180" s="54">
        <f t="shared" si="13"/>
        <v>7</v>
      </c>
    </row>
    <row r="181" spans="1:13" x14ac:dyDescent="0.3">
      <c r="A181">
        <v>27398</v>
      </c>
      <c r="B181" t="s">
        <v>243</v>
      </c>
      <c r="C181">
        <v>1989</v>
      </c>
      <c r="D181">
        <f t="shared" si="11"/>
        <v>33</v>
      </c>
      <c r="E181" t="s">
        <v>42</v>
      </c>
      <c r="F181">
        <v>4</v>
      </c>
      <c r="G181">
        <v>4</v>
      </c>
      <c r="H181">
        <v>2</v>
      </c>
      <c r="I181">
        <v>3</v>
      </c>
      <c r="J181">
        <v>3</v>
      </c>
      <c r="K181">
        <v>3</v>
      </c>
      <c r="L181" s="2">
        <f t="shared" si="12"/>
        <v>19</v>
      </c>
      <c r="M181" s="54">
        <f t="shared" si="13"/>
        <v>4</v>
      </c>
    </row>
    <row r="182" spans="1:13" x14ac:dyDescent="0.3">
      <c r="A182">
        <v>27534</v>
      </c>
      <c r="B182" t="s">
        <v>244</v>
      </c>
      <c r="C182">
        <v>1998</v>
      </c>
      <c r="D182">
        <f t="shared" si="11"/>
        <v>24</v>
      </c>
      <c r="E182" t="s">
        <v>42</v>
      </c>
      <c r="F182">
        <v>3</v>
      </c>
      <c r="G182">
        <v>3</v>
      </c>
      <c r="H182">
        <v>4</v>
      </c>
      <c r="I182">
        <v>1</v>
      </c>
      <c r="J182">
        <v>3</v>
      </c>
      <c r="K182">
        <v>1</v>
      </c>
      <c r="L182" s="2">
        <f t="shared" si="12"/>
        <v>15</v>
      </c>
      <c r="M182" s="54">
        <f t="shared" si="13"/>
        <v>2</v>
      </c>
    </row>
    <row r="183" spans="1:13" x14ac:dyDescent="0.3">
      <c r="A183">
        <v>27545</v>
      </c>
      <c r="B183" t="s">
        <v>244</v>
      </c>
      <c r="C183">
        <v>1998</v>
      </c>
      <c r="D183">
        <f t="shared" si="11"/>
        <v>24</v>
      </c>
      <c r="E183" t="s">
        <v>42</v>
      </c>
      <c r="F183">
        <v>4</v>
      </c>
      <c r="G183">
        <v>4</v>
      </c>
      <c r="H183">
        <v>2</v>
      </c>
      <c r="I183">
        <v>4</v>
      </c>
      <c r="J183">
        <v>4</v>
      </c>
      <c r="K183">
        <v>4</v>
      </c>
      <c r="L183" s="2">
        <f t="shared" si="12"/>
        <v>22</v>
      </c>
      <c r="M183" s="54">
        <f t="shared" si="13"/>
        <v>7</v>
      </c>
    </row>
    <row r="184" spans="1:13" x14ac:dyDescent="0.3">
      <c r="A184">
        <v>28650</v>
      </c>
      <c r="B184" t="s">
        <v>243</v>
      </c>
      <c r="C184">
        <v>1988</v>
      </c>
      <c r="D184">
        <f t="shared" si="11"/>
        <v>34</v>
      </c>
      <c r="E184" t="s">
        <v>42</v>
      </c>
      <c r="F184">
        <v>3</v>
      </c>
      <c r="G184">
        <v>4</v>
      </c>
      <c r="H184">
        <v>3</v>
      </c>
      <c r="I184">
        <v>3</v>
      </c>
      <c r="J184">
        <v>3</v>
      </c>
      <c r="K184">
        <v>3</v>
      </c>
      <c r="L184" s="2">
        <f t="shared" si="12"/>
        <v>19</v>
      </c>
      <c r="M184" s="54">
        <f t="shared" si="13"/>
        <v>4</v>
      </c>
    </row>
    <row r="185" spans="1:13" x14ac:dyDescent="0.3">
      <c r="A185">
        <v>27461</v>
      </c>
      <c r="B185" t="s">
        <v>243</v>
      </c>
      <c r="C185">
        <v>1986</v>
      </c>
      <c r="D185">
        <f t="shared" si="11"/>
        <v>36</v>
      </c>
      <c r="E185" t="s">
        <v>44</v>
      </c>
      <c r="F185">
        <v>3</v>
      </c>
      <c r="G185">
        <v>3</v>
      </c>
      <c r="H185">
        <v>2</v>
      </c>
      <c r="I185">
        <v>4</v>
      </c>
      <c r="J185">
        <v>4</v>
      </c>
      <c r="K185">
        <v>3</v>
      </c>
      <c r="L185" s="2">
        <f t="shared" si="12"/>
        <v>19</v>
      </c>
      <c r="M185" s="54">
        <f t="shared" si="13"/>
        <v>4</v>
      </c>
    </row>
    <row r="186" spans="1:13" x14ac:dyDescent="0.3">
      <c r="A186">
        <v>28147</v>
      </c>
      <c r="B186" t="s">
        <v>243</v>
      </c>
      <c r="C186">
        <v>1984</v>
      </c>
      <c r="D186">
        <f t="shared" si="11"/>
        <v>38</v>
      </c>
      <c r="E186" t="s">
        <v>52</v>
      </c>
      <c r="F186">
        <v>4</v>
      </c>
      <c r="G186">
        <v>4</v>
      </c>
      <c r="H186">
        <v>3</v>
      </c>
      <c r="I186">
        <v>2</v>
      </c>
      <c r="J186">
        <v>4</v>
      </c>
      <c r="K186">
        <v>2</v>
      </c>
      <c r="L186" s="2">
        <f t="shared" si="12"/>
        <v>19</v>
      </c>
      <c r="M186" s="54">
        <f t="shared" si="13"/>
        <v>4</v>
      </c>
    </row>
    <row r="187" spans="1:13" x14ac:dyDescent="0.3">
      <c r="A187">
        <v>27431</v>
      </c>
      <c r="B187" t="s">
        <v>243</v>
      </c>
      <c r="C187">
        <v>1980</v>
      </c>
      <c r="D187">
        <f t="shared" si="11"/>
        <v>42</v>
      </c>
      <c r="E187" t="s">
        <v>52</v>
      </c>
      <c r="F187">
        <v>3</v>
      </c>
      <c r="G187">
        <v>4</v>
      </c>
      <c r="H187">
        <v>2</v>
      </c>
      <c r="I187">
        <v>3</v>
      </c>
      <c r="J187">
        <v>3</v>
      </c>
      <c r="K187">
        <v>4</v>
      </c>
      <c r="L187" s="2">
        <f t="shared" si="12"/>
        <v>19</v>
      </c>
      <c r="M187" s="54">
        <f t="shared" si="13"/>
        <v>4</v>
      </c>
    </row>
    <row r="188" spans="1:13" x14ac:dyDescent="0.3">
      <c r="A188">
        <v>29379</v>
      </c>
      <c r="B188" t="s">
        <v>243</v>
      </c>
      <c r="C188">
        <v>1973</v>
      </c>
      <c r="D188">
        <f t="shared" si="11"/>
        <v>49</v>
      </c>
      <c r="E188" t="s">
        <v>72</v>
      </c>
      <c r="F188">
        <v>3</v>
      </c>
      <c r="G188">
        <v>3</v>
      </c>
      <c r="H188">
        <v>2</v>
      </c>
      <c r="I188">
        <v>3</v>
      </c>
      <c r="J188">
        <v>4</v>
      </c>
      <c r="K188">
        <v>4</v>
      </c>
      <c r="L188" s="2">
        <f t="shared" si="12"/>
        <v>19</v>
      </c>
      <c r="M188" s="54">
        <f t="shared" si="13"/>
        <v>4</v>
      </c>
    </row>
    <row r="189" spans="1:13" x14ac:dyDescent="0.3">
      <c r="A189">
        <v>27904</v>
      </c>
      <c r="B189" t="s">
        <v>244</v>
      </c>
      <c r="C189">
        <v>1998</v>
      </c>
      <c r="D189">
        <f t="shared" si="11"/>
        <v>24</v>
      </c>
      <c r="E189" t="s">
        <v>42</v>
      </c>
      <c r="F189">
        <v>4</v>
      </c>
      <c r="G189">
        <v>4</v>
      </c>
      <c r="H189">
        <v>4</v>
      </c>
      <c r="I189">
        <v>3</v>
      </c>
      <c r="J189">
        <v>3</v>
      </c>
      <c r="K189">
        <v>3</v>
      </c>
      <c r="L189" s="2">
        <f t="shared" si="12"/>
        <v>21</v>
      </c>
      <c r="M189" s="54">
        <f t="shared" si="13"/>
        <v>6</v>
      </c>
    </row>
    <row r="190" spans="1:13" x14ac:dyDescent="0.3">
      <c r="A190">
        <v>27301</v>
      </c>
      <c r="B190" t="s">
        <v>243</v>
      </c>
      <c r="C190">
        <v>1966</v>
      </c>
      <c r="D190">
        <f t="shared" si="11"/>
        <v>56</v>
      </c>
      <c r="E190" t="s">
        <v>49</v>
      </c>
      <c r="F190">
        <v>4</v>
      </c>
      <c r="G190">
        <v>3</v>
      </c>
      <c r="H190">
        <v>3</v>
      </c>
      <c r="I190">
        <v>3</v>
      </c>
      <c r="J190">
        <v>3</v>
      </c>
      <c r="K190">
        <v>3</v>
      </c>
      <c r="L190" s="2">
        <f t="shared" si="12"/>
        <v>19</v>
      </c>
      <c r="M190" s="54">
        <f t="shared" si="13"/>
        <v>4</v>
      </c>
    </row>
    <row r="191" spans="1:13" x14ac:dyDescent="0.3">
      <c r="A191">
        <v>27078</v>
      </c>
      <c r="B191" t="s">
        <v>243</v>
      </c>
      <c r="C191">
        <v>1958</v>
      </c>
      <c r="D191">
        <f t="shared" si="11"/>
        <v>64</v>
      </c>
      <c r="E191" t="s">
        <v>52</v>
      </c>
      <c r="F191">
        <v>4</v>
      </c>
      <c r="G191">
        <v>4</v>
      </c>
      <c r="H191">
        <v>3</v>
      </c>
      <c r="I191">
        <v>3</v>
      </c>
      <c r="J191">
        <v>3</v>
      </c>
      <c r="K191">
        <v>2</v>
      </c>
      <c r="L191" s="2">
        <f t="shared" si="12"/>
        <v>19</v>
      </c>
      <c r="M191" s="54">
        <f t="shared" si="13"/>
        <v>4</v>
      </c>
    </row>
    <row r="192" spans="1:13" x14ac:dyDescent="0.3">
      <c r="A192">
        <v>28599</v>
      </c>
      <c r="B192" t="s">
        <v>244</v>
      </c>
      <c r="C192">
        <v>1998</v>
      </c>
      <c r="D192">
        <f t="shared" si="11"/>
        <v>24</v>
      </c>
      <c r="E192" t="s">
        <v>98</v>
      </c>
      <c r="F192">
        <v>4</v>
      </c>
      <c r="G192">
        <v>4</v>
      </c>
      <c r="H192">
        <v>1</v>
      </c>
      <c r="I192">
        <v>4</v>
      </c>
      <c r="J192">
        <v>4</v>
      </c>
      <c r="K192">
        <v>4</v>
      </c>
      <c r="L192" s="2">
        <f t="shared" si="12"/>
        <v>21</v>
      </c>
      <c r="M192" s="54">
        <f t="shared" si="13"/>
        <v>6</v>
      </c>
    </row>
    <row r="193" spans="1:13" x14ac:dyDescent="0.3">
      <c r="A193">
        <v>28013</v>
      </c>
      <c r="B193" t="s">
        <v>243</v>
      </c>
      <c r="C193">
        <v>1956</v>
      </c>
      <c r="D193">
        <f t="shared" si="11"/>
        <v>66</v>
      </c>
      <c r="E193" t="s">
        <v>52</v>
      </c>
      <c r="F193">
        <v>4</v>
      </c>
      <c r="G193">
        <v>4</v>
      </c>
      <c r="H193">
        <v>1</v>
      </c>
      <c r="I193">
        <v>3</v>
      </c>
      <c r="J193">
        <v>4</v>
      </c>
      <c r="K193">
        <v>3</v>
      </c>
      <c r="L193" s="2">
        <f t="shared" si="12"/>
        <v>19</v>
      </c>
      <c r="M193" s="54">
        <f t="shared" si="13"/>
        <v>4</v>
      </c>
    </row>
    <row r="194" spans="1:13" x14ac:dyDescent="0.3">
      <c r="A194">
        <v>28592</v>
      </c>
      <c r="B194" t="s">
        <v>243</v>
      </c>
      <c r="C194">
        <v>1952</v>
      </c>
      <c r="D194">
        <f t="shared" ref="D194:D257" si="14">2022-C194</f>
        <v>70</v>
      </c>
      <c r="E194" t="s">
        <v>49</v>
      </c>
      <c r="F194">
        <v>4</v>
      </c>
      <c r="G194">
        <v>4</v>
      </c>
      <c r="H194">
        <v>1</v>
      </c>
      <c r="I194">
        <v>3</v>
      </c>
      <c r="J194">
        <v>4</v>
      </c>
      <c r="K194">
        <v>3</v>
      </c>
      <c r="L194" s="2">
        <f t="shared" ref="L194:L257" si="15">SUM(F194:K194)</f>
        <v>19</v>
      </c>
      <c r="M194" s="54">
        <f t="shared" ref="M194:M257" si="16">VLOOKUP(L194,R:V,5,FALSE)</f>
        <v>4</v>
      </c>
    </row>
    <row r="195" spans="1:13" x14ac:dyDescent="0.3">
      <c r="A195">
        <v>28802</v>
      </c>
      <c r="B195" t="s">
        <v>243</v>
      </c>
      <c r="C195">
        <v>1948</v>
      </c>
      <c r="D195">
        <f t="shared" si="14"/>
        <v>74</v>
      </c>
      <c r="E195" t="s">
        <v>44</v>
      </c>
      <c r="F195">
        <v>3</v>
      </c>
      <c r="G195">
        <v>3</v>
      </c>
      <c r="H195">
        <v>2</v>
      </c>
      <c r="I195">
        <v>3</v>
      </c>
      <c r="J195">
        <v>4</v>
      </c>
      <c r="K195">
        <v>4</v>
      </c>
      <c r="L195" s="2">
        <f t="shared" si="15"/>
        <v>19</v>
      </c>
      <c r="M195" s="54">
        <f t="shared" si="16"/>
        <v>4</v>
      </c>
    </row>
    <row r="196" spans="1:13" x14ac:dyDescent="0.3">
      <c r="A196">
        <v>29529</v>
      </c>
      <c r="B196" t="s">
        <v>243</v>
      </c>
      <c r="C196">
        <v>2007</v>
      </c>
      <c r="D196">
        <f t="shared" si="14"/>
        <v>15</v>
      </c>
      <c r="E196" t="s">
        <v>46</v>
      </c>
      <c r="F196">
        <v>3</v>
      </c>
      <c r="G196">
        <v>4</v>
      </c>
      <c r="H196">
        <v>1</v>
      </c>
      <c r="I196">
        <v>4</v>
      </c>
      <c r="J196">
        <v>4</v>
      </c>
      <c r="K196">
        <v>4</v>
      </c>
      <c r="L196" s="2">
        <f t="shared" si="15"/>
        <v>20</v>
      </c>
      <c r="M196" s="54">
        <f t="shared" si="16"/>
        <v>5</v>
      </c>
    </row>
    <row r="197" spans="1:13" x14ac:dyDescent="0.3">
      <c r="A197">
        <v>26592</v>
      </c>
      <c r="B197" t="s">
        <v>243</v>
      </c>
      <c r="C197">
        <v>2005</v>
      </c>
      <c r="D197">
        <f t="shared" si="14"/>
        <v>17</v>
      </c>
      <c r="E197" t="s">
        <v>40</v>
      </c>
      <c r="F197">
        <v>4</v>
      </c>
      <c r="G197">
        <v>4</v>
      </c>
      <c r="H197">
        <v>2</v>
      </c>
      <c r="I197">
        <v>3</v>
      </c>
      <c r="J197">
        <v>4</v>
      </c>
      <c r="K197">
        <v>3</v>
      </c>
      <c r="L197" s="2">
        <f t="shared" si="15"/>
        <v>20</v>
      </c>
      <c r="M197" s="54">
        <f t="shared" si="16"/>
        <v>5</v>
      </c>
    </row>
    <row r="198" spans="1:13" x14ac:dyDescent="0.3">
      <c r="A198">
        <v>27646</v>
      </c>
      <c r="B198" t="s">
        <v>243</v>
      </c>
      <c r="C198">
        <v>2005</v>
      </c>
      <c r="D198">
        <f t="shared" si="14"/>
        <v>17</v>
      </c>
      <c r="E198" t="s">
        <v>52</v>
      </c>
      <c r="F198">
        <v>4</v>
      </c>
      <c r="G198">
        <v>4</v>
      </c>
      <c r="H198">
        <v>2</v>
      </c>
      <c r="I198">
        <v>3</v>
      </c>
      <c r="J198">
        <v>3</v>
      </c>
      <c r="K198">
        <v>4</v>
      </c>
      <c r="L198" s="2">
        <f t="shared" si="15"/>
        <v>20</v>
      </c>
      <c r="M198" s="54">
        <f t="shared" si="16"/>
        <v>5</v>
      </c>
    </row>
    <row r="199" spans="1:13" x14ac:dyDescent="0.3">
      <c r="A199">
        <v>27774</v>
      </c>
      <c r="B199" t="s">
        <v>243</v>
      </c>
      <c r="C199">
        <v>2002</v>
      </c>
      <c r="D199">
        <f t="shared" si="14"/>
        <v>20</v>
      </c>
      <c r="E199" t="s">
        <v>40</v>
      </c>
      <c r="F199">
        <v>4</v>
      </c>
      <c r="G199">
        <v>4</v>
      </c>
      <c r="H199">
        <v>2</v>
      </c>
      <c r="I199">
        <v>3</v>
      </c>
      <c r="J199">
        <v>4</v>
      </c>
      <c r="K199">
        <v>3</v>
      </c>
      <c r="L199" s="2">
        <f t="shared" si="15"/>
        <v>20</v>
      </c>
      <c r="M199" s="54">
        <f t="shared" si="16"/>
        <v>5</v>
      </c>
    </row>
    <row r="200" spans="1:13" x14ac:dyDescent="0.3">
      <c r="A200">
        <v>30002</v>
      </c>
      <c r="B200" t="s">
        <v>244</v>
      </c>
      <c r="C200">
        <v>1998</v>
      </c>
      <c r="D200">
        <f t="shared" si="14"/>
        <v>24</v>
      </c>
      <c r="E200" t="s">
        <v>40</v>
      </c>
      <c r="F200">
        <v>4</v>
      </c>
      <c r="G200">
        <v>4</v>
      </c>
      <c r="H200">
        <v>3</v>
      </c>
      <c r="I200">
        <v>3</v>
      </c>
      <c r="J200">
        <v>4</v>
      </c>
      <c r="K200">
        <v>2</v>
      </c>
      <c r="L200" s="2">
        <f t="shared" si="15"/>
        <v>20</v>
      </c>
      <c r="M200" s="54">
        <f t="shared" si="16"/>
        <v>5</v>
      </c>
    </row>
    <row r="201" spans="1:13" x14ac:dyDescent="0.3">
      <c r="A201">
        <v>28710</v>
      </c>
      <c r="B201" t="s">
        <v>243</v>
      </c>
      <c r="C201">
        <v>2002</v>
      </c>
      <c r="D201">
        <f t="shared" si="14"/>
        <v>20</v>
      </c>
      <c r="E201" t="s">
        <v>40</v>
      </c>
      <c r="F201">
        <v>4</v>
      </c>
      <c r="G201">
        <v>3</v>
      </c>
      <c r="H201">
        <v>3</v>
      </c>
      <c r="I201">
        <v>2</v>
      </c>
      <c r="J201">
        <v>4</v>
      </c>
      <c r="K201">
        <v>4</v>
      </c>
      <c r="L201" s="2">
        <f t="shared" si="15"/>
        <v>20</v>
      </c>
      <c r="M201" s="54">
        <f t="shared" si="16"/>
        <v>5</v>
      </c>
    </row>
    <row r="202" spans="1:13" x14ac:dyDescent="0.3">
      <c r="A202">
        <v>28740</v>
      </c>
      <c r="B202" t="s">
        <v>243</v>
      </c>
      <c r="C202">
        <v>2001</v>
      </c>
      <c r="D202">
        <f t="shared" si="14"/>
        <v>21</v>
      </c>
      <c r="E202" t="s">
        <v>69</v>
      </c>
      <c r="F202">
        <v>1</v>
      </c>
      <c r="G202">
        <v>4</v>
      </c>
      <c r="H202">
        <v>4</v>
      </c>
      <c r="I202">
        <v>3</v>
      </c>
      <c r="J202">
        <v>4</v>
      </c>
      <c r="K202">
        <v>4</v>
      </c>
      <c r="L202" s="2">
        <f t="shared" si="15"/>
        <v>20</v>
      </c>
      <c r="M202" s="54">
        <f t="shared" si="16"/>
        <v>5</v>
      </c>
    </row>
    <row r="203" spans="1:13" x14ac:dyDescent="0.3">
      <c r="A203">
        <v>26753</v>
      </c>
      <c r="B203" t="s">
        <v>243</v>
      </c>
      <c r="C203">
        <v>2000</v>
      </c>
      <c r="D203">
        <f t="shared" si="14"/>
        <v>22</v>
      </c>
      <c r="E203" t="s">
        <v>42</v>
      </c>
      <c r="F203">
        <v>3</v>
      </c>
      <c r="G203">
        <v>4</v>
      </c>
      <c r="H203">
        <v>3</v>
      </c>
      <c r="I203">
        <v>3</v>
      </c>
      <c r="J203">
        <v>4</v>
      </c>
      <c r="K203">
        <v>3</v>
      </c>
      <c r="L203" s="2">
        <f t="shared" si="15"/>
        <v>20</v>
      </c>
      <c r="M203" s="54">
        <f t="shared" si="16"/>
        <v>5</v>
      </c>
    </row>
    <row r="204" spans="1:13" x14ac:dyDescent="0.3">
      <c r="A204">
        <v>27220</v>
      </c>
      <c r="B204" t="s">
        <v>243</v>
      </c>
      <c r="C204">
        <v>2000</v>
      </c>
      <c r="D204">
        <f t="shared" si="14"/>
        <v>22</v>
      </c>
      <c r="E204" t="s">
        <v>74</v>
      </c>
      <c r="F204">
        <v>4</v>
      </c>
      <c r="G204">
        <v>4</v>
      </c>
      <c r="H204">
        <v>2</v>
      </c>
      <c r="I204">
        <v>2</v>
      </c>
      <c r="J204">
        <v>4</v>
      </c>
      <c r="K204">
        <v>4</v>
      </c>
      <c r="L204" s="2">
        <f t="shared" si="15"/>
        <v>20</v>
      </c>
      <c r="M204" s="54">
        <f t="shared" si="16"/>
        <v>5</v>
      </c>
    </row>
    <row r="205" spans="1:13" x14ac:dyDescent="0.3">
      <c r="A205">
        <v>28516</v>
      </c>
      <c r="B205" t="s">
        <v>243</v>
      </c>
      <c r="C205">
        <v>2000</v>
      </c>
      <c r="D205">
        <f t="shared" si="14"/>
        <v>22</v>
      </c>
      <c r="E205" t="s">
        <v>42</v>
      </c>
      <c r="F205">
        <v>2</v>
      </c>
      <c r="G205">
        <v>4</v>
      </c>
      <c r="H205">
        <v>4</v>
      </c>
      <c r="I205">
        <v>3</v>
      </c>
      <c r="J205">
        <v>3</v>
      </c>
      <c r="K205">
        <v>4</v>
      </c>
      <c r="L205" s="2">
        <f t="shared" si="15"/>
        <v>20</v>
      </c>
      <c r="M205" s="54">
        <f t="shared" si="16"/>
        <v>5</v>
      </c>
    </row>
    <row r="206" spans="1:13" x14ac:dyDescent="0.3">
      <c r="A206">
        <v>26814</v>
      </c>
      <c r="B206" t="s">
        <v>243</v>
      </c>
      <c r="C206">
        <v>2000</v>
      </c>
      <c r="D206">
        <f t="shared" si="14"/>
        <v>22</v>
      </c>
      <c r="E206" t="s">
        <v>44</v>
      </c>
      <c r="F206">
        <v>3</v>
      </c>
      <c r="G206">
        <v>4</v>
      </c>
      <c r="H206">
        <v>3</v>
      </c>
      <c r="I206">
        <v>2</v>
      </c>
      <c r="J206">
        <v>4</v>
      </c>
      <c r="K206">
        <v>4</v>
      </c>
      <c r="L206" s="2">
        <f t="shared" si="15"/>
        <v>20</v>
      </c>
      <c r="M206" s="54">
        <f t="shared" si="16"/>
        <v>5</v>
      </c>
    </row>
    <row r="207" spans="1:13" x14ac:dyDescent="0.3">
      <c r="A207">
        <v>27709</v>
      </c>
      <c r="B207" t="s">
        <v>244</v>
      </c>
      <c r="C207">
        <v>1997</v>
      </c>
      <c r="D207">
        <f t="shared" si="14"/>
        <v>25</v>
      </c>
      <c r="E207" t="s">
        <v>44</v>
      </c>
      <c r="F207">
        <v>3</v>
      </c>
      <c r="G207">
        <v>3</v>
      </c>
      <c r="H207">
        <v>3</v>
      </c>
      <c r="I207">
        <v>2</v>
      </c>
      <c r="J207">
        <v>3</v>
      </c>
      <c r="K207">
        <v>3</v>
      </c>
      <c r="L207" s="2">
        <f t="shared" si="15"/>
        <v>17</v>
      </c>
      <c r="M207" s="54">
        <f t="shared" si="16"/>
        <v>3</v>
      </c>
    </row>
    <row r="208" spans="1:13" x14ac:dyDescent="0.3">
      <c r="A208">
        <v>28123</v>
      </c>
      <c r="B208" t="s">
        <v>244</v>
      </c>
      <c r="C208">
        <v>1997</v>
      </c>
      <c r="D208">
        <f t="shared" si="14"/>
        <v>25</v>
      </c>
      <c r="E208" t="s">
        <v>102</v>
      </c>
      <c r="F208">
        <v>2</v>
      </c>
      <c r="G208">
        <v>4</v>
      </c>
      <c r="H208">
        <v>1</v>
      </c>
      <c r="I208">
        <v>4</v>
      </c>
      <c r="J208">
        <v>4</v>
      </c>
      <c r="K208">
        <v>4</v>
      </c>
      <c r="L208" s="2">
        <f t="shared" si="15"/>
        <v>19</v>
      </c>
      <c r="M208" s="54">
        <f t="shared" si="16"/>
        <v>4</v>
      </c>
    </row>
    <row r="209" spans="1:13" x14ac:dyDescent="0.3">
      <c r="A209">
        <v>28370</v>
      </c>
      <c r="B209" t="s">
        <v>244</v>
      </c>
      <c r="C209">
        <v>1997</v>
      </c>
      <c r="D209">
        <f t="shared" si="14"/>
        <v>25</v>
      </c>
      <c r="E209" t="s">
        <v>103</v>
      </c>
      <c r="F209">
        <v>1</v>
      </c>
      <c r="G209">
        <v>1</v>
      </c>
      <c r="H209">
        <v>1</v>
      </c>
      <c r="I209">
        <v>1</v>
      </c>
      <c r="J209">
        <v>1</v>
      </c>
      <c r="K209">
        <v>1</v>
      </c>
      <c r="L209" s="2">
        <f t="shared" si="15"/>
        <v>6</v>
      </c>
      <c r="M209" s="54">
        <f t="shared" si="16"/>
        <v>1</v>
      </c>
    </row>
    <row r="210" spans="1:13" x14ac:dyDescent="0.3">
      <c r="A210">
        <v>29540</v>
      </c>
      <c r="B210" t="s">
        <v>243</v>
      </c>
      <c r="C210">
        <v>2000</v>
      </c>
      <c r="D210">
        <f t="shared" si="14"/>
        <v>22</v>
      </c>
      <c r="E210" t="s">
        <v>80</v>
      </c>
      <c r="F210">
        <v>3</v>
      </c>
      <c r="G210">
        <v>4</v>
      </c>
      <c r="H210">
        <v>1</v>
      </c>
      <c r="I210">
        <v>4</v>
      </c>
      <c r="J210">
        <v>4</v>
      </c>
      <c r="K210">
        <v>4</v>
      </c>
      <c r="L210" s="2">
        <f t="shared" si="15"/>
        <v>20</v>
      </c>
      <c r="M210" s="54">
        <f t="shared" si="16"/>
        <v>5</v>
      </c>
    </row>
    <row r="211" spans="1:13" x14ac:dyDescent="0.3">
      <c r="A211">
        <v>27333</v>
      </c>
      <c r="B211" t="s">
        <v>243</v>
      </c>
      <c r="C211">
        <v>1999</v>
      </c>
      <c r="D211">
        <f t="shared" si="14"/>
        <v>23</v>
      </c>
      <c r="E211" t="s">
        <v>42</v>
      </c>
      <c r="F211">
        <v>4</v>
      </c>
      <c r="G211">
        <v>4</v>
      </c>
      <c r="H211">
        <v>3</v>
      </c>
      <c r="I211">
        <v>3</v>
      </c>
      <c r="J211">
        <v>4</v>
      </c>
      <c r="K211">
        <v>2</v>
      </c>
      <c r="L211" s="2">
        <f t="shared" si="15"/>
        <v>20</v>
      </c>
      <c r="M211" s="54">
        <f t="shared" si="16"/>
        <v>5</v>
      </c>
    </row>
    <row r="212" spans="1:13" x14ac:dyDescent="0.3">
      <c r="A212">
        <v>27580</v>
      </c>
      <c r="B212" t="s">
        <v>243</v>
      </c>
      <c r="C212">
        <v>1999</v>
      </c>
      <c r="D212">
        <f t="shared" si="14"/>
        <v>23</v>
      </c>
      <c r="E212" t="s">
        <v>40</v>
      </c>
      <c r="F212">
        <v>4</v>
      </c>
      <c r="G212">
        <v>4</v>
      </c>
      <c r="H212">
        <v>3</v>
      </c>
      <c r="I212">
        <v>3</v>
      </c>
      <c r="J212">
        <v>4</v>
      </c>
      <c r="K212">
        <v>2</v>
      </c>
      <c r="L212" s="2">
        <f t="shared" si="15"/>
        <v>20</v>
      </c>
      <c r="M212" s="54">
        <f t="shared" si="16"/>
        <v>5</v>
      </c>
    </row>
    <row r="213" spans="1:13" x14ac:dyDescent="0.3">
      <c r="A213">
        <v>28855</v>
      </c>
      <c r="B213" t="s">
        <v>243</v>
      </c>
      <c r="C213">
        <v>1999</v>
      </c>
      <c r="D213">
        <f t="shared" si="14"/>
        <v>23</v>
      </c>
      <c r="E213" t="s">
        <v>42</v>
      </c>
      <c r="F213">
        <v>4</v>
      </c>
      <c r="G213">
        <v>4</v>
      </c>
      <c r="H213">
        <v>2</v>
      </c>
      <c r="I213">
        <v>3</v>
      </c>
      <c r="J213">
        <v>4</v>
      </c>
      <c r="K213">
        <v>3</v>
      </c>
      <c r="L213" s="2">
        <f t="shared" si="15"/>
        <v>20</v>
      </c>
      <c r="M213" s="54">
        <f t="shared" si="16"/>
        <v>5</v>
      </c>
    </row>
    <row r="214" spans="1:13" x14ac:dyDescent="0.3">
      <c r="A214">
        <v>29295</v>
      </c>
      <c r="B214" t="s">
        <v>243</v>
      </c>
      <c r="C214">
        <v>1999</v>
      </c>
      <c r="D214">
        <f t="shared" si="14"/>
        <v>23</v>
      </c>
      <c r="E214" t="s">
        <v>44</v>
      </c>
      <c r="F214">
        <v>2</v>
      </c>
      <c r="G214">
        <v>4</v>
      </c>
      <c r="H214">
        <v>3</v>
      </c>
      <c r="I214">
        <v>3</v>
      </c>
      <c r="J214">
        <v>4</v>
      </c>
      <c r="K214">
        <v>4</v>
      </c>
      <c r="L214" s="2">
        <f t="shared" si="15"/>
        <v>20</v>
      </c>
      <c r="M214" s="54">
        <f t="shared" si="16"/>
        <v>5</v>
      </c>
    </row>
    <row r="215" spans="1:13" x14ac:dyDescent="0.3">
      <c r="A215">
        <v>29335</v>
      </c>
      <c r="B215" t="s">
        <v>243</v>
      </c>
      <c r="C215">
        <v>1999</v>
      </c>
      <c r="D215">
        <f t="shared" si="14"/>
        <v>23</v>
      </c>
      <c r="E215" t="s">
        <v>52</v>
      </c>
      <c r="F215">
        <v>4</v>
      </c>
      <c r="G215">
        <v>3</v>
      </c>
      <c r="H215">
        <v>4</v>
      </c>
      <c r="I215">
        <v>3</v>
      </c>
      <c r="J215">
        <v>3</v>
      </c>
      <c r="K215">
        <v>3</v>
      </c>
      <c r="L215" s="2">
        <f t="shared" si="15"/>
        <v>20</v>
      </c>
      <c r="M215" s="54">
        <f t="shared" si="16"/>
        <v>5</v>
      </c>
    </row>
    <row r="216" spans="1:13" x14ac:dyDescent="0.3">
      <c r="A216">
        <v>28656</v>
      </c>
      <c r="B216" t="s">
        <v>243</v>
      </c>
      <c r="C216">
        <v>1999</v>
      </c>
      <c r="D216">
        <f t="shared" si="14"/>
        <v>23</v>
      </c>
      <c r="E216" t="s">
        <v>94</v>
      </c>
      <c r="F216">
        <v>2</v>
      </c>
      <c r="G216">
        <v>4</v>
      </c>
      <c r="H216">
        <v>2</v>
      </c>
      <c r="I216">
        <v>4</v>
      </c>
      <c r="J216">
        <v>4</v>
      </c>
      <c r="K216">
        <v>4</v>
      </c>
      <c r="L216" s="2">
        <f t="shared" si="15"/>
        <v>20</v>
      </c>
      <c r="M216" s="54">
        <f t="shared" si="16"/>
        <v>5</v>
      </c>
    </row>
    <row r="217" spans="1:13" x14ac:dyDescent="0.3">
      <c r="A217">
        <v>29921</v>
      </c>
      <c r="B217" t="s">
        <v>244</v>
      </c>
      <c r="C217">
        <v>1997</v>
      </c>
      <c r="D217">
        <f t="shared" si="14"/>
        <v>25</v>
      </c>
      <c r="E217" t="s">
        <v>42</v>
      </c>
      <c r="F217">
        <v>3</v>
      </c>
      <c r="G217">
        <v>3</v>
      </c>
      <c r="H217">
        <v>3</v>
      </c>
      <c r="I217">
        <v>3</v>
      </c>
      <c r="J217">
        <v>4</v>
      </c>
      <c r="K217">
        <v>3</v>
      </c>
      <c r="L217" s="2">
        <f t="shared" si="15"/>
        <v>19</v>
      </c>
      <c r="M217" s="54">
        <f t="shared" si="16"/>
        <v>4</v>
      </c>
    </row>
    <row r="218" spans="1:13" x14ac:dyDescent="0.3">
      <c r="A218">
        <v>29188</v>
      </c>
      <c r="B218" t="s">
        <v>243</v>
      </c>
      <c r="C218">
        <v>1998</v>
      </c>
      <c r="D218">
        <f t="shared" si="14"/>
        <v>24</v>
      </c>
      <c r="E218" t="s">
        <v>44</v>
      </c>
      <c r="F218">
        <v>4</v>
      </c>
      <c r="G218">
        <v>4</v>
      </c>
      <c r="H218">
        <v>1</v>
      </c>
      <c r="I218">
        <v>4</v>
      </c>
      <c r="J218">
        <v>4</v>
      </c>
      <c r="K218">
        <v>3</v>
      </c>
      <c r="L218" s="2">
        <f t="shared" si="15"/>
        <v>20</v>
      </c>
      <c r="M218" s="54">
        <f t="shared" si="16"/>
        <v>5</v>
      </c>
    </row>
    <row r="219" spans="1:13" x14ac:dyDescent="0.3">
      <c r="A219">
        <v>29772</v>
      </c>
      <c r="B219" t="s">
        <v>243</v>
      </c>
      <c r="C219">
        <v>1998</v>
      </c>
      <c r="D219">
        <f t="shared" si="14"/>
        <v>24</v>
      </c>
      <c r="E219" t="s">
        <v>52</v>
      </c>
      <c r="F219">
        <v>3</v>
      </c>
      <c r="G219">
        <v>4</v>
      </c>
      <c r="H219">
        <v>3</v>
      </c>
      <c r="I219">
        <v>3</v>
      </c>
      <c r="J219">
        <v>4</v>
      </c>
      <c r="K219">
        <v>3</v>
      </c>
      <c r="L219" s="2">
        <f t="shared" si="15"/>
        <v>20</v>
      </c>
      <c r="M219" s="54">
        <f t="shared" si="16"/>
        <v>5</v>
      </c>
    </row>
    <row r="220" spans="1:13" x14ac:dyDescent="0.3">
      <c r="A220">
        <v>27210</v>
      </c>
      <c r="B220" t="s">
        <v>243</v>
      </c>
      <c r="C220">
        <v>1997</v>
      </c>
      <c r="D220">
        <f t="shared" si="14"/>
        <v>25</v>
      </c>
      <c r="E220" t="s">
        <v>69</v>
      </c>
      <c r="F220">
        <v>4</v>
      </c>
      <c r="G220">
        <v>3</v>
      </c>
      <c r="H220">
        <v>4</v>
      </c>
      <c r="I220">
        <v>3</v>
      </c>
      <c r="J220">
        <v>3</v>
      </c>
      <c r="K220">
        <v>3</v>
      </c>
      <c r="L220" s="2">
        <f t="shared" si="15"/>
        <v>20</v>
      </c>
      <c r="M220" s="54">
        <f t="shared" si="16"/>
        <v>5</v>
      </c>
    </row>
    <row r="221" spans="1:13" x14ac:dyDescent="0.3">
      <c r="A221">
        <v>27242</v>
      </c>
      <c r="B221" t="s">
        <v>243</v>
      </c>
      <c r="C221">
        <v>1997</v>
      </c>
      <c r="D221">
        <f t="shared" si="14"/>
        <v>25</v>
      </c>
      <c r="E221" t="s">
        <v>40</v>
      </c>
      <c r="F221">
        <v>4</v>
      </c>
      <c r="G221">
        <v>4</v>
      </c>
      <c r="H221">
        <v>3</v>
      </c>
      <c r="I221">
        <v>3</v>
      </c>
      <c r="J221">
        <v>3</v>
      </c>
      <c r="K221">
        <v>3</v>
      </c>
      <c r="L221" s="2">
        <f t="shared" si="15"/>
        <v>20</v>
      </c>
      <c r="M221" s="54">
        <f t="shared" si="16"/>
        <v>5</v>
      </c>
    </row>
    <row r="222" spans="1:13" x14ac:dyDescent="0.3">
      <c r="A222">
        <v>27393</v>
      </c>
      <c r="B222" t="s">
        <v>243</v>
      </c>
      <c r="C222">
        <v>1997</v>
      </c>
      <c r="D222">
        <f t="shared" si="14"/>
        <v>25</v>
      </c>
      <c r="E222" t="s">
        <v>42</v>
      </c>
      <c r="F222">
        <v>4</v>
      </c>
      <c r="G222">
        <v>4</v>
      </c>
      <c r="H222">
        <v>3</v>
      </c>
      <c r="I222">
        <v>3</v>
      </c>
      <c r="J222">
        <v>3</v>
      </c>
      <c r="K222">
        <v>3</v>
      </c>
      <c r="L222" s="2">
        <f t="shared" si="15"/>
        <v>20</v>
      </c>
      <c r="M222" s="54">
        <f t="shared" si="16"/>
        <v>5</v>
      </c>
    </row>
    <row r="223" spans="1:13" x14ac:dyDescent="0.3">
      <c r="A223">
        <v>29373</v>
      </c>
      <c r="B223" t="s">
        <v>243</v>
      </c>
      <c r="C223">
        <v>1996</v>
      </c>
      <c r="D223">
        <f t="shared" si="14"/>
        <v>26</v>
      </c>
      <c r="E223" t="s">
        <v>106</v>
      </c>
      <c r="F223">
        <v>3</v>
      </c>
      <c r="G223">
        <v>4</v>
      </c>
      <c r="H223">
        <v>3</v>
      </c>
      <c r="I223">
        <v>2</v>
      </c>
      <c r="J223">
        <v>4</v>
      </c>
      <c r="K223">
        <v>4</v>
      </c>
      <c r="L223" s="2">
        <f t="shared" si="15"/>
        <v>20</v>
      </c>
      <c r="M223" s="54">
        <f t="shared" si="16"/>
        <v>5</v>
      </c>
    </row>
    <row r="224" spans="1:13" x14ac:dyDescent="0.3">
      <c r="A224">
        <v>27510</v>
      </c>
      <c r="B224" t="s">
        <v>243</v>
      </c>
      <c r="C224">
        <v>1994</v>
      </c>
      <c r="D224">
        <f t="shared" si="14"/>
        <v>28</v>
      </c>
      <c r="E224" t="s">
        <v>42</v>
      </c>
      <c r="F224">
        <v>4</v>
      </c>
      <c r="G224">
        <v>4</v>
      </c>
      <c r="H224">
        <v>4</v>
      </c>
      <c r="I224">
        <v>2</v>
      </c>
      <c r="J224">
        <v>4</v>
      </c>
      <c r="K224">
        <v>2</v>
      </c>
      <c r="L224" s="2">
        <f t="shared" si="15"/>
        <v>20</v>
      </c>
      <c r="M224" s="54">
        <f t="shared" si="16"/>
        <v>5</v>
      </c>
    </row>
    <row r="225" spans="1:13" x14ac:dyDescent="0.3">
      <c r="A225">
        <v>27583</v>
      </c>
      <c r="B225" t="s">
        <v>243</v>
      </c>
      <c r="C225">
        <v>1994</v>
      </c>
      <c r="D225">
        <f t="shared" si="14"/>
        <v>28</v>
      </c>
      <c r="E225" t="s">
        <v>52</v>
      </c>
      <c r="F225">
        <v>4</v>
      </c>
      <c r="G225">
        <v>4</v>
      </c>
      <c r="H225">
        <v>3</v>
      </c>
      <c r="I225">
        <v>3</v>
      </c>
      <c r="J225">
        <v>3</v>
      </c>
      <c r="K225">
        <v>3</v>
      </c>
      <c r="L225" s="2">
        <f t="shared" si="15"/>
        <v>20</v>
      </c>
      <c r="M225" s="54">
        <f t="shared" si="16"/>
        <v>5</v>
      </c>
    </row>
    <row r="226" spans="1:13" x14ac:dyDescent="0.3">
      <c r="A226">
        <v>28827</v>
      </c>
      <c r="B226" t="s">
        <v>243</v>
      </c>
      <c r="C226">
        <v>1994</v>
      </c>
      <c r="D226">
        <f t="shared" si="14"/>
        <v>28</v>
      </c>
      <c r="E226" t="s">
        <v>42</v>
      </c>
      <c r="F226">
        <v>4</v>
      </c>
      <c r="G226">
        <v>4</v>
      </c>
      <c r="H226">
        <v>2</v>
      </c>
      <c r="I226">
        <v>3</v>
      </c>
      <c r="J226">
        <v>3</v>
      </c>
      <c r="K226">
        <v>4</v>
      </c>
      <c r="L226" s="2">
        <f t="shared" si="15"/>
        <v>20</v>
      </c>
      <c r="M226" s="54">
        <f t="shared" si="16"/>
        <v>5</v>
      </c>
    </row>
    <row r="227" spans="1:13" x14ac:dyDescent="0.3">
      <c r="A227">
        <v>29700</v>
      </c>
      <c r="B227" t="s">
        <v>244</v>
      </c>
      <c r="C227">
        <v>1996</v>
      </c>
      <c r="D227">
        <f t="shared" si="14"/>
        <v>26</v>
      </c>
      <c r="E227" t="s">
        <v>42</v>
      </c>
      <c r="F227">
        <v>3</v>
      </c>
      <c r="G227">
        <v>4</v>
      </c>
      <c r="H227">
        <v>3</v>
      </c>
      <c r="I227">
        <v>4</v>
      </c>
      <c r="J227">
        <v>4</v>
      </c>
      <c r="K227">
        <v>4</v>
      </c>
      <c r="L227" s="2">
        <f t="shared" si="15"/>
        <v>22</v>
      </c>
      <c r="M227" s="54">
        <f t="shared" si="16"/>
        <v>7</v>
      </c>
    </row>
    <row r="228" spans="1:13" x14ac:dyDescent="0.3">
      <c r="A228">
        <v>27181</v>
      </c>
      <c r="B228" t="s">
        <v>243</v>
      </c>
      <c r="C228">
        <v>1989</v>
      </c>
      <c r="D228">
        <f t="shared" si="14"/>
        <v>33</v>
      </c>
      <c r="E228" t="s">
        <v>42</v>
      </c>
      <c r="F228">
        <v>3</v>
      </c>
      <c r="G228">
        <v>3</v>
      </c>
      <c r="H228">
        <v>2</v>
      </c>
      <c r="I228">
        <v>4</v>
      </c>
      <c r="J228">
        <v>4</v>
      </c>
      <c r="K228">
        <v>4</v>
      </c>
      <c r="L228" s="2">
        <f t="shared" si="15"/>
        <v>20</v>
      </c>
      <c r="M228" s="54">
        <f t="shared" si="16"/>
        <v>5</v>
      </c>
    </row>
    <row r="229" spans="1:13" x14ac:dyDescent="0.3">
      <c r="A229">
        <v>27596</v>
      </c>
      <c r="B229" t="s">
        <v>243</v>
      </c>
      <c r="C229">
        <v>1989</v>
      </c>
      <c r="D229">
        <f t="shared" si="14"/>
        <v>33</v>
      </c>
      <c r="E229" t="s">
        <v>40</v>
      </c>
      <c r="F229">
        <v>4</v>
      </c>
      <c r="G229">
        <v>4</v>
      </c>
      <c r="H229">
        <v>3</v>
      </c>
      <c r="I229">
        <v>3</v>
      </c>
      <c r="J229">
        <v>4</v>
      </c>
      <c r="K229">
        <v>2</v>
      </c>
      <c r="L229" s="2">
        <f t="shared" si="15"/>
        <v>20</v>
      </c>
      <c r="M229" s="54">
        <f t="shared" si="16"/>
        <v>5</v>
      </c>
    </row>
    <row r="230" spans="1:13" x14ac:dyDescent="0.3">
      <c r="A230">
        <v>28513</v>
      </c>
      <c r="B230" t="s">
        <v>243</v>
      </c>
      <c r="C230">
        <v>1978</v>
      </c>
      <c r="D230">
        <f t="shared" si="14"/>
        <v>44</v>
      </c>
      <c r="E230" t="s">
        <v>42</v>
      </c>
      <c r="F230">
        <v>4</v>
      </c>
      <c r="G230">
        <v>4</v>
      </c>
      <c r="H230">
        <v>2</v>
      </c>
      <c r="I230">
        <v>4</v>
      </c>
      <c r="J230">
        <v>3</v>
      </c>
      <c r="K230">
        <v>3</v>
      </c>
      <c r="L230" s="2">
        <f t="shared" si="15"/>
        <v>20</v>
      </c>
      <c r="M230" s="54">
        <f t="shared" si="16"/>
        <v>5</v>
      </c>
    </row>
    <row r="231" spans="1:13" x14ac:dyDescent="0.3">
      <c r="A231">
        <v>29093</v>
      </c>
      <c r="B231" t="s">
        <v>243</v>
      </c>
      <c r="C231">
        <v>1977</v>
      </c>
      <c r="D231">
        <f t="shared" si="14"/>
        <v>45</v>
      </c>
      <c r="E231" t="s">
        <v>49</v>
      </c>
      <c r="F231">
        <v>4</v>
      </c>
      <c r="G231">
        <v>4</v>
      </c>
      <c r="H231">
        <v>2</v>
      </c>
      <c r="I231">
        <v>3</v>
      </c>
      <c r="J231">
        <v>4</v>
      </c>
      <c r="K231">
        <v>3</v>
      </c>
      <c r="L231" s="2">
        <f t="shared" si="15"/>
        <v>20</v>
      </c>
      <c r="M231" s="54">
        <f t="shared" si="16"/>
        <v>5</v>
      </c>
    </row>
    <row r="232" spans="1:13" x14ac:dyDescent="0.3">
      <c r="A232">
        <v>29392</v>
      </c>
      <c r="B232" t="s">
        <v>243</v>
      </c>
      <c r="C232">
        <v>1976</v>
      </c>
      <c r="D232">
        <f t="shared" si="14"/>
        <v>46</v>
      </c>
      <c r="E232" t="s">
        <v>52</v>
      </c>
      <c r="F232">
        <v>3</v>
      </c>
      <c r="G232">
        <v>4</v>
      </c>
      <c r="H232">
        <v>2</v>
      </c>
      <c r="I232">
        <v>3</v>
      </c>
      <c r="J232">
        <v>4</v>
      </c>
      <c r="K232">
        <v>4</v>
      </c>
      <c r="L232" s="2">
        <f t="shared" si="15"/>
        <v>20</v>
      </c>
      <c r="M232" s="54">
        <f t="shared" si="16"/>
        <v>5</v>
      </c>
    </row>
    <row r="233" spans="1:13" x14ac:dyDescent="0.3">
      <c r="A233">
        <v>29930</v>
      </c>
      <c r="B233" t="s">
        <v>243</v>
      </c>
      <c r="C233">
        <v>1975</v>
      </c>
      <c r="D233">
        <f t="shared" si="14"/>
        <v>47</v>
      </c>
      <c r="E233" t="s">
        <v>42</v>
      </c>
      <c r="F233">
        <v>4</v>
      </c>
      <c r="G233">
        <v>3</v>
      </c>
      <c r="H233">
        <v>2</v>
      </c>
      <c r="I233">
        <v>3</v>
      </c>
      <c r="J233">
        <v>4</v>
      </c>
      <c r="K233">
        <v>4</v>
      </c>
      <c r="L233" s="2">
        <f t="shared" si="15"/>
        <v>20</v>
      </c>
      <c r="M233" s="54">
        <f t="shared" si="16"/>
        <v>5</v>
      </c>
    </row>
    <row r="234" spans="1:13" x14ac:dyDescent="0.3">
      <c r="A234">
        <v>26578</v>
      </c>
      <c r="B234" t="s">
        <v>243</v>
      </c>
      <c r="C234">
        <v>1970</v>
      </c>
      <c r="D234">
        <f t="shared" si="14"/>
        <v>52</v>
      </c>
      <c r="E234" t="s">
        <v>42</v>
      </c>
      <c r="F234">
        <v>4</v>
      </c>
      <c r="G234">
        <v>4</v>
      </c>
      <c r="H234">
        <v>2</v>
      </c>
      <c r="I234">
        <v>3</v>
      </c>
      <c r="J234">
        <v>3</v>
      </c>
      <c r="K234">
        <v>4</v>
      </c>
      <c r="L234" s="2">
        <f t="shared" si="15"/>
        <v>20</v>
      </c>
      <c r="M234" s="54">
        <f t="shared" si="16"/>
        <v>5</v>
      </c>
    </row>
    <row r="235" spans="1:13" x14ac:dyDescent="0.3">
      <c r="A235">
        <v>29215</v>
      </c>
      <c r="B235" t="s">
        <v>244</v>
      </c>
      <c r="C235">
        <v>1995</v>
      </c>
      <c r="D235">
        <f t="shared" si="14"/>
        <v>27</v>
      </c>
      <c r="E235" t="s">
        <v>49</v>
      </c>
      <c r="F235">
        <v>4</v>
      </c>
      <c r="G235">
        <v>4</v>
      </c>
      <c r="H235">
        <v>2</v>
      </c>
      <c r="I235">
        <v>3</v>
      </c>
      <c r="J235">
        <v>3</v>
      </c>
      <c r="K235">
        <v>2</v>
      </c>
      <c r="L235" s="2">
        <f t="shared" si="15"/>
        <v>18</v>
      </c>
      <c r="M235" s="54">
        <f t="shared" si="16"/>
        <v>4</v>
      </c>
    </row>
    <row r="236" spans="1:13" x14ac:dyDescent="0.3">
      <c r="A236">
        <v>29941</v>
      </c>
      <c r="B236" t="s">
        <v>244</v>
      </c>
      <c r="C236">
        <v>1995</v>
      </c>
      <c r="D236">
        <f t="shared" si="14"/>
        <v>27</v>
      </c>
      <c r="E236" t="s">
        <v>107</v>
      </c>
      <c r="F236">
        <v>4</v>
      </c>
      <c r="G236">
        <v>4</v>
      </c>
      <c r="H236">
        <v>1</v>
      </c>
      <c r="I236">
        <v>3</v>
      </c>
      <c r="J236">
        <v>4</v>
      </c>
      <c r="K236">
        <v>3</v>
      </c>
      <c r="L236" s="2">
        <f t="shared" si="15"/>
        <v>19</v>
      </c>
      <c r="M236" s="54">
        <f t="shared" si="16"/>
        <v>4</v>
      </c>
    </row>
    <row r="237" spans="1:13" x14ac:dyDescent="0.3">
      <c r="A237">
        <v>26850</v>
      </c>
      <c r="B237" t="s">
        <v>244</v>
      </c>
      <c r="C237">
        <v>1994</v>
      </c>
      <c r="D237">
        <f t="shared" si="14"/>
        <v>28</v>
      </c>
      <c r="E237" t="s">
        <v>44</v>
      </c>
      <c r="F237">
        <v>3</v>
      </c>
      <c r="G237">
        <v>3</v>
      </c>
      <c r="H237">
        <v>2</v>
      </c>
      <c r="I237">
        <v>3</v>
      </c>
      <c r="J237">
        <v>4</v>
      </c>
      <c r="K237">
        <v>3</v>
      </c>
      <c r="L237" s="2">
        <f t="shared" si="15"/>
        <v>18</v>
      </c>
      <c r="M237" s="54">
        <f t="shared" si="16"/>
        <v>4</v>
      </c>
    </row>
    <row r="238" spans="1:13" x14ac:dyDescent="0.3">
      <c r="A238">
        <v>29272</v>
      </c>
      <c r="B238" t="s">
        <v>243</v>
      </c>
      <c r="C238">
        <v>1970</v>
      </c>
      <c r="D238">
        <f t="shared" si="14"/>
        <v>52</v>
      </c>
      <c r="E238" t="s">
        <v>52</v>
      </c>
      <c r="F238">
        <v>3</v>
      </c>
      <c r="G238">
        <v>3</v>
      </c>
      <c r="H238">
        <v>2</v>
      </c>
      <c r="I238">
        <v>4</v>
      </c>
      <c r="J238">
        <v>4</v>
      </c>
      <c r="K238">
        <v>4</v>
      </c>
      <c r="L238" s="2">
        <f t="shared" si="15"/>
        <v>20</v>
      </c>
      <c r="M238" s="54">
        <f t="shared" si="16"/>
        <v>5</v>
      </c>
    </row>
    <row r="239" spans="1:13" x14ac:dyDescent="0.3">
      <c r="A239">
        <v>29396</v>
      </c>
      <c r="B239" t="s">
        <v>243</v>
      </c>
      <c r="C239">
        <v>1965</v>
      </c>
      <c r="D239">
        <f t="shared" si="14"/>
        <v>57</v>
      </c>
      <c r="E239" t="s">
        <v>52</v>
      </c>
      <c r="F239">
        <v>4</v>
      </c>
      <c r="G239">
        <v>4</v>
      </c>
      <c r="H239">
        <v>3</v>
      </c>
      <c r="I239">
        <v>3</v>
      </c>
      <c r="J239">
        <v>3</v>
      </c>
      <c r="K239">
        <v>3</v>
      </c>
      <c r="L239" s="2">
        <f t="shared" si="15"/>
        <v>20</v>
      </c>
      <c r="M239" s="54">
        <f t="shared" si="16"/>
        <v>5</v>
      </c>
    </row>
    <row r="240" spans="1:13" x14ac:dyDescent="0.3">
      <c r="A240">
        <v>27174</v>
      </c>
      <c r="B240" t="s">
        <v>243</v>
      </c>
      <c r="C240">
        <v>1958</v>
      </c>
      <c r="D240">
        <f t="shared" si="14"/>
        <v>64</v>
      </c>
      <c r="E240" t="s">
        <v>44</v>
      </c>
      <c r="F240">
        <v>4</v>
      </c>
      <c r="G240">
        <v>3</v>
      </c>
      <c r="H240">
        <v>3</v>
      </c>
      <c r="I240">
        <v>3</v>
      </c>
      <c r="J240">
        <v>4</v>
      </c>
      <c r="K240">
        <v>3</v>
      </c>
      <c r="L240" s="2">
        <f t="shared" si="15"/>
        <v>20</v>
      </c>
      <c r="M240" s="54">
        <f t="shared" si="16"/>
        <v>5</v>
      </c>
    </row>
    <row r="241" spans="1:13" x14ac:dyDescent="0.3">
      <c r="A241">
        <v>28590</v>
      </c>
      <c r="B241" t="s">
        <v>243</v>
      </c>
      <c r="C241">
        <v>1952</v>
      </c>
      <c r="D241">
        <f t="shared" si="14"/>
        <v>70</v>
      </c>
      <c r="E241" t="s">
        <v>129</v>
      </c>
      <c r="F241">
        <v>3</v>
      </c>
      <c r="G241">
        <v>4</v>
      </c>
      <c r="H241">
        <v>2</v>
      </c>
      <c r="I241">
        <v>4</v>
      </c>
      <c r="J241">
        <v>3</v>
      </c>
      <c r="K241">
        <v>4</v>
      </c>
      <c r="L241" s="2">
        <f t="shared" si="15"/>
        <v>20</v>
      </c>
      <c r="M241" s="54">
        <f t="shared" si="16"/>
        <v>5</v>
      </c>
    </row>
    <row r="242" spans="1:13" x14ac:dyDescent="0.3">
      <c r="A242">
        <v>28606</v>
      </c>
      <c r="B242" t="s">
        <v>243</v>
      </c>
      <c r="C242">
        <v>1949</v>
      </c>
      <c r="D242">
        <f t="shared" si="14"/>
        <v>73</v>
      </c>
      <c r="E242" t="s">
        <v>52</v>
      </c>
      <c r="F242">
        <v>4</v>
      </c>
      <c r="G242">
        <v>3</v>
      </c>
      <c r="H242">
        <v>2</v>
      </c>
      <c r="I242">
        <v>4</v>
      </c>
      <c r="J242">
        <v>4</v>
      </c>
      <c r="K242">
        <v>3</v>
      </c>
      <c r="L242" s="2">
        <f t="shared" si="15"/>
        <v>20</v>
      </c>
      <c r="M242" s="54">
        <f t="shared" si="16"/>
        <v>5</v>
      </c>
    </row>
    <row r="243" spans="1:13" x14ac:dyDescent="0.3">
      <c r="A243">
        <v>28065</v>
      </c>
      <c r="B243" t="s">
        <v>243</v>
      </c>
      <c r="C243">
        <v>2005</v>
      </c>
      <c r="D243">
        <f t="shared" si="14"/>
        <v>17</v>
      </c>
      <c r="E243" t="s">
        <v>44</v>
      </c>
      <c r="F243">
        <v>4</v>
      </c>
      <c r="G243">
        <v>4</v>
      </c>
      <c r="H243">
        <v>3</v>
      </c>
      <c r="I243">
        <v>3</v>
      </c>
      <c r="J243">
        <v>4</v>
      </c>
      <c r="K243">
        <v>3</v>
      </c>
      <c r="L243" s="2">
        <f t="shared" si="15"/>
        <v>21</v>
      </c>
      <c r="M243" s="54">
        <f t="shared" si="16"/>
        <v>6</v>
      </c>
    </row>
    <row r="244" spans="1:13" x14ac:dyDescent="0.3">
      <c r="A244">
        <v>28011</v>
      </c>
      <c r="B244" t="s">
        <v>243</v>
      </c>
      <c r="C244">
        <v>2004</v>
      </c>
      <c r="D244">
        <f t="shared" si="14"/>
        <v>18</v>
      </c>
      <c r="E244" t="s">
        <v>42</v>
      </c>
      <c r="F244">
        <v>4</v>
      </c>
      <c r="G244">
        <v>4</v>
      </c>
      <c r="H244">
        <v>1</v>
      </c>
      <c r="I244">
        <v>4</v>
      </c>
      <c r="J244">
        <v>4</v>
      </c>
      <c r="K244">
        <v>4</v>
      </c>
      <c r="L244" s="2">
        <f t="shared" si="15"/>
        <v>21</v>
      </c>
      <c r="M244" s="54">
        <f t="shared" si="16"/>
        <v>6</v>
      </c>
    </row>
    <row r="245" spans="1:13" x14ac:dyDescent="0.3">
      <c r="A245">
        <v>29765</v>
      </c>
      <c r="B245" t="s">
        <v>243</v>
      </c>
      <c r="C245">
        <v>2003</v>
      </c>
      <c r="D245">
        <f t="shared" si="14"/>
        <v>19</v>
      </c>
      <c r="E245" t="s">
        <v>42</v>
      </c>
      <c r="F245">
        <v>4</v>
      </c>
      <c r="G245">
        <v>4</v>
      </c>
      <c r="H245">
        <v>3</v>
      </c>
      <c r="I245">
        <v>3</v>
      </c>
      <c r="J245">
        <v>4</v>
      </c>
      <c r="K245">
        <v>3</v>
      </c>
      <c r="L245" s="2">
        <f t="shared" si="15"/>
        <v>21</v>
      </c>
      <c r="M245" s="54">
        <f t="shared" si="16"/>
        <v>6</v>
      </c>
    </row>
    <row r="246" spans="1:13" x14ac:dyDescent="0.3">
      <c r="A246">
        <v>29968</v>
      </c>
      <c r="B246" t="s">
        <v>243</v>
      </c>
      <c r="C246">
        <v>2003</v>
      </c>
      <c r="D246">
        <f t="shared" si="14"/>
        <v>19</v>
      </c>
      <c r="E246" t="s">
        <v>40</v>
      </c>
      <c r="F246">
        <v>4</v>
      </c>
      <c r="G246">
        <v>4</v>
      </c>
      <c r="H246">
        <v>3</v>
      </c>
      <c r="I246">
        <v>3</v>
      </c>
      <c r="J246">
        <v>4</v>
      </c>
      <c r="K246">
        <v>3</v>
      </c>
      <c r="L246" s="2">
        <f t="shared" si="15"/>
        <v>21</v>
      </c>
      <c r="M246" s="54">
        <f t="shared" si="16"/>
        <v>6</v>
      </c>
    </row>
    <row r="247" spans="1:13" x14ac:dyDescent="0.3">
      <c r="A247">
        <v>27215</v>
      </c>
      <c r="B247" t="s">
        <v>243</v>
      </c>
      <c r="C247">
        <v>2002</v>
      </c>
      <c r="D247">
        <f t="shared" si="14"/>
        <v>20</v>
      </c>
      <c r="E247" t="s">
        <v>49</v>
      </c>
      <c r="F247">
        <v>4</v>
      </c>
      <c r="G247">
        <v>3</v>
      </c>
      <c r="H247">
        <v>4</v>
      </c>
      <c r="I247">
        <v>3</v>
      </c>
      <c r="J247">
        <v>4</v>
      </c>
      <c r="K247">
        <v>3</v>
      </c>
      <c r="L247" s="2">
        <f t="shared" si="15"/>
        <v>21</v>
      </c>
      <c r="M247" s="54">
        <f t="shared" si="16"/>
        <v>6</v>
      </c>
    </row>
    <row r="248" spans="1:13" x14ac:dyDescent="0.3">
      <c r="A248">
        <v>27525</v>
      </c>
      <c r="B248" t="s">
        <v>243</v>
      </c>
      <c r="C248">
        <v>2002</v>
      </c>
      <c r="D248">
        <f t="shared" si="14"/>
        <v>20</v>
      </c>
      <c r="E248" t="s">
        <v>52</v>
      </c>
      <c r="F248">
        <v>4</v>
      </c>
      <c r="G248">
        <v>4</v>
      </c>
      <c r="H248">
        <v>1</v>
      </c>
      <c r="I248">
        <v>4</v>
      </c>
      <c r="J248">
        <v>4</v>
      </c>
      <c r="K248">
        <v>4</v>
      </c>
      <c r="L248" s="2">
        <f t="shared" si="15"/>
        <v>21</v>
      </c>
      <c r="M248" s="54">
        <f t="shared" si="16"/>
        <v>6</v>
      </c>
    </row>
    <row r="249" spans="1:13" x14ac:dyDescent="0.3">
      <c r="A249">
        <v>26674</v>
      </c>
      <c r="B249" t="s">
        <v>243</v>
      </c>
      <c r="C249">
        <v>2001</v>
      </c>
      <c r="D249">
        <f t="shared" si="14"/>
        <v>21</v>
      </c>
      <c r="E249" t="s">
        <v>68</v>
      </c>
      <c r="F249">
        <v>3</v>
      </c>
      <c r="G249">
        <v>4</v>
      </c>
      <c r="H249">
        <v>3</v>
      </c>
      <c r="I249">
        <v>4</v>
      </c>
      <c r="J249">
        <v>4</v>
      </c>
      <c r="K249">
        <v>3</v>
      </c>
      <c r="L249" s="2">
        <f t="shared" si="15"/>
        <v>21</v>
      </c>
      <c r="M249" s="54">
        <f t="shared" si="16"/>
        <v>6</v>
      </c>
    </row>
    <row r="250" spans="1:13" x14ac:dyDescent="0.3">
      <c r="A250">
        <v>29230</v>
      </c>
      <c r="B250" t="s">
        <v>243</v>
      </c>
      <c r="C250">
        <v>2001</v>
      </c>
      <c r="D250">
        <f t="shared" si="14"/>
        <v>21</v>
      </c>
      <c r="E250" t="s">
        <v>63</v>
      </c>
      <c r="F250">
        <v>4</v>
      </c>
      <c r="G250">
        <v>4</v>
      </c>
      <c r="H250">
        <v>2</v>
      </c>
      <c r="I250">
        <v>4</v>
      </c>
      <c r="J250">
        <v>4</v>
      </c>
      <c r="K250">
        <v>3</v>
      </c>
      <c r="L250" s="2">
        <f t="shared" si="15"/>
        <v>21</v>
      </c>
      <c r="M250" s="54">
        <f t="shared" si="16"/>
        <v>6</v>
      </c>
    </row>
    <row r="251" spans="1:13" x14ac:dyDescent="0.3">
      <c r="A251">
        <v>27250</v>
      </c>
      <c r="B251" t="s">
        <v>244</v>
      </c>
      <c r="C251">
        <v>1992</v>
      </c>
      <c r="D251">
        <f t="shared" si="14"/>
        <v>30</v>
      </c>
      <c r="E251" t="s">
        <v>52</v>
      </c>
      <c r="F251">
        <v>4</v>
      </c>
      <c r="G251">
        <v>4</v>
      </c>
      <c r="H251">
        <v>4</v>
      </c>
      <c r="I251">
        <v>2</v>
      </c>
      <c r="J251">
        <v>3</v>
      </c>
      <c r="K251">
        <v>2</v>
      </c>
      <c r="L251" s="2">
        <f t="shared" si="15"/>
        <v>19</v>
      </c>
      <c r="M251" s="54">
        <f t="shared" si="16"/>
        <v>4</v>
      </c>
    </row>
    <row r="252" spans="1:13" x14ac:dyDescent="0.3">
      <c r="A252">
        <v>29874</v>
      </c>
      <c r="B252" t="s">
        <v>243</v>
      </c>
      <c r="C252">
        <v>2001</v>
      </c>
      <c r="D252">
        <f t="shared" si="14"/>
        <v>21</v>
      </c>
      <c r="E252" t="s">
        <v>42</v>
      </c>
      <c r="F252">
        <v>4</v>
      </c>
      <c r="G252">
        <v>4</v>
      </c>
      <c r="H252">
        <v>2</v>
      </c>
      <c r="I252">
        <v>3</v>
      </c>
      <c r="J252">
        <v>4</v>
      </c>
      <c r="K252">
        <v>4</v>
      </c>
      <c r="L252" s="2">
        <f t="shared" si="15"/>
        <v>21</v>
      </c>
      <c r="M252" s="54">
        <f t="shared" si="16"/>
        <v>6</v>
      </c>
    </row>
    <row r="253" spans="1:13" x14ac:dyDescent="0.3">
      <c r="A253">
        <v>26620</v>
      </c>
      <c r="B253" t="s">
        <v>243</v>
      </c>
      <c r="C253">
        <v>2000</v>
      </c>
      <c r="D253">
        <f t="shared" si="14"/>
        <v>22</v>
      </c>
      <c r="E253" t="s">
        <v>44</v>
      </c>
      <c r="F253">
        <v>4</v>
      </c>
      <c r="G253">
        <v>3</v>
      </c>
      <c r="H253">
        <v>3</v>
      </c>
      <c r="I253">
        <v>4</v>
      </c>
      <c r="J253">
        <v>4</v>
      </c>
      <c r="K253">
        <v>3</v>
      </c>
      <c r="L253" s="2">
        <f t="shared" si="15"/>
        <v>21</v>
      </c>
      <c r="M253" s="54">
        <f t="shared" si="16"/>
        <v>6</v>
      </c>
    </row>
    <row r="254" spans="1:13" x14ac:dyDescent="0.3">
      <c r="A254">
        <v>27831</v>
      </c>
      <c r="B254" t="s">
        <v>244</v>
      </c>
      <c r="C254">
        <v>1992</v>
      </c>
      <c r="D254">
        <f t="shared" si="14"/>
        <v>30</v>
      </c>
      <c r="E254" t="s">
        <v>40</v>
      </c>
      <c r="F254">
        <v>3</v>
      </c>
      <c r="G254">
        <v>3</v>
      </c>
      <c r="H254">
        <v>3</v>
      </c>
      <c r="I254">
        <v>2</v>
      </c>
      <c r="J254">
        <v>3</v>
      </c>
      <c r="K254">
        <v>2</v>
      </c>
      <c r="L254" s="2">
        <f t="shared" si="15"/>
        <v>16</v>
      </c>
      <c r="M254" s="54">
        <f t="shared" si="16"/>
        <v>2</v>
      </c>
    </row>
    <row r="255" spans="1:13" x14ac:dyDescent="0.3">
      <c r="A255">
        <v>26617</v>
      </c>
      <c r="B255" t="s">
        <v>243</v>
      </c>
      <c r="C255">
        <v>2000</v>
      </c>
      <c r="D255">
        <f t="shared" si="14"/>
        <v>22</v>
      </c>
      <c r="E255" t="s">
        <v>72</v>
      </c>
      <c r="F255">
        <v>4</v>
      </c>
      <c r="G255">
        <v>4</v>
      </c>
      <c r="H255">
        <v>3</v>
      </c>
      <c r="I255">
        <v>3</v>
      </c>
      <c r="J255">
        <v>4</v>
      </c>
      <c r="K255">
        <v>3</v>
      </c>
      <c r="L255" s="2">
        <f t="shared" si="15"/>
        <v>21</v>
      </c>
      <c r="M255" s="54">
        <f t="shared" si="16"/>
        <v>6</v>
      </c>
    </row>
    <row r="256" spans="1:13" x14ac:dyDescent="0.3">
      <c r="A256">
        <v>26932</v>
      </c>
      <c r="B256" t="s">
        <v>243</v>
      </c>
      <c r="C256">
        <v>2000</v>
      </c>
      <c r="D256">
        <f t="shared" si="14"/>
        <v>22</v>
      </c>
      <c r="E256" t="s">
        <v>44</v>
      </c>
      <c r="F256">
        <v>3</v>
      </c>
      <c r="G256">
        <v>4</v>
      </c>
      <c r="H256">
        <v>2</v>
      </c>
      <c r="I256">
        <v>4</v>
      </c>
      <c r="J256">
        <v>4</v>
      </c>
      <c r="K256">
        <v>4</v>
      </c>
      <c r="L256" s="2">
        <f t="shared" si="15"/>
        <v>21</v>
      </c>
      <c r="M256" s="54">
        <f t="shared" si="16"/>
        <v>6</v>
      </c>
    </row>
    <row r="257" spans="1:13" x14ac:dyDescent="0.3">
      <c r="A257">
        <v>27449</v>
      </c>
      <c r="B257" t="s">
        <v>243</v>
      </c>
      <c r="C257">
        <v>2000</v>
      </c>
      <c r="D257">
        <f t="shared" si="14"/>
        <v>22</v>
      </c>
      <c r="E257" t="s">
        <v>52</v>
      </c>
      <c r="F257">
        <v>4</v>
      </c>
      <c r="G257">
        <v>4</v>
      </c>
      <c r="H257">
        <v>1</v>
      </c>
      <c r="I257">
        <v>4</v>
      </c>
      <c r="J257">
        <v>4</v>
      </c>
      <c r="K257">
        <v>4</v>
      </c>
      <c r="L257" s="2">
        <f t="shared" si="15"/>
        <v>21</v>
      </c>
      <c r="M257" s="54">
        <f t="shared" si="16"/>
        <v>6</v>
      </c>
    </row>
    <row r="258" spans="1:13" x14ac:dyDescent="0.3">
      <c r="A258">
        <v>27853</v>
      </c>
      <c r="B258" t="s">
        <v>243</v>
      </c>
      <c r="C258">
        <v>2000</v>
      </c>
      <c r="D258">
        <f t="shared" ref="D258:D321" si="17">2022-C258</f>
        <v>22</v>
      </c>
      <c r="E258" t="s">
        <v>75</v>
      </c>
      <c r="F258">
        <v>4</v>
      </c>
      <c r="G258">
        <v>4</v>
      </c>
      <c r="H258">
        <v>1</v>
      </c>
      <c r="I258">
        <v>4</v>
      </c>
      <c r="J258">
        <v>4</v>
      </c>
      <c r="K258">
        <v>4</v>
      </c>
      <c r="L258" s="2">
        <f t="shared" ref="L258:L321" si="18">SUM(F258:K258)</f>
        <v>21</v>
      </c>
      <c r="M258" s="54">
        <f t="shared" ref="M258:M321" si="19">VLOOKUP(L258,R:V,5,FALSE)</f>
        <v>6</v>
      </c>
    </row>
    <row r="259" spans="1:13" x14ac:dyDescent="0.3">
      <c r="A259">
        <v>28692</v>
      </c>
      <c r="B259" t="s">
        <v>244</v>
      </c>
      <c r="C259">
        <v>1992</v>
      </c>
      <c r="D259">
        <f t="shared" si="17"/>
        <v>30</v>
      </c>
      <c r="E259" t="s">
        <v>42</v>
      </c>
      <c r="F259">
        <v>4</v>
      </c>
      <c r="G259">
        <v>4</v>
      </c>
      <c r="H259">
        <v>1</v>
      </c>
      <c r="I259">
        <v>3</v>
      </c>
      <c r="J259">
        <v>4</v>
      </c>
      <c r="K259">
        <v>3</v>
      </c>
      <c r="L259" s="2">
        <f t="shared" si="18"/>
        <v>19</v>
      </c>
      <c r="M259" s="54">
        <f t="shared" si="19"/>
        <v>4</v>
      </c>
    </row>
    <row r="260" spans="1:13" x14ac:dyDescent="0.3">
      <c r="A260">
        <v>28753</v>
      </c>
      <c r="B260" t="s">
        <v>243</v>
      </c>
      <c r="C260">
        <v>2000</v>
      </c>
      <c r="D260">
        <f t="shared" si="17"/>
        <v>22</v>
      </c>
      <c r="E260" t="s">
        <v>42</v>
      </c>
      <c r="F260">
        <v>3</v>
      </c>
      <c r="G260">
        <v>4</v>
      </c>
      <c r="H260">
        <v>2</v>
      </c>
      <c r="I260">
        <v>4</v>
      </c>
      <c r="J260">
        <v>4</v>
      </c>
      <c r="K260">
        <v>4</v>
      </c>
      <c r="L260" s="2">
        <f t="shared" si="18"/>
        <v>21</v>
      </c>
      <c r="M260" s="54">
        <f t="shared" si="19"/>
        <v>6</v>
      </c>
    </row>
    <row r="261" spans="1:13" x14ac:dyDescent="0.3">
      <c r="A261">
        <v>28621</v>
      </c>
      <c r="B261" t="s">
        <v>243</v>
      </c>
      <c r="C261">
        <v>2000</v>
      </c>
      <c r="D261">
        <f t="shared" si="17"/>
        <v>22</v>
      </c>
      <c r="E261" t="s">
        <v>42</v>
      </c>
      <c r="F261">
        <v>3</v>
      </c>
      <c r="G261">
        <v>4</v>
      </c>
      <c r="H261">
        <v>3</v>
      </c>
      <c r="I261">
        <v>3</v>
      </c>
      <c r="J261">
        <v>4</v>
      </c>
      <c r="K261">
        <v>4</v>
      </c>
      <c r="L261" s="2">
        <f t="shared" si="18"/>
        <v>21</v>
      </c>
      <c r="M261" s="54">
        <f t="shared" si="19"/>
        <v>6</v>
      </c>
    </row>
    <row r="262" spans="1:13" x14ac:dyDescent="0.3">
      <c r="A262">
        <v>29447</v>
      </c>
      <c r="B262" t="s">
        <v>244</v>
      </c>
      <c r="C262">
        <v>1992</v>
      </c>
      <c r="D262">
        <f t="shared" si="17"/>
        <v>30</v>
      </c>
      <c r="E262" t="s">
        <v>111</v>
      </c>
      <c r="F262">
        <v>3</v>
      </c>
      <c r="G262">
        <v>3</v>
      </c>
      <c r="H262">
        <v>1</v>
      </c>
      <c r="I262">
        <v>4</v>
      </c>
      <c r="J262">
        <v>2</v>
      </c>
      <c r="K262">
        <v>1</v>
      </c>
      <c r="L262" s="2">
        <f t="shared" si="18"/>
        <v>14</v>
      </c>
      <c r="M262" s="54">
        <f t="shared" si="19"/>
        <v>1</v>
      </c>
    </row>
    <row r="263" spans="1:13" x14ac:dyDescent="0.3">
      <c r="A263">
        <v>29258</v>
      </c>
      <c r="B263" t="s">
        <v>243</v>
      </c>
      <c r="C263">
        <v>2000</v>
      </c>
      <c r="D263">
        <f t="shared" si="17"/>
        <v>22</v>
      </c>
      <c r="E263" t="s">
        <v>77</v>
      </c>
      <c r="F263">
        <v>4</v>
      </c>
      <c r="G263">
        <v>4</v>
      </c>
      <c r="H263">
        <v>4</v>
      </c>
      <c r="I263">
        <v>2</v>
      </c>
      <c r="J263">
        <v>4</v>
      </c>
      <c r="K263">
        <v>3</v>
      </c>
      <c r="L263" s="2">
        <f t="shared" si="18"/>
        <v>21</v>
      </c>
      <c r="M263" s="54">
        <f t="shared" si="19"/>
        <v>6</v>
      </c>
    </row>
    <row r="264" spans="1:13" x14ac:dyDescent="0.3">
      <c r="A264">
        <v>29393</v>
      </c>
      <c r="B264" t="s">
        <v>244</v>
      </c>
      <c r="C264">
        <v>1991</v>
      </c>
      <c r="D264">
        <f t="shared" si="17"/>
        <v>31</v>
      </c>
      <c r="E264" t="s">
        <v>40</v>
      </c>
      <c r="F264">
        <v>4</v>
      </c>
      <c r="G264">
        <v>3</v>
      </c>
      <c r="H264">
        <v>2</v>
      </c>
      <c r="I264">
        <v>3</v>
      </c>
      <c r="J264">
        <v>3</v>
      </c>
      <c r="K264">
        <v>4</v>
      </c>
      <c r="L264" s="2">
        <f t="shared" si="18"/>
        <v>19</v>
      </c>
      <c r="M264" s="54">
        <f t="shared" si="19"/>
        <v>4</v>
      </c>
    </row>
    <row r="265" spans="1:13" x14ac:dyDescent="0.3">
      <c r="A265">
        <v>26678</v>
      </c>
      <c r="B265" t="s">
        <v>243</v>
      </c>
      <c r="C265">
        <v>1999</v>
      </c>
      <c r="D265">
        <f t="shared" si="17"/>
        <v>23</v>
      </c>
      <c r="E265" t="s">
        <v>69</v>
      </c>
      <c r="F265">
        <v>3</v>
      </c>
      <c r="G265">
        <v>3</v>
      </c>
      <c r="H265">
        <v>3</v>
      </c>
      <c r="I265">
        <v>4</v>
      </c>
      <c r="J265">
        <v>4</v>
      </c>
      <c r="K265">
        <v>4</v>
      </c>
      <c r="L265" s="2">
        <f t="shared" si="18"/>
        <v>21</v>
      </c>
      <c r="M265" s="54">
        <f t="shared" si="19"/>
        <v>6</v>
      </c>
    </row>
    <row r="266" spans="1:13" x14ac:dyDescent="0.3">
      <c r="A266">
        <v>27695</v>
      </c>
      <c r="B266" t="s">
        <v>243</v>
      </c>
      <c r="C266">
        <v>1999</v>
      </c>
      <c r="D266">
        <f t="shared" si="17"/>
        <v>23</v>
      </c>
      <c r="E266" t="s">
        <v>40</v>
      </c>
      <c r="F266">
        <v>4</v>
      </c>
      <c r="G266">
        <v>4</v>
      </c>
      <c r="H266">
        <v>2</v>
      </c>
      <c r="I266">
        <v>3</v>
      </c>
      <c r="J266">
        <v>4</v>
      </c>
      <c r="K266">
        <v>4</v>
      </c>
      <c r="L266" s="2">
        <f t="shared" si="18"/>
        <v>21</v>
      </c>
      <c r="M266" s="54">
        <f t="shared" si="19"/>
        <v>6</v>
      </c>
    </row>
    <row r="267" spans="1:13" x14ac:dyDescent="0.3">
      <c r="A267">
        <v>27271</v>
      </c>
      <c r="B267" t="s">
        <v>244</v>
      </c>
      <c r="C267">
        <v>1990</v>
      </c>
      <c r="D267">
        <f t="shared" si="17"/>
        <v>32</v>
      </c>
      <c r="E267" t="s">
        <v>40</v>
      </c>
      <c r="F267">
        <v>3</v>
      </c>
      <c r="G267">
        <v>3</v>
      </c>
      <c r="H267">
        <v>3</v>
      </c>
      <c r="I267">
        <v>2</v>
      </c>
      <c r="J267">
        <v>3</v>
      </c>
      <c r="K267">
        <v>2</v>
      </c>
      <c r="L267" s="2">
        <f t="shared" si="18"/>
        <v>16</v>
      </c>
      <c r="M267" s="54">
        <f t="shared" si="19"/>
        <v>2</v>
      </c>
    </row>
    <row r="268" spans="1:13" x14ac:dyDescent="0.3">
      <c r="A268">
        <v>30035</v>
      </c>
      <c r="B268" t="s">
        <v>243</v>
      </c>
      <c r="C268">
        <v>1998</v>
      </c>
      <c r="D268">
        <f t="shared" si="17"/>
        <v>24</v>
      </c>
      <c r="E268" t="s">
        <v>42</v>
      </c>
      <c r="F268">
        <v>4</v>
      </c>
      <c r="G268">
        <v>4</v>
      </c>
      <c r="H268">
        <v>4</v>
      </c>
      <c r="I268">
        <v>3</v>
      </c>
      <c r="J268">
        <v>3</v>
      </c>
      <c r="K268">
        <v>3</v>
      </c>
      <c r="L268" s="2">
        <f t="shared" si="18"/>
        <v>21</v>
      </c>
      <c r="M268" s="54">
        <f t="shared" si="19"/>
        <v>6</v>
      </c>
    </row>
    <row r="269" spans="1:13" x14ac:dyDescent="0.3">
      <c r="A269">
        <v>29933</v>
      </c>
      <c r="B269" t="s">
        <v>243</v>
      </c>
      <c r="C269">
        <v>1998</v>
      </c>
      <c r="D269">
        <f t="shared" si="17"/>
        <v>24</v>
      </c>
      <c r="E269" t="s">
        <v>42</v>
      </c>
      <c r="F269">
        <v>4</v>
      </c>
      <c r="G269">
        <v>4</v>
      </c>
      <c r="H269">
        <v>3</v>
      </c>
      <c r="I269">
        <v>3</v>
      </c>
      <c r="J269">
        <v>4</v>
      </c>
      <c r="K269">
        <v>3</v>
      </c>
      <c r="L269" s="2">
        <f t="shared" si="18"/>
        <v>21</v>
      </c>
      <c r="M269" s="54">
        <f t="shared" si="19"/>
        <v>6</v>
      </c>
    </row>
    <row r="270" spans="1:13" x14ac:dyDescent="0.3">
      <c r="A270">
        <v>29705</v>
      </c>
      <c r="B270" t="s">
        <v>244</v>
      </c>
      <c r="C270">
        <v>1990</v>
      </c>
      <c r="D270">
        <f t="shared" si="17"/>
        <v>32</v>
      </c>
      <c r="E270" t="s">
        <v>113</v>
      </c>
      <c r="F270">
        <v>3</v>
      </c>
      <c r="G270">
        <v>3</v>
      </c>
      <c r="H270">
        <v>3</v>
      </c>
      <c r="I270">
        <v>3</v>
      </c>
      <c r="J270">
        <v>3</v>
      </c>
      <c r="K270">
        <v>3</v>
      </c>
      <c r="L270" s="2">
        <f t="shared" si="18"/>
        <v>18</v>
      </c>
      <c r="M270" s="54">
        <f t="shared" si="19"/>
        <v>4</v>
      </c>
    </row>
    <row r="271" spans="1:13" x14ac:dyDescent="0.3">
      <c r="A271">
        <v>26546</v>
      </c>
      <c r="B271" t="s">
        <v>243</v>
      </c>
      <c r="C271">
        <v>1997</v>
      </c>
      <c r="D271">
        <f t="shared" si="17"/>
        <v>25</v>
      </c>
      <c r="E271" t="s">
        <v>42</v>
      </c>
      <c r="F271">
        <v>4</v>
      </c>
      <c r="G271">
        <v>4</v>
      </c>
      <c r="H271">
        <v>1</v>
      </c>
      <c r="I271">
        <v>4</v>
      </c>
      <c r="J271">
        <v>4</v>
      </c>
      <c r="K271">
        <v>4</v>
      </c>
      <c r="L271" s="2">
        <f t="shared" si="18"/>
        <v>21</v>
      </c>
      <c r="M271" s="54">
        <f t="shared" si="19"/>
        <v>6</v>
      </c>
    </row>
    <row r="272" spans="1:13" x14ac:dyDescent="0.3">
      <c r="A272">
        <v>29153</v>
      </c>
      <c r="B272" t="s">
        <v>243</v>
      </c>
      <c r="C272">
        <v>1997</v>
      </c>
      <c r="D272">
        <f t="shared" si="17"/>
        <v>25</v>
      </c>
      <c r="E272" t="s">
        <v>44</v>
      </c>
      <c r="F272">
        <v>4</v>
      </c>
      <c r="G272">
        <v>4</v>
      </c>
      <c r="H272">
        <v>3</v>
      </c>
      <c r="I272">
        <v>3</v>
      </c>
      <c r="J272">
        <v>4</v>
      </c>
      <c r="K272">
        <v>3</v>
      </c>
      <c r="L272" s="2">
        <f t="shared" si="18"/>
        <v>21</v>
      </c>
      <c r="M272" s="54">
        <f t="shared" si="19"/>
        <v>6</v>
      </c>
    </row>
    <row r="273" spans="1:13" x14ac:dyDescent="0.3">
      <c r="A273">
        <v>29414</v>
      </c>
      <c r="B273" t="s">
        <v>243</v>
      </c>
      <c r="C273">
        <v>1997</v>
      </c>
      <c r="D273">
        <f t="shared" si="17"/>
        <v>25</v>
      </c>
      <c r="E273" t="s">
        <v>52</v>
      </c>
      <c r="F273">
        <v>1</v>
      </c>
      <c r="G273">
        <v>4</v>
      </c>
      <c r="H273">
        <v>4</v>
      </c>
      <c r="I273">
        <v>4</v>
      </c>
      <c r="J273">
        <v>4</v>
      </c>
      <c r="K273">
        <v>4</v>
      </c>
      <c r="L273" s="2">
        <f t="shared" si="18"/>
        <v>21</v>
      </c>
      <c r="M273" s="54">
        <f t="shared" si="19"/>
        <v>6</v>
      </c>
    </row>
    <row r="274" spans="1:13" x14ac:dyDescent="0.3">
      <c r="A274">
        <v>27479</v>
      </c>
      <c r="B274" t="s">
        <v>243</v>
      </c>
      <c r="C274">
        <v>1996</v>
      </c>
      <c r="D274">
        <f t="shared" si="17"/>
        <v>26</v>
      </c>
      <c r="E274" t="s">
        <v>104</v>
      </c>
      <c r="F274">
        <v>4</v>
      </c>
      <c r="G274">
        <v>4</v>
      </c>
      <c r="H274">
        <v>1</v>
      </c>
      <c r="I274">
        <v>4</v>
      </c>
      <c r="J274">
        <v>4</v>
      </c>
      <c r="K274">
        <v>4</v>
      </c>
      <c r="L274" s="2">
        <f t="shared" si="18"/>
        <v>21</v>
      </c>
      <c r="M274" s="54">
        <f t="shared" si="19"/>
        <v>6</v>
      </c>
    </row>
    <row r="275" spans="1:13" x14ac:dyDescent="0.3">
      <c r="A275">
        <v>27476</v>
      </c>
      <c r="B275" t="s">
        <v>243</v>
      </c>
      <c r="C275">
        <v>1995</v>
      </c>
      <c r="D275">
        <f t="shared" si="17"/>
        <v>27</v>
      </c>
      <c r="E275" t="s">
        <v>52</v>
      </c>
      <c r="F275">
        <v>4</v>
      </c>
      <c r="G275">
        <v>4</v>
      </c>
      <c r="H275">
        <v>3</v>
      </c>
      <c r="I275">
        <v>4</v>
      </c>
      <c r="J275">
        <v>4</v>
      </c>
      <c r="K275">
        <v>2</v>
      </c>
      <c r="L275" s="2">
        <f t="shared" si="18"/>
        <v>21</v>
      </c>
      <c r="M275" s="54">
        <f t="shared" si="19"/>
        <v>6</v>
      </c>
    </row>
    <row r="276" spans="1:13" x14ac:dyDescent="0.3">
      <c r="A276">
        <v>28157</v>
      </c>
      <c r="B276" t="s">
        <v>243</v>
      </c>
      <c r="C276">
        <v>1995</v>
      </c>
      <c r="D276">
        <f t="shared" si="17"/>
        <v>27</v>
      </c>
      <c r="E276" t="s">
        <v>42</v>
      </c>
      <c r="F276">
        <v>3</v>
      </c>
      <c r="G276">
        <v>4</v>
      </c>
      <c r="H276">
        <v>3</v>
      </c>
      <c r="I276">
        <v>3</v>
      </c>
      <c r="J276">
        <v>4</v>
      </c>
      <c r="K276">
        <v>4</v>
      </c>
      <c r="L276" s="2">
        <f t="shared" si="18"/>
        <v>21</v>
      </c>
      <c r="M276" s="54">
        <f t="shared" si="19"/>
        <v>6</v>
      </c>
    </row>
    <row r="277" spans="1:13" x14ac:dyDescent="0.3">
      <c r="A277">
        <v>28210</v>
      </c>
      <c r="B277" t="s">
        <v>243</v>
      </c>
      <c r="C277">
        <v>1995</v>
      </c>
      <c r="D277">
        <f t="shared" si="17"/>
        <v>27</v>
      </c>
      <c r="E277" t="s">
        <v>42</v>
      </c>
      <c r="F277">
        <v>4</v>
      </c>
      <c r="G277">
        <v>4</v>
      </c>
      <c r="H277">
        <v>3</v>
      </c>
      <c r="I277">
        <v>3</v>
      </c>
      <c r="J277">
        <v>4</v>
      </c>
      <c r="K277">
        <v>3</v>
      </c>
      <c r="L277" s="2">
        <f t="shared" si="18"/>
        <v>21</v>
      </c>
      <c r="M277" s="54">
        <f t="shared" si="19"/>
        <v>6</v>
      </c>
    </row>
    <row r="278" spans="1:13" x14ac:dyDescent="0.3">
      <c r="A278">
        <v>29472</v>
      </c>
      <c r="B278" t="s">
        <v>244</v>
      </c>
      <c r="C278">
        <v>1989</v>
      </c>
      <c r="D278">
        <f t="shared" si="17"/>
        <v>33</v>
      </c>
      <c r="E278" t="s">
        <v>42</v>
      </c>
      <c r="F278">
        <v>4</v>
      </c>
      <c r="G278">
        <v>4</v>
      </c>
      <c r="H278">
        <v>3</v>
      </c>
      <c r="I278">
        <v>3</v>
      </c>
      <c r="J278">
        <v>4</v>
      </c>
      <c r="K278">
        <v>4</v>
      </c>
      <c r="L278" s="2">
        <f t="shared" si="18"/>
        <v>22</v>
      </c>
      <c r="M278" s="54">
        <f t="shared" si="19"/>
        <v>7</v>
      </c>
    </row>
    <row r="279" spans="1:13" x14ac:dyDescent="0.3">
      <c r="A279">
        <v>28815</v>
      </c>
      <c r="B279" t="s">
        <v>243</v>
      </c>
      <c r="C279">
        <v>1995</v>
      </c>
      <c r="D279">
        <f t="shared" si="17"/>
        <v>27</v>
      </c>
      <c r="E279" t="s">
        <v>42</v>
      </c>
      <c r="F279">
        <v>3</v>
      </c>
      <c r="G279">
        <v>4</v>
      </c>
      <c r="H279">
        <v>3</v>
      </c>
      <c r="I279">
        <v>3</v>
      </c>
      <c r="J279">
        <v>4</v>
      </c>
      <c r="K279">
        <v>4</v>
      </c>
      <c r="L279" s="2">
        <f t="shared" si="18"/>
        <v>21</v>
      </c>
      <c r="M279" s="54">
        <f t="shared" si="19"/>
        <v>6</v>
      </c>
    </row>
    <row r="280" spans="1:13" x14ac:dyDescent="0.3">
      <c r="A280">
        <v>27003</v>
      </c>
      <c r="B280" t="s">
        <v>243</v>
      </c>
      <c r="C280">
        <v>1993</v>
      </c>
      <c r="D280">
        <f t="shared" si="17"/>
        <v>29</v>
      </c>
      <c r="E280" t="s">
        <v>42</v>
      </c>
      <c r="F280">
        <v>4</v>
      </c>
      <c r="G280">
        <v>4</v>
      </c>
      <c r="H280">
        <v>4</v>
      </c>
      <c r="I280">
        <v>3</v>
      </c>
      <c r="J280">
        <v>3</v>
      </c>
      <c r="K280">
        <v>3</v>
      </c>
      <c r="L280" s="2">
        <f t="shared" si="18"/>
        <v>21</v>
      </c>
      <c r="M280" s="54">
        <f t="shared" si="19"/>
        <v>6</v>
      </c>
    </row>
    <row r="281" spans="1:13" x14ac:dyDescent="0.3">
      <c r="A281">
        <v>27396</v>
      </c>
      <c r="B281" t="s">
        <v>243</v>
      </c>
      <c r="C281">
        <v>1992</v>
      </c>
      <c r="D281">
        <f t="shared" si="17"/>
        <v>30</v>
      </c>
      <c r="E281" t="s">
        <v>40</v>
      </c>
      <c r="F281">
        <v>4</v>
      </c>
      <c r="G281">
        <v>3</v>
      </c>
      <c r="H281">
        <v>3</v>
      </c>
      <c r="I281">
        <v>3</v>
      </c>
      <c r="J281">
        <v>4</v>
      </c>
      <c r="K281">
        <v>4</v>
      </c>
      <c r="L281" s="2">
        <f t="shared" si="18"/>
        <v>21</v>
      </c>
      <c r="M281" s="54">
        <f t="shared" si="19"/>
        <v>6</v>
      </c>
    </row>
    <row r="282" spans="1:13" x14ac:dyDescent="0.3">
      <c r="A282">
        <v>29391</v>
      </c>
      <c r="B282" t="s">
        <v>243</v>
      </c>
      <c r="C282">
        <v>1992</v>
      </c>
      <c r="D282">
        <f t="shared" si="17"/>
        <v>30</v>
      </c>
      <c r="E282" t="s">
        <v>52</v>
      </c>
      <c r="F282">
        <v>4</v>
      </c>
      <c r="G282">
        <v>4</v>
      </c>
      <c r="H282">
        <v>1</v>
      </c>
      <c r="I282">
        <v>4</v>
      </c>
      <c r="J282">
        <v>4</v>
      </c>
      <c r="K282">
        <v>4</v>
      </c>
      <c r="L282" s="2">
        <f t="shared" si="18"/>
        <v>21</v>
      </c>
      <c r="M282" s="54">
        <f t="shared" si="19"/>
        <v>6</v>
      </c>
    </row>
    <row r="283" spans="1:13" x14ac:dyDescent="0.3">
      <c r="A283">
        <v>29390</v>
      </c>
      <c r="B283" t="s">
        <v>243</v>
      </c>
      <c r="C283">
        <v>1991</v>
      </c>
      <c r="D283">
        <f t="shared" si="17"/>
        <v>31</v>
      </c>
      <c r="E283" t="s">
        <v>112</v>
      </c>
      <c r="F283">
        <v>4</v>
      </c>
      <c r="G283">
        <v>3</v>
      </c>
      <c r="H283">
        <v>3</v>
      </c>
      <c r="I283">
        <v>3</v>
      </c>
      <c r="J283">
        <v>4</v>
      </c>
      <c r="K283">
        <v>4</v>
      </c>
      <c r="L283" s="2">
        <f t="shared" si="18"/>
        <v>21</v>
      </c>
      <c r="M283" s="54">
        <f t="shared" si="19"/>
        <v>6</v>
      </c>
    </row>
    <row r="284" spans="1:13" x14ac:dyDescent="0.3">
      <c r="A284">
        <v>28029</v>
      </c>
      <c r="B284" t="s">
        <v>243</v>
      </c>
      <c r="C284">
        <v>1990</v>
      </c>
      <c r="D284">
        <f t="shared" si="17"/>
        <v>32</v>
      </c>
      <c r="E284" t="s">
        <v>42</v>
      </c>
      <c r="F284">
        <v>4</v>
      </c>
      <c r="G284">
        <v>4</v>
      </c>
      <c r="H284">
        <v>2</v>
      </c>
      <c r="I284">
        <v>3</v>
      </c>
      <c r="J284">
        <v>4</v>
      </c>
      <c r="K284">
        <v>4</v>
      </c>
      <c r="L284" s="2">
        <f t="shared" si="18"/>
        <v>21</v>
      </c>
      <c r="M284" s="54">
        <f t="shared" si="19"/>
        <v>6</v>
      </c>
    </row>
    <row r="285" spans="1:13" x14ac:dyDescent="0.3">
      <c r="A285">
        <v>27509</v>
      </c>
      <c r="B285" t="s">
        <v>243</v>
      </c>
      <c r="C285">
        <v>1985</v>
      </c>
      <c r="D285">
        <f t="shared" si="17"/>
        <v>37</v>
      </c>
      <c r="E285" t="s">
        <v>52</v>
      </c>
      <c r="F285">
        <v>4</v>
      </c>
      <c r="G285">
        <v>4</v>
      </c>
      <c r="H285">
        <v>2</v>
      </c>
      <c r="I285">
        <v>4</v>
      </c>
      <c r="J285">
        <v>4</v>
      </c>
      <c r="K285">
        <v>3</v>
      </c>
      <c r="L285" s="2">
        <f t="shared" si="18"/>
        <v>21</v>
      </c>
      <c r="M285" s="54">
        <f t="shared" si="19"/>
        <v>6</v>
      </c>
    </row>
    <row r="286" spans="1:13" x14ac:dyDescent="0.3">
      <c r="A286">
        <v>28519</v>
      </c>
      <c r="B286" t="s">
        <v>243</v>
      </c>
      <c r="C286">
        <v>1985</v>
      </c>
      <c r="D286">
        <f t="shared" si="17"/>
        <v>37</v>
      </c>
      <c r="E286" t="s">
        <v>42</v>
      </c>
      <c r="F286">
        <v>4</v>
      </c>
      <c r="G286">
        <v>4</v>
      </c>
      <c r="H286">
        <v>1</v>
      </c>
      <c r="I286">
        <v>4</v>
      </c>
      <c r="J286">
        <v>4</v>
      </c>
      <c r="K286">
        <v>4</v>
      </c>
      <c r="L286" s="2">
        <f t="shared" si="18"/>
        <v>21</v>
      </c>
      <c r="M286" s="54">
        <f t="shared" si="19"/>
        <v>6</v>
      </c>
    </row>
    <row r="287" spans="1:13" x14ac:dyDescent="0.3">
      <c r="A287">
        <v>27949</v>
      </c>
      <c r="B287" t="s">
        <v>243</v>
      </c>
      <c r="C287">
        <v>1982</v>
      </c>
      <c r="D287">
        <f t="shared" si="17"/>
        <v>40</v>
      </c>
      <c r="E287" t="s">
        <v>69</v>
      </c>
      <c r="F287">
        <v>3</v>
      </c>
      <c r="G287">
        <v>4</v>
      </c>
      <c r="H287">
        <v>2</v>
      </c>
      <c r="I287">
        <v>4</v>
      </c>
      <c r="J287">
        <v>4</v>
      </c>
      <c r="K287">
        <v>4</v>
      </c>
      <c r="L287" s="2">
        <f t="shared" si="18"/>
        <v>21</v>
      </c>
      <c r="M287" s="54">
        <f t="shared" si="19"/>
        <v>6</v>
      </c>
    </row>
    <row r="288" spans="1:13" x14ac:dyDescent="0.3">
      <c r="A288">
        <v>29489</v>
      </c>
      <c r="B288" t="s">
        <v>243</v>
      </c>
      <c r="C288">
        <v>1982</v>
      </c>
      <c r="D288">
        <f t="shared" si="17"/>
        <v>40</v>
      </c>
      <c r="E288" t="s">
        <v>118</v>
      </c>
      <c r="F288">
        <v>4</v>
      </c>
      <c r="G288">
        <v>4</v>
      </c>
      <c r="H288">
        <v>1</v>
      </c>
      <c r="I288">
        <v>4</v>
      </c>
      <c r="J288">
        <v>4</v>
      </c>
      <c r="K288">
        <v>4</v>
      </c>
      <c r="L288" s="2">
        <f t="shared" si="18"/>
        <v>21</v>
      </c>
      <c r="M288" s="54">
        <f t="shared" si="19"/>
        <v>6</v>
      </c>
    </row>
    <row r="289" spans="1:13" x14ac:dyDescent="0.3">
      <c r="A289">
        <v>28890</v>
      </c>
      <c r="B289" t="s">
        <v>244</v>
      </c>
      <c r="C289">
        <v>1985</v>
      </c>
      <c r="D289">
        <f t="shared" si="17"/>
        <v>37</v>
      </c>
      <c r="E289" t="s">
        <v>114</v>
      </c>
      <c r="F289">
        <v>4</v>
      </c>
      <c r="G289">
        <v>4</v>
      </c>
      <c r="H289">
        <v>3</v>
      </c>
      <c r="I289">
        <v>4</v>
      </c>
      <c r="J289">
        <v>4</v>
      </c>
      <c r="K289">
        <v>4</v>
      </c>
      <c r="L289" s="2">
        <f t="shared" si="18"/>
        <v>23</v>
      </c>
      <c r="M289" s="54">
        <f t="shared" si="19"/>
        <v>8</v>
      </c>
    </row>
    <row r="290" spans="1:13" x14ac:dyDescent="0.3">
      <c r="A290">
        <v>29151</v>
      </c>
      <c r="B290" t="s">
        <v>243</v>
      </c>
      <c r="C290">
        <v>1981</v>
      </c>
      <c r="D290">
        <f t="shared" si="17"/>
        <v>41</v>
      </c>
      <c r="E290" t="s">
        <v>119</v>
      </c>
      <c r="F290">
        <v>4</v>
      </c>
      <c r="G290">
        <v>4</v>
      </c>
      <c r="H290">
        <v>1</v>
      </c>
      <c r="I290">
        <v>4</v>
      </c>
      <c r="J290">
        <v>4</v>
      </c>
      <c r="K290">
        <v>4</v>
      </c>
      <c r="L290" s="2">
        <f t="shared" si="18"/>
        <v>21</v>
      </c>
      <c r="M290" s="54">
        <f t="shared" si="19"/>
        <v>6</v>
      </c>
    </row>
    <row r="291" spans="1:13" x14ac:dyDescent="0.3">
      <c r="A291">
        <v>29928</v>
      </c>
      <c r="B291" t="s">
        <v>244</v>
      </c>
      <c r="C291">
        <v>1985</v>
      </c>
      <c r="D291">
        <f t="shared" si="17"/>
        <v>37</v>
      </c>
      <c r="E291" t="s">
        <v>44</v>
      </c>
      <c r="F291">
        <v>2</v>
      </c>
      <c r="G291">
        <v>3</v>
      </c>
      <c r="H291">
        <v>3</v>
      </c>
      <c r="I291">
        <v>3</v>
      </c>
      <c r="J291">
        <v>3</v>
      </c>
      <c r="K291">
        <v>3</v>
      </c>
      <c r="L291" s="2">
        <f t="shared" si="18"/>
        <v>17</v>
      </c>
      <c r="M291" s="54">
        <f t="shared" si="19"/>
        <v>3</v>
      </c>
    </row>
    <row r="292" spans="1:13" x14ac:dyDescent="0.3">
      <c r="A292">
        <v>29548</v>
      </c>
      <c r="B292" t="s">
        <v>243</v>
      </c>
      <c r="C292">
        <v>1981</v>
      </c>
      <c r="D292">
        <f t="shared" si="17"/>
        <v>41</v>
      </c>
      <c r="E292" t="s">
        <v>52</v>
      </c>
      <c r="F292">
        <v>4</v>
      </c>
      <c r="G292">
        <v>4</v>
      </c>
      <c r="H292">
        <v>3</v>
      </c>
      <c r="I292">
        <v>3</v>
      </c>
      <c r="J292">
        <v>4</v>
      </c>
      <c r="K292">
        <v>3</v>
      </c>
      <c r="L292" s="2">
        <f t="shared" si="18"/>
        <v>21</v>
      </c>
      <c r="M292" s="54">
        <f t="shared" si="19"/>
        <v>6</v>
      </c>
    </row>
    <row r="293" spans="1:13" x14ac:dyDescent="0.3">
      <c r="A293">
        <v>28302</v>
      </c>
      <c r="B293" t="s">
        <v>244</v>
      </c>
      <c r="C293">
        <v>1984</v>
      </c>
      <c r="D293">
        <f t="shared" si="17"/>
        <v>38</v>
      </c>
      <c r="E293" t="s">
        <v>115</v>
      </c>
      <c r="F293">
        <v>4</v>
      </c>
      <c r="G293">
        <v>3</v>
      </c>
      <c r="H293">
        <v>2</v>
      </c>
      <c r="I293">
        <v>3</v>
      </c>
      <c r="J293">
        <v>3</v>
      </c>
      <c r="K293">
        <v>3</v>
      </c>
      <c r="L293" s="2">
        <f t="shared" si="18"/>
        <v>18</v>
      </c>
      <c r="M293" s="54">
        <f t="shared" si="19"/>
        <v>4</v>
      </c>
    </row>
    <row r="294" spans="1:13" x14ac:dyDescent="0.3">
      <c r="A294">
        <v>29130</v>
      </c>
      <c r="B294" t="s">
        <v>243</v>
      </c>
      <c r="C294">
        <v>1979</v>
      </c>
      <c r="D294">
        <f t="shared" si="17"/>
        <v>43</v>
      </c>
      <c r="E294" t="s">
        <v>44</v>
      </c>
      <c r="F294">
        <v>4</v>
      </c>
      <c r="G294">
        <v>4</v>
      </c>
      <c r="H294">
        <v>1</v>
      </c>
      <c r="I294">
        <v>4</v>
      </c>
      <c r="J294">
        <v>4</v>
      </c>
      <c r="K294">
        <v>4</v>
      </c>
      <c r="L294" s="2">
        <f t="shared" si="18"/>
        <v>21</v>
      </c>
      <c r="M294" s="54">
        <f t="shared" si="19"/>
        <v>6</v>
      </c>
    </row>
    <row r="295" spans="1:13" x14ac:dyDescent="0.3">
      <c r="A295">
        <v>28997</v>
      </c>
      <c r="B295" t="s">
        <v>244</v>
      </c>
      <c r="C295">
        <v>1984</v>
      </c>
      <c r="D295">
        <f t="shared" si="17"/>
        <v>38</v>
      </c>
      <c r="E295" t="s">
        <v>52</v>
      </c>
      <c r="F295">
        <v>3</v>
      </c>
      <c r="G295">
        <v>3</v>
      </c>
      <c r="H295">
        <v>4</v>
      </c>
      <c r="I295">
        <v>3</v>
      </c>
      <c r="J295">
        <v>4</v>
      </c>
      <c r="K295">
        <v>4</v>
      </c>
      <c r="L295" s="2">
        <f t="shared" si="18"/>
        <v>21</v>
      </c>
      <c r="M295" s="54">
        <f t="shared" si="19"/>
        <v>6</v>
      </c>
    </row>
    <row r="296" spans="1:13" x14ac:dyDescent="0.3">
      <c r="A296">
        <v>27211</v>
      </c>
      <c r="B296" t="s">
        <v>243</v>
      </c>
      <c r="C296">
        <v>1976</v>
      </c>
      <c r="D296">
        <f t="shared" si="17"/>
        <v>46</v>
      </c>
      <c r="E296" t="s">
        <v>123</v>
      </c>
      <c r="F296">
        <v>4</v>
      </c>
      <c r="G296">
        <v>4</v>
      </c>
      <c r="H296">
        <v>1</v>
      </c>
      <c r="I296">
        <v>4</v>
      </c>
      <c r="J296">
        <v>4</v>
      </c>
      <c r="K296">
        <v>4</v>
      </c>
      <c r="L296" s="2">
        <f t="shared" si="18"/>
        <v>21</v>
      </c>
      <c r="M296" s="54">
        <f t="shared" si="19"/>
        <v>6</v>
      </c>
    </row>
    <row r="297" spans="1:13" x14ac:dyDescent="0.3">
      <c r="A297">
        <v>27450</v>
      </c>
      <c r="B297" t="s">
        <v>244</v>
      </c>
      <c r="C297">
        <v>1983</v>
      </c>
      <c r="D297">
        <f t="shared" si="17"/>
        <v>39</v>
      </c>
      <c r="E297" t="s">
        <v>40</v>
      </c>
      <c r="F297">
        <v>3</v>
      </c>
      <c r="G297">
        <v>4</v>
      </c>
      <c r="H297">
        <v>3</v>
      </c>
      <c r="I297">
        <v>2</v>
      </c>
      <c r="J297">
        <v>3</v>
      </c>
      <c r="K297">
        <v>2</v>
      </c>
      <c r="L297" s="2">
        <f t="shared" si="18"/>
        <v>17</v>
      </c>
      <c r="M297" s="54">
        <f t="shared" si="19"/>
        <v>3</v>
      </c>
    </row>
    <row r="298" spans="1:13" x14ac:dyDescent="0.3">
      <c r="A298">
        <v>29950</v>
      </c>
      <c r="B298" t="s">
        <v>243</v>
      </c>
      <c r="C298">
        <v>1974</v>
      </c>
      <c r="D298">
        <f t="shared" si="17"/>
        <v>48</v>
      </c>
      <c r="E298" t="s">
        <v>40</v>
      </c>
      <c r="F298">
        <v>4</v>
      </c>
      <c r="G298">
        <v>4</v>
      </c>
      <c r="H298">
        <v>4</v>
      </c>
      <c r="I298">
        <v>2</v>
      </c>
      <c r="J298">
        <v>4</v>
      </c>
      <c r="K298">
        <v>3</v>
      </c>
      <c r="L298" s="2">
        <f t="shared" si="18"/>
        <v>21</v>
      </c>
      <c r="M298" s="54">
        <f t="shared" si="19"/>
        <v>6</v>
      </c>
    </row>
    <row r="299" spans="1:13" x14ac:dyDescent="0.3">
      <c r="A299">
        <v>28728</v>
      </c>
      <c r="B299" t="s">
        <v>243</v>
      </c>
      <c r="C299">
        <v>1973</v>
      </c>
      <c r="D299">
        <f t="shared" si="17"/>
        <v>49</v>
      </c>
      <c r="E299" t="s">
        <v>49</v>
      </c>
      <c r="F299">
        <v>4</v>
      </c>
      <c r="G299">
        <v>4</v>
      </c>
      <c r="H299">
        <v>3</v>
      </c>
      <c r="I299">
        <v>3</v>
      </c>
      <c r="J299">
        <v>4</v>
      </c>
      <c r="K299">
        <v>3</v>
      </c>
      <c r="L299" s="2">
        <f t="shared" si="18"/>
        <v>21</v>
      </c>
      <c r="M299" s="54">
        <f t="shared" si="19"/>
        <v>6</v>
      </c>
    </row>
    <row r="300" spans="1:13" x14ac:dyDescent="0.3">
      <c r="A300">
        <v>28714</v>
      </c>
      <c r="B300" t="s">
        <v>244</v>
      </c>
      <c r="C300">
        <v>1983</v>
      </c>
      <c r="D300">
        <f t="shared" si="17"/>
        <v>39</v>
      </c>
      <c r="E300" t="s">
        <v>116</v>
      </c>
      <c r="F300">
        <v>3</v>
      </c>
      <c r="G300">
        <v>3</v>
      </c>
      <c r="H300">
        <v>2</v>
      </c>
      <c r="I300">
        <v>3</v>
      </c>
      <c r="J300">
        <v>3</v>
      </c>
      <c r="K300">
        <v>3</v>
      </c>
      <c r="L300" s="2">
        <f t="shared" si="18"/>
        <v>17</v>
      </c>
      <c r="M300" s="54">
        <f t="shared" si="19"/>
        <v>3</v>
      </c>
    </row>
    <row r="301" spans="1:13" x14ac:dyDescent="0.3">
      <c r="A301">
        <v>28137</v>
      </c>
      <c r="B301" t="s">
        <v>243</v>
      </c>
      <c r="C301">
        <v>1971</v>
      </c>
      <c r="D301">
        <f t="shared" si="17"/>
        <v>51</v>
      </c>
      <c r="E301" t="s">
        <v>40</v>
      </c>
      <c r="F301">
        <v>4</v>
      </c>
      <c r="G301">
        <v>4</v>
      </c>
      <c r="H301">
        <v>1</v>
      </c>
      <c r="I301">
        <v>4</v>
      </c>
      <c r="J301">
        <v>4</v>
      </c>
      <c r="K301">
        <v>4</v>
      </c>
      <c r="L301" s="2">
        <f t="shared" si="18"/>
        <v>21</v>
      </c>
      <c r="M301" s="54">
        <f t="shared" si="19"/>
        <v>6</v>
      </c>
    </row>
    <row r="302" spans="1:13" x14ac:dyDescent="0.3">
      <c r="A302">
        <v>30093</v>
      </c>
      <c r="B302" t="s">
        <v>243</v>
      </c>
      <c r="C302">
        <v>1971</v>
      </c>
      <c r="D302">
        <f t="shared" si="17"/>
        <v>51</v>
      </c>
      <c r="E302" t="s">
        <v>49</v>
      </c>
      <c r="F302">
        <v>4</v>
      </c>
      <c r="G302">
        <v>4</v>
      </c>
      <c r="H302">
        <v>3</v>
      </c>
      <c r="I302">
        <v>3</v>
      </c>
      <c r="J302">
        <v>4</v>
      </c>
      <c r="K302">
        <v>3</v>
      </c>
      <c r="L302" s="2">
        <f t="shared" si="18"/>
        <v>21</v>
      </c>
      <c r="M302" s="54">
        <f t="shared" si="19"/>
        <v>6</v>
      </c>
    </row>
    <row r="303" spans="1:13" x14ac:dyDescent="0.3">
      <c r="A303">
        <v>26573</v>
      </c>
      <c r="B303" t="s">
        <v>243</v>
      </c>
      <c r="C303">
        <v>1967</v>
      </c>
      <c r="D303">
        <f t="shared" si="17"/>
        <v>55</v>
      </c>
      <c r="E303" t="s">
        <v>49</v>
      </c>
      <c r="F303">
        <v>4</v>
      </c>
      <c r="G303">
        <v>4</v>
      </c>
      <c r="H303">
        <v>3</v>
      </c>
      <c r="I303">
        <v>3</v>
      </c>
      <c r="J303">
        <v>4</v>
      </c>
      <c r="K303">
        <v>3</v>
      </c>
      <c r="L303" s="2">
        <f t="shared" si="18"/>
        <v>21</v>
      </c>
      <c r="M303" s="54">
        <f t="shared" si="19"/>
        <v>6</v>
      </c>
    </row>
    <row r="304" spans="1:13" x14ac:dyDescent="0.3">
      <c r="A304">
        <v>27351</v>
      </c>
      <c r="B304" t="s">
        <v>244</v>
      </c>
      <c r="C304">
        <v>1981</v>
      </c>
      <c r="D304">
        <f t="shared" si="17"/>
        <v>41</v>
      </c>
      <c r="E304" t="s">
        <v>44</v>
      </c>
      <c r="F304">
        <v>3</v>
      </c>
      <c r="G304">
        <v>3</v>
      </c>
      <c r="H304">
        <v>2</v>
      </c>
      <c r="I304">
        <v>3</v>
      </c>
      <c r="J304">
        <v>3</v>
      </c>
      <c r="K304">
        <v>2</v>
      </c>
      <c r="L304" s="2">
        <f t="shared" si="18"/>
        <v>16</v>
      </c>
      <c r="M304" s="54">
        <f t="shared" si="19"/>
        <v>2</v>
      </c>
    </row>
    <row r="305" spans="1:13" x14ac:dyDescent="0.3">
      <c r="A305">
        <v>27452</v>
      </c>
      <c r="B305" t="s">
        <v>244</v>
      </c>
      <c r="C305">
        <v>1981</v>
      </c>
      <c r="D305">
        <f t="shared" si="17"/>
        <v>41</v>
      </c>
      <c r="E305" t="s">
        <v>44</v>
      </c>
      <c r="F305">
        <v>4</v>
      </c>
      <c r="G305">
        <v>4</v>
      </c>
      <c r="H305">
        <v>3</v>
      </c>
      <c r="I305">
        <v>2</v>
      </c>
      <c r="J305">
        <v>4</v>
      </c>
      <c r="K305">
        <v>3</v>
      </c>
      <c r="L305" s="2">
        <f t="shared" si="18"/>
        <v>20</v>
      </c>
      <c r="M305" s="54">
        <f t="shared" si="19"/>
        <v>5</v>
      </c>
    </row>
    <row r="306" spans="1:13" x14ac:dyDescent="0.3">
      <c r="A306">
        <v>28236</v>
      </c>
      <c r="B306" t="s">
        <v>244</v>
      </c>
      <c r="C306">
        <v>1981</v>
      </c>
      <c r="D306">
        <f t="shared" si="17"/>
        <v>41</v>
      </c>
      <c r="E306" t="s">
        <v>42</v>
      </c>
      <c r="F306">
        <v>4</v>
      </c>
      <c r="G306">
        <v>4</v>
      </c>
      <c r="H306">
        <v>3</v>
      </c>
      <c r="I306">
        <v>4</v>
      </c>
      <c r="J306">
        <v>4</v>
      </c>
      <c r="K306">
        <v>3</v>
      </c>
      <c r="L306" s="2">
        <f t="shared" si="18"/>
        <v>22</v>
      </c>
      <c r="M306" s="54">
        <f t="shared" si="19"/>
        <v>7</v>
      </c>
    </row>
    <row r="307" spans="1:13" x14ac:dyDescent="0.3">
      <c r="A307">
        <v>28875</v>
      </c>
      <c r="B307" t="s">
        <v>244</v>
      </c>
      <c r="C307">
        <v>1981</v>
      </c>
      <c r="D307">
        <f t="shared" si="17"/>
        <v>41</v>
      </c>
      <c r="E307" t="s">
        <v>42</v>
      </c>
      <c r="F307">
        <v>4</v>
      </c>
      <c r="G307">
        <v>4</v>
      </c>
      <c r="H307">
        <v>2</v>
      </c>
      <c r="I307">
        <v>3</v>
      </c>
      <c r="J307">
        <v>4</v>
      </c>
      <c r="K307">
        <v>3</v>
      </c>
      <c r="L307" s="2">
        <f t="shared" si="18"/>
        <v>20</v>
      </c>
      <c r="M307" s="54">
        <f t="shared" si="19"/>
        <v>5</v>
      </c>
    </row>
    <row r="308" spans="1:13" x14ac:dyDescent="0.3">
      <c r="A308">
        <v>29952</v>
      </c>
      <c r="B308" t="s">
        <v>243</v>
      </c>
      <c r="C308">
        <v>1963</v>
      </c>
      <c r="D308">
        <f t="shared" si="17"/>
        <v>59</v>
      </c>
      <c r="E308" t="s">
        <v>49</v>
      </c>
      <c r="F308">
        <v>4</v>
      </c>
      <c r="G308">
        <v>4</v>
      </c>
      <c r="H308">
        <v>4</v>
      </c>
      <c r="I308">
        <v>3</v>
      </c>
      <c r="J308">
        <v>3</v>
      </c>
      <c r="K308">
        <v>3</v>
      </c>
      <c r="L308" s="2">
        <f t="shared" si="18"/>
        <v>21</v>
      </c>
      <c r="M308" s="54">
        <f t="shared" si="19"/>
        <v>6</v>
      </c>
    </row>
    <row r="309" spans="1:13" x14ac:dyDescent="0.3">
      <c r="A309">
        <v>29308</v>
      </c>
      <c r="B309" t="s">
        <v>243</v>
      </c>
      <c r="C309">
        <v>1958</v>
      </c>
      <c r="D309">
        <f t="shared" si="17"/>
        <v>64</v>
      </c>
      <c r="E309" t="s">
        <v>52</v>
      </c>
      <c r="F309">
        <v>3</v>
      </c>
      <c r="G309">
        <v>4</v>
      </c>
      <c r="H309">
        <v>2</v>
      </c>
      <c r="I309">
        <v>4</v>
      </c>
      <c r="J309">
        <v>4</v>
      </c>
      <c r="K309">
        <v>4</v>
      </c>
      <c r="L309" s="2">
        <f t="shared" si="18"/>
        <v>21</v>
      </c>
      <c r="M309" s="54">
        <f t="shared" si="19"/>
        <v>6</v>
      </c>
    </row>
    <row r="310" spans="1:13" x14ac:dyDescent="0.3">
      <c r="A310">
        <v>29038</v>
      </c>
      <c r="B310" t="s">
        <v>243</v>
      </c>
      <c r="C310">
        <v>1957</v>
      </c>
      <c r="D310">
        <f t="shared" si="17"/>
        <v>65</v>
      </c>
      <c r="E310" t="s">
        <v>40</v>
      </c>
      <c r="F310">
        <v>3</v>
      </c>
      <c r="G310">
        <v>4</v>
      </c>
      <c r="H310">
        <v>3</v>
      </c>
      <c r="I310">
        <v>4</v>
      </c>
      <c r="J310">
        <v>4</v>
      </c>
      <c r="K310">
        <v>3</v>
      </c>
      <c r="L310" s="2">
        <f t="shared" si="18"/>
        <v>21</v>
      </c>
      <c r="M310" s="54">
        <f t="shared" si="19"/>
        <v>6</v>
      </c>
    </row>
    <row r="311" spans="1:13" x14ac:dyDescent="0.3">
      <c r="A311">
        <v>27790</v>
      </c>
      <c r="B311" t="s">
        <v>243</v>
      </c>
      <c r="C311">
        <v>2005</v>
      </c>
      <c r="D311">
        <f t="shared" si="17"/>
        <v>17</v>
      </c>
      <c r="E311" t="s">
        <v>58</v>
      </c>
      <c r="F311">
        <v>3</v>
      </c>
      <c r="G311">
        <v>4</v>
      </c>
      <c r="H311">
        <v>3</v>
      </c>
      <c r="I311">
        <v>4</v>
      </c>
      <c r="J311">
        <v>4</v>
      </c>
      <c r="K311">
        <v>4</v>
      </c>
      <c r="L311" s="2">
        <f t="shared" si="18"/>
        <v>22</v>
      </c>
      <c r="M311" s="54">
        <f t="shared" si="19"/>
        <v>7</v>
      </c>
    </row>
    <row r="312" spans="1:13" x14ac:dyDescent="0.3">
      <c r="A312">
        <v>27847</v>
      </c>
      <c r="B312" t="s">
        <v>244</v>
      </c>
      <c r="C312">
        <v>1980</v>
      </c>
      <c r="D312">
        <f t="shared" si="17"/>
        <v>42</v>
      </c>
      <c r="E312" t="s">
        <v>69</v>
      </c>
      <c r="F312">
        <v>4</v>
      </c>
      <c r="G312">
        <v>4</v>
      </c>
      <c r="H312">
        <v>2</v>
      </c>
      <c r="I312">
        <v>2</v>
      </c>
      <c r="J312">
        <v>3</v>
      </c>
      <c r="K312">
        <v>3</v>
      </c>
      <c r="L312" s="2">
        <f t="shared" si="18"/>
        <v>18</v>
      </c>
      <c r="M312" s="54">
        <f t="shared" si="19"/>
        <v>4</v>
      </c>
    </row>
    <row r="313" spans="1:13" x14ac:dyDescent="0.3">
      <c r="A313">
        <v>28318</v>
      </c>
      <c r="B313" t="s">
        <v>244</v>
      </c>
      <c r="C313">
        <v>1980</v>
      </c>
      <c r="D313">
        <f t="shared" si="17"/>
        <v>42</v>
      </c>
      <c r="E313" t="s">
        <v>120</v>
      </c>
      <c r="F313">
        <v>3</v>
      </c>
      <c r="G313">
        <v>4</v>
      </c>
      <c r="H313">
        <v>2</v>
      </c>
      <c r="I313">
        <v>4</v>
      </c>
      <c r="J313">
        <v>4</v>
      </c>
      <c r="K313">
        <v>4</v>
      </c>
      <c r="L313" s="2">
        <f t="shared" si="18"/>
        <v>21</v>
      </c>
      <c r="M313" s="54">
        <f t="shared" si="19"/>
        <v>6</v>
      </c>
    </row>
    <row r="314" spans="1:13" x14ac:dyDescent="0.3">
      <c r="A314">
        <v>28776</v>
      </c>
      <c r="B314" t="s">
        <v>243</v>
      </c>
      <c r="C314">
        <v>2004</v>
      </c>
      <c r="D314">
        <f t="shared" si="17"/>
        <v>18</v>
      </c>
      <c r="E314" t="s">
        <v>44</v>
      </c>
      <c r="F314">
        <v>3</v>
      </c>
      <c r="G314">
        <v>4</v>
      </c>
      <c r="H314">
        <v>3</v>
      </c>
      <c r="I314">
        <v>4</v>
      </c>
      <c r="J314">
        <v>4</v>
      </c>
      <c r="K314">
        <v>4</v>
      </c>
      <c r="L314" s="2">
        <f t="shared" si="18"/>
        <v>22</v>
      </c>
      <c r="M314" s="54">
        <f t="shared" si="19"/>
        <v>7</v>
      </c>
    </row>
    <row r="315" spans="1:13" x14ac:dyDescent="0.3">
      <c r="A315">
        <v>28631</v>
      </c>
      <c r="B315" t="s">
        <v>244</v>
      </c>
      <c r="C315">
        <v>1980</v>
      </c>
      <c r="D315">
        <f t="shared" si="17"/>
        <v>42</v>
      </c>
      <c r="E315" t="s">
        <v>40</v>
      </c>
      <c r="F315">
        <v>2</v>
      </c>
      <c r="G315">
        <v>3</v>
      </c>
      <c r="H315">
        <v>2</v>
      </c>
      <c r="I315">
        <v>2</v>
      </c>
      <c r="J315">
        <v>2</v>
      </c>
      <c r="K315">
        <v>2</v>
      </c>
      <c r="L315" s="2">
        <f t="shared" si="18"/>
        <v>13</v>
      </c>
      <c r="M315" s="54">
        <f t="shared" si="19"/>
        <v>1</v>
      </c>
    </row>
    <row r="316" spans="1:13" x14ac:dyDescent="0.3">
      <c r="A316">
        <v>28099</v>
      </c>
      <c r="B316" t="s">
        <v>243</v>
      </c>
      <c r="C316">
        <v>2003</v>
      </c>
      <c r="D316">
        <f t="shared" si="17"/>
        <v>19</v>
      </c>
      <c r="E316" t="s">
        <v>42</v>
      </c>
      <c r="F316">
        <v>4</v>
      </c>
      <c r="G316">
        <v>4</v>
      </c>
      <c r="H316">
        <v>3</v>
      </c>
      <c r="I316">
        <v>3</v>
      </c>
      <c r="J316">
        <v>4</v>
      </c>
      <c r="K316">
        <v>4</v>
      </c>
      <c r="L316" s="2">
        <f t="shared" si="18"/>
        <v>22</v>
      </c>
      <c r="M316" s="54">
        <f t="shared" si="19"/>
        <v>7</v>
      </c>
    </row>
    <row r="317" spans="1:13" x14ac:dyDescent="0.3">
      <c r="A317">
        <v>30036</v>
      </c>
      <c r="B317" t="s">
        <v>243</v>
      </c>
      <c r="C317">
        <v>2003</v>
      </c>
      <c r="D317">
        <f t="shared" si="17"/>
        <v>19</v>
      </c>
      <c r="E317" t="s">
        <v>40</v>
      </c>
      <c r="F317">
        <v>4</v>
      </c>
      <c r="G317">
        <v>4</v>
      </c>
      <c r="H317">
        <v>2</v>
      </c>
      <c r="I317">
        <v>4</v>
      </c>
      <c r="J317">
        <v>4</v>
      </c>
      <c r="K317">
        <v>4</v>
      </c>
      <c r="L317" s="2">
        <f t="shared" si="18"/>
        <v>22</v>
      </c>
      <c r="M317" s="54">
        <f t="shared" si="19"/>
        <v>7</v>
      </c>
    </row>
    <row r="318" spans="1:13" x14ac:dyDescent="0.3">
      <c r="A318">
        <v>27227</v>
      </c>
      <c r="B318" t="s">
        <v>243</v>
      </c>
      <c r="C318">
        <v>2002</v>
      </c>
      <c r="D318">
        <f t="shared" si="17"/>
        <v>20</v>
      </c>
      <c r="E318" t="s">
        <v>63</v>
      </c>
      <c r="F318">
        <v>4</v>
      </c>
      <c r="G318">
        <v>4</v>
      </c>
      <c r="H318">
        <v>4</v>
      </c>
      <c r="I318">
        <v>3</v>
      </c>
      <c r="J318">
        <v>4</v>
      </c>
      <c r="K318">
        <v>3</v>
      </c>
      <c r="L318" s="2">
        <f t="shared" si="18"/>
        <v>22</v>
      </c>
      <c r="M318" s="54">
        <f t="shared" si="19"/>
        <v>7</v>
      </c>
    </row>
    <row r="319" spans="1:13" x14ac:dyDescent="0.3">
      <c r="A319">
        <v>29868</v>
      </c>
      <c r="B319" t="s">
        <v>243</v>
      </c>
      <c r="C319">
        <v>2002</v>
      </c>
      <c r="D319">
        <f t="shared" si="17"/>
        <v>20</v>
      </c>
      <c r="E319" t="s">
        <v>66</v>
      </c>
      <c r="F319">
        <v>4</v>
      </c>
      <c r="G319">
        <v>4</v>
      </c>
      <c r="H319">
        <v>2</v>
      </c>
      <c r="I319">
        <v>4</v>
      </c>
      <c r="J319">
        <v>4</v>
      </c>
      <c r="K319">
        <v>4</v>
      </c>
      <c r="L319" s="2">
        <f t="shared" si="18"/>
        <v>22</v>
      </c>
      <c r="M319" s="54">
        <f t="shared" si="19"/>
        <v>7</v>
      </c>
    </row>
    <row r="320" spans="1:13" x14ac:dyDescent="0.3">
      <c r="A320">
        <v>29855</v>
      </c>
      <c r="B320" t="s">
        <v>243</v>
      </c>
      <c r="C320">
        <v>2002</v>
      </c>
      <c r="D320">
        <f t="shared" si="17"/>
        <v>20</v>
      </c>
      <c r="E320" t="s">
        <v>42</v>
      </c>
      <c r="F320">
        <v>3</v>
      </c>
      <c r="G320">
        <v>4</v>
      </c>
      <c r="H320">
        <v>3</v>
      </c>
      <c r="I320">
        <v>4</v>
      </c>
      <c r="J320">
        <v>4</v>
      </c>
      <c r="K320">
        <v>4</v>
      </c>
      <c r="L320" s="2">
        <f t="shared" si="18"/>
        <v>22</v>
      </c>
      <c r="M320" s="54">
        <f t="shared" si="19"/>
        <v>7</v>
      </c>
    </row>
    <row r="321" spans="1:13" x14ac:dyDescent="0.3">
      <c r="A321">
        <v>28221</v>
      </c>
      <c r="B321" t="s">
        <v>244</v>
      </c>
      <c r="C321">
        <v>1978</v>
      </c>
      <c r="D321">
        <f t="shared" si="17"/>
        <v>44</v>
      </c>
      <c r="E321" t="s">
        <v>40</v>
      </c>
      <c r="F321">
        <v>3</v>
      </c>
      <c r="G321">
        <v>4</v>
      </c>
      <c r="H321">
        <v>3</v>
      </c>
      <c r="I321">
        <v>2</v>
      </c>
      <c r="J321">
        <v>4</v>
      </c>
      <c r="K321">
        <v>3</v>
      </c>
      <c r="L321" s="2">
        <f t="shared" si="18"/>
        <v>19</v>
      </c>
      <c r="M321" s="54">
        <f t="shared" si="19"/>
        <v>4</v>
      </c>
    </row>
    <row r="322" spans="1:13" x14ac:dyDescent="0.3">
      <c r="A322">
        <v>28052</v>
      </c>
      <c r="B322" t="s">
        <v>243</v>
      </c>
      <c r="C322">
        <v>2001</v>
      </c>
      <c r="D322">
        <f t="shared" ref="D322:D385" si="20">2022-C322</f>
        <v>21</v>
      </c>
      <c r="E322" t="s">
        <v>49</v>
      </c>
      <c r="F322">
        <v>4</v>
      </c>
      <c r="G322">
        <v>4</v>
      </c>
      <c r="H322">
        <v>2</v>
      </c>
      <c r="I322">
        <v>4</v>
      </c>
      <c r="J322">
        <v>4</v>
      </c>
      <c r="K322">
        <v>4</v>
      </c>
      <c r="L322" s="2">
        <f t="shared" ref="L322:L385" si="21">SUM(F322:K322)</f>
        <v>22</v>
      </c>
      <c r="M322" s="54">
        <f t="shared" ref="M322:M385" si="22">VLOOKUP(L322,R:V,5,FALSE)</f>
        <v>7</v>
      </c>
    </row>
    <row r="323" spans="1:13" x14ac:dyDescent="0.3">
      <c r="A323">
        <v>29712</v>
      </c>
      <c r="B323" t="s">
        <v>243</v>
      </c>
      <c r="C323">
        <v>2001</v>
      </c>
      <c r="D323">
        <f t="shared" si="20"/>
        <v>21</v>
      </c>
      <c r="E323" t="s">
        <v>42</v>
      </c>
      <c r="F323">
        <v>3</v>
      </c>
      <c r="G323">
        <v>4</v>
      </c>
      <c r="H323">
        <v>3</v>
      </c>
      <c r="I323">
        <v>4</v>
      </c>
      <c r="J323">
        <v>4</v>
      </c>
      <c r="K323">
        <v>4</v>
      </c>
      <c r="L323" s="2">
        <f t="shared" si="21"/>
        <v>22</v>
      </c>
      <c r="M323" s="54">
        <f t="shared" si="22"/>
        <v>7</v>
      </c>
    </row>
    <row r="324" spans="1:13" x14ac:dyDescent="0.3">
      <c r="A324">
        <v>30019</v>
      </c>
      <c r="B324" t="s">
        <v>243</v>
      </c>
      <c r="C324">
        <v>2001</v>
      </c>
      <c r="D324">
        <f t="shared" si="20"/>
        <v>21</v>
      </c>
      <c r="E324" t="s">
        <v>42</v>
      </c>
      <c r="F324">
        <v>4</v>
      </c>
      <c r="G324">
        <v>4</v>
      </c>
      <c r="H324">
        <v>3</v>
      </c>
      <c r="I324">
        <v>4</v>
      </c>
      <c r="J324">
        <v>4</v>
      </c>
      <c r="K324">
        <v>3</v>
      </c>
      <c r="L324" s="2">
        <f t="shared" si="21"/>
        <v>22</v>
      </c>
      <c r="M324" s="54">
        <f t="shared" si="22"/>
        <v>7</v>
      </c>
    </row>
    <row r="325" spans="1:13" x14ac:dyDescent="0.3">
      <c r="A325">
        <v>26538</v>
      </c>
      <c r="B325" t="s">
        <v>243</v>
      </c>
      <c r="C325">
        <v>2000</v>
      </c>
      <c r="D325">
        <f t="shared" si="20"/>
        <v>22</v>
      </c>
      <c r="E325" t="s">
        <v>44</v>
      </c>
      <c r="F325">
        <v>4</v>
      </c>
      <c r="G325">
        <v>4</v>
      </c>
      <c r="H325">
        <v>4</v>
      </c>
      <c r="I325">
        <v>3</v>
      </c>
      <c r="J325">
        <v>3</v>
      </c>
      <c r="K325">
        <v>4</v>
      </c>
      <c r="L325" s="2">
        <f t="shared" si="21"/>
        <v>22</v>
      </c>
      <c r="M325" s="54">
        <f t="shared" si="22"/>
        <v>7</v>
      </c>
    </row>
    <row r="326" spans="1:13" x14ac:dyDescent="0.3">
      <c r="A326">
        <v>27086</v>
      </c>
      <c r="B326" t="s">
        <v>243</v>
      </c>
      <c r="C326">
        <v>2000</v>
      </c>
      <c r="D326">
        <f t="shared" si="20"/>
        <v>22</v>
      </c>
      <c r="E326" t="s">
        <v>52</v>
      </c>
      <c r="F326">
        <v>4</v>
      </c>
      <c r="G326">
        <v>4</v>
      </c>
      <c r="H326">
        <v>2</v>
      </c>
      <c r="I326">
        <v>4</v>
      </c>
      <c r="J326">
        <v>4</v>
      </c>
      <c r="K326">
        <v>4</v>
      </c>
      <c r="L326" s="2">
        <f t="shared" si="21"/>
        <v>22</v>
      </c>
      <c r="M326" s="54">
        <f t="shared" si="22"/>
        <v>7</v>
      </c>
    </row>
    <row r="327" spans="1:13" x14ac:dyDescent="0.3">
      <c r="A327">
        <v>29790</v>
      </c>
      <c r="B327" t="s">
        <v>243</v>
      </c>
      <c r="C327">
        <v>2000</v>
      </c>
      <c r="D327">
        <f t="shared" si="20"/>
        <v>22</v>
      </c>
      <c r="E327" t="s">
        <v>42</v>
      </c>
      <c r="F327">
        <v>4</v>
      </c>
      <c r="G327">
        <v>4</v>
      </c>
      <c r="H327">
        <v>2</v>
      </c>
      <c r="I327">
        <v>4</v>
      </c>
      <c r="J327">
        <v>4</v>
      </c>
      <c r="K327">
        <v>4</v>
      </c>
      <c r="L327" s="2">
        <f t="shared" si="21"/>
        <v>22</v>
      </c>
      <c r="M327" s="54">
        <f t="shared" si="22"/>
        <v>7</v>
      </c>
    </row>
    <row r="328" spans="1:13" x14ac:dyDescent="0.3">
      <c r="A328">
        <v>26646</v>
      </c>
      <c r="B328" t="s">
        <v>243</v>
      </c>
      <c r="C328">
        <v>1999</v>
      </c>
      <c r="D328">
        <f t="shared" si="20"/>
        <v>23</v>
      </c>
      <c r="E328" t="s">
        <v>44</v>
      </c>
      <c r="F328">
        <v>4</v>
      </c>
      <c r="G328">
        <v>4</v>
      </c>
      <c r="H328">
        <v>2</v>
      </c>
      <c r="I328">
        <v>4</v>
      </c>
      <c r="J328">
        <v>4</v>
      </c>
      <c r="K328">
        <v>4</v>
      </c>
      <c r="L328" s="2">
        <f t="shared" si="21"/>
        <v>22</v>
      </c>
      <c r="M328" s="54">
        <f t="shared" si="22"/>
        <v>7</v>
      </c>
    </row>
    <row r="329" spans="1:13" x14ac:dyDescent="0.3">
      <c r="A329">
        <v>26566</v>
      </c>
      <c r="B329" t="s">
        <v>243</v>
      </c>
      <c r="C329">
        <v>1999</v>
      </c>
      <c r="D329">
        <f t="shared" si="20"/>
        <v>23</v>
      </c>
      <c r="E329" t="s">
        <v>85</v>
      </c>
      <c r="F329">
        <v>3</v>
      </c>
      <c r="G329">
        <v>4</v>
      </c>
      <c r="H329">
        <v>3</v>
      </c>
      <c r="I329">
        <v>4</v>
      </c>
      <c r="J329">
        <v>4</v>
      </c>
      <c r="K329">
        <v>4</v>
      </c>
      <c r="L329" s="2">
        <f t="shared" si="21"/>
        <v>22</v>
      </c>
      <c r="M329" s="54">
        <f t="shared" si="22"/>
        <v>7</v>
      </c>
    </row>
    <row r="330" spans="1:13" x14ac:dyDescent="0.3">
      <c r="A330">
        <v>27694</v>
      </c>
      <c r="B330" t="s">
        <v>243</v>
      </c>
      <c r="C330">
        <v>1999</v>
      </c>
      <c r="D330">
        <f t="shared" si="20"/>
        <v>23</v>
      </c>
      <c r="E330" t="s">
        <v>44</v>
      </c>
      <c r="F330">
        <v>4</v>
      </c>
      <c r="G330">
        <v>4</v>
      </c>
      <c r="H330">
        <v>2</v>
      </c>
      <c r="I330">
        <v>4</v>
      </c>
      <c r="J330">
        <v>4</v>
      </c>
      <c r="K330">
        <v>4</v>
      </c>
      <c r="L330" s="2">
        <f t="shared" si="21"/>
        <v>22</v>
      </c>
      <c r="M330" s="54">
        <f t="shared" si="22"/>
        <v>7</v>
      </c>
    </row>
    <row r="331" spans="1:13" x14ac:dyDescent="0.3">
      <c r="A331">
        <v>27806</v>
      </c>
      <c r="B331" t="s">
        <v>243</v>
      </c>
      <c r="C331">
        <v>1999</v>
      </c>
      <c r="D331">
        <f t="shared" si="20"/>
        <v>23</v>
      </c>
      <c r="E331" t="s">
        <v>63</v>
      </c>
      <c r="F331">
        <v>4</v>
      </c>
      <c r="G331">
        <v>4</v>
      </c>
      <c r="H331">
        <v>2</v>
      </c>
      <c r="I331">
        <v>4</v>
      </c>
      <c r="J331">
        <v>4</v>
      </c>
      <c r="K331">
        <v>4</v>
      </c>
      <c r="L331" s="2">
        <f t="shared" si="21"/>
        <v>22</v>
      </c>
      <c r="M331" s="54">
        <f t="shared" si="22"/>
        <v>7</v>
      </c>
    </row>
    <row r="332" spans="1:13" x14ac:dyDescent="0.3">
      <c r="A332">
        <v>29290</v>
      </c>
      <c r="B332" t="s">
        <v>244</v>
      </c>
      <c r="C332">
        <v>1976</v>
      </c>
      <c r="D332">
        <f t="shared" si="20"/>
        <v>46</v>
      </c>
      <c r="E332" t="s">
        <v>49</v>
      </c>
      <c r="F332">
        <v>3</v>
      </c>
      <c r="G332">
        <v>3</v>
      </c>
      <c r="H332">
        <v>3</v>
      </c>
      <c r="I332">
        <v>3</v>
      </c>
      <c r="J332">
        <v>3</v>
      </c>
      <c r="K332">
        <v>3</v>
      </c>
      <c r="L332" s="2">
        <f t="shared" si="21"/>
        <v>18</v>
      </c>
      <c r="M332" s="54">
        <f t="shared" si="22"/>
        <v>4</v>
      </c>
    </row>
    <row r="333" spans="1:13" x14ac:dyDescent="0.3">
      <c r="A333">
        <v>28810</v>
      </c>
      <c r="B333" t="s">
        <v>243</v>
      </c>
      <c r="C333">
        <v>1999</v>
      </c>
      <c r="D333">
        <f t="shared" si="20"/>
        <v>23</v>
      </c>
      <c r="E333" t="s">
        <v>42</v>
      </c>
      <c r="F333">
        <v>4</v>
      </c>
      <c r="G333">
        <v>4</v>
      </c>
      <c r="H333">
        <v>2</v>
      </c>
      <c r="I333">
        <v>4</v>
      </c>
      <c r="J333">
        <v>4</v>
      </c>
      <c r="K333">
        <v>4</v>
      </c>
      <c r="L333" s="2">
        <f t="shared" si="21"/>
        <v>22</v>
      </c>
      <c r="M333" s="54">
        <f t="shared" si="22"/>
        <v>7</v>
      </c>
    </row>
    <row r="334" spans="1:13" x14ac:dyDescent="0.3">
      <c r="A334">
        <v>28502</v>
      </c>
      <c r="B334" t="s">
        <v>244</v>
      </c>
      <c r="C334">
        <v>1975</v>
      </c>
      <c r="D334">
        <f t="shared" si="20"/>
        <v>47</v>
      </c>
      <c r="E334" t="s">
        <v>40</v>
      </c>
      <c r="F334">
        <v>4</v>
      </c>
      <c r="G334">
        <v>4</v>
      </c>
      <c r="H334">
        <v>3</v>
      </c>
      <c r="I334">
        <v>2</v>
      </c>
      <c r="J334">
        <v>4</v>
      </c>
      <c r="K334">
        <v>3</v>
      </c>
      <c r="L334" s="2">
        <f t="shared" si="21"/>
        <v>20</v>
      </c>
      <c r="M334" s="54">
        <f t="shared" si="22"/>
        <v>5</v>
      </c>
    </row>
    <row r="335" spans="1:13" x14ac:dyDescent="0.3">
      <c r="A335">
        <v>27697</v>
      </c>
      <c r="B335" t="s">
        <v>243</v>
      </c>
      <c r="C335">
        <v>1998</v>
      </c>
      <c r="D335">
        <f t="shared" si="20"/>
        <v>24</v>
      </c>
      <c r="E335" t="s">
        <v>42</v>
      </c>
      <c r="F335">
        <v>4</v>
      </c>
      <c r="G335">
        <v>4</v>
      </c>
      <c r="H335">
        <v>2</v>
      </c>
      <c r="I335">
        <v>4</v>
      </c>
      <c r="J335">
        <v>4</v>
      </c>
      <c r="K335">
        <v>4</v>
      </c>
      <c r="L335" s="2">
        <f t="shared" si="21"/>
        <v>22</v>
      </c>
      <c r="M335" s="54">
        <f t="shared" si="22"/>
        <v>7</v>
      </c>
    </row>
    <row r="336" spans="1:13" x14ac:dyDescent="0.3">
      <c r="A336">
        <v>28244</v>
      </c>
      <c r="B336" t="s">
        <v>243</v>
      </c>
      <c r="C336">
        <v>1998</v>
      </c>
      <c r="D336">
        <f t="shared" si="20"/>
        <v>24</v>
      </c>
      <c r="E336" t="s">
        <v>40</v>
      </c>
      <c r="F336">
        <v>4</v>
      </c>
      <c r="G336">
        <v>4</v>
      </c>
      <c r="H336">
        <v>2</v>
      </c>
      <c r="I336">
        <v>4</v>
      </c>
      <c r="J336">
        <v>4</v>
      </c>
      <c r="K336">
        <v>4</v>
      </c>
      <c r="L336" s="2">
        <f t="shared" si="21"/>
        <v>22</v>
      </c>
      <c r="M336" s="54">
        <f t="shared" si="22"/>
        <v>7</v>
      </c>
    </row>
    <row r="337" spans="1:13" x14ac:dyDescent="0.3">
      <c r="A337">
        <v>27555</v>
      </c>
      <c r="B337" t="s">
        <v>243</v>
      </c>
      <c r="C337">
        <v>1996</v>
      </c>
      <c r="D337">
        <f t="shared" si="20"/>
        <v>26</v>
      </c>
      <c r="E337" t="s">
        <v>42</v>
      </c>
      <c r="F337">
        <v>4</v>
      </c>
      <c r="G337">
        <v>4</v>
      </c>
      <c r="H337">
        <v>2</v>
      </c>
      <c r="I337">
        <v>4</v>
      </c>
      <c r="J337">
        <v>4</v>
      </c>
      <c r="K337">
        <v>4</v>
      </c>
      <c r="L337" s="2">
        <f t="shared" si="21"/>
        <v>22</v>
      </c>
      <c r="M337" s="54">
        <f t="shared" si="22"/>
        <v>7</v>
      </c>
    </row>
    <row r="338" spans="1:13" x14ac:dyDescent="0.3">
      <c r="A338">
        <v>27592</v>
      </c>
      <c r="B338" t="s">
        <v>243</v>
      </c>
      <c r="C338">
        <v>1996</v>
      </c>
      <c r="D338">
        <f t="shared" si="20"/>
        <v>26</v>
      </c>
      <c r="E338" t="s">
        <v>105</v>
      </c>
      <c r="F338">
        <v>4</v>
      </c>
      <c r="G338">
        <v>4</v>
      </c>
      <c r="H338">
        <v>3</v>
      </c>
      <c r="I338">
        <v>3</v>
      </c>
      <c r="J338">
        <v>4</v>
      </c>
      <c r="K338">
        <v>4</v>
      </c>
      <c r="L338" s="2">
        <f t="shared" si="21"/>
        <v>22</v>
      </c>
      <c r="M338" s="54">
        <f t="shared" si="22"/>
        <v>7</v>
      </c>
    </row>
    <row r="339" spans="1:13" x14ac:dyDescent="0.3">
      <c r="A339">
        <v>27361</v>
      </c>
      <c r="B339" t="s">
        <v>243</v>
      </c>
      <c r="C339">
        <v>1993</v>
      </c>
      <c r="D339">
        <f t="shared" si="20"/>
        <v>29</v>
      </c>
      <c r="E339" t="s">
        <v>42</v>
      </c>
      <c r="F339">
        <v>4</v>
      </c>
      <c r="G339">
        <v>4</v>
      </c>
      <c r="H339">
        <v>2</v>
      </c>
      <c r="I339">
        <v>4</v>
      </c>
      <c r="J339">
        <v>4</v>
      </c>
      <c r="K339">
        <v>4</v>
      </c>
      <c r="L339" s="2">
        <f t="shared" si="21"/>
        <v>22</v>
      </c>
      <c r="M339" s="54">
        <f t="shared" si="22"/>
        <v>7</v>
      </c>
    </row>
    <row r="340" spans="1:13" x14ac:dyDescent="0.3">
      <c r="A340">
        <v>27982</v>
      </c>
      <c r="B340" t="s">
        <v>243</v>
      </c>
      <c r="C340">
        <v>1992</v>
      </c>
      <c r="D340">
        <f t="shared" si="20"/>
        <v>30</v>
      </c>
      <c r="E340" t="s">
        <v>42</v>
      </c>
      <c r="F340">
        <v>4</v>
      </c>
      <c r="G340">
        <v>4</v>
      </c>
      <c r="H340">
        <v>4</v>
      </c>
      <c r="I340">
        <v>3</v>
      </c>
      <c r="J340">
        <v>4</v>
      </c>
      <c r="K340">
        <v>3</v>
      </c>
      <c r="L340" s="2">
        <f t="shared" si="21"/>
        <v>22</v>
      </c>
      <c r="M340" s="54">
        <f t="shared" si="22"/>
        <v>7</v>
      </c>
    </row>
    <row r="341" spans="1:13" x14ac:dyDescent="0.3">
      <c r="A341">
        <v>29463</v>
      </c>
      <c r="B341" t="s">
        <v>243</v>
      </c>
      <c r="C341">
        <v>1991</v>
      </c>
      <c r="D341">
        <f t="shared" si="20"/>
        <v>31</v>
      </c>
      <c r="E341" t="s">
        <v>63</v>
      </c>
      <c r="F341">
        <v>4</v>
      </c>
      <c r="G341">
        <v>4</v>
      </c>
      <c r="H341">
        <v>2</v>
      </c>
      <c r="I341">
        <v>4</v>
      </c>
      <c r="J341">
        <v>4</v>
      </c>
      <c r="K341">
        <v>4</v>
      </c>
      <c r="L341" s="2">
        <f t="shared" si="21"/>
        <v>22</v>
      </c>
      <c r="M341" s="54">
        <f t="shared" si="22"/>
        <v>7</v>
      </c>
    </row>
    <row r="342" spans="1:13" x14ac:dyDescent="0.3">
      <c r="A342">
        <v>29024</v>
      </c>
      <c r="B342" t="s">
        <v>243</v>
      </c>
      <c r="C342">
        <v>1989</v>
      </c>
      <c r="D342">
        <f t="shared" si="20"/>
        <v>33</v>
      </c>
      <c r="E342" t="s">
        <v>49</v>
      </c>
      <c r="F342">
        <v>4</v>
      </c>
      <c r="G342">
        <v>3</v>
      </c>
      <c r="H342">
        <v>4</v>
      </c>
      <c r="I342">
        <v>3</v>
      </c>
      <c r="J342">
        <v>4</v>
      </c>
      <c r="K342">
        <v>4</v>
      </c>
      <c r="L342" s="2">
        <f t="shared" si="21"/>
        <v>22</v>
      </c>
      <c r="M342" s="54">
        <f t="shared" si="22"/>
        <v>7</v>
      </c>
    </row>
    <row r="343" spans="1:13" x14ac:dyDescent="0.3">
      <c r="A343">
        <v>28127</v>
      </c>
      <c r="B343" t="s">
        <v>244</v>
      </c>
      <c r="C343">
        <v>1973</v>
      </c>
      <c r="D343">
        <f t="shared" si="20"/>
        <v>49</v>
      </c>
      <c r="E343" t="s">
        <v>40</v>
      </c>
      <c r="F343">
        <v>3</v>
      </c>
      <c r="G343">
        <v>4</v>
      </c>
      <c r="H343">
        <v>1</v>
      </c>
      <c r="I343">
        <v>2</v>
      </c>
      <c r="J343">
        <v>3</v>
      </c>
      <c r="K343">
        <v>2</v>
      </c>
      <c r="L343" s="2">
        <f t="shared" si="21"/>
        <v>15</v>
      </c>
      <c r="M343" s="54">
        <f t="shared" si="22"/>
        <v>2</v>
      </c>
    </row>
    <row r="344" spans="1:13" x14ac:dyDescent="0.3">
      <c r="A344">
        <v>29806</v>
      </c>
      <c r="B344" t="s">
        <v>243</v>
      </c>
      <c r="C344">
        <v>1985</v>
      </c>
      <c r="D344">
        <f t="shared" si="20"/>
        <v>37</v>
      </c>
      <c r="E344" t="s">
        <v>42</v>
      </c>
      <c r="F344">
        <v>4</v>
      </c>
      <c r="G344">
        <v>4</v>
      </c>
      <c r="H344">
        <v>2</v>
      </c>
      <c r="I344">
        <v>4</v>
      </c>
      <c r="J344">
        <v>4</v>
      </c>
      <c r="K344">
        <v>4</v>
      </c>
      <c r="L344" s="2">
        <f t="shared" si="21"/>
        <v>22</v>
      </c>
      <c r="M344" s="54">
        <f t="shared" si="22"/>
        <v>7</v>
      </c>
    </row>
    <row r="345" spans="1:13" x14ac:dyDescent="0.3">
      <c r="A345">
        <v>28596</v>
      </c>
      <c r="B345" t="s">
        <v>243</v>
      </c>
      <c r="C345">
        <v>1979</v>
      </c>
      <c r="D345">
        <f t="shared" si="20"/>
        <v>43</v>
      </c>
      <c r="E345" t="s">
        <v>121</v>
      </c>
      <c r="F345">
        <v>4</v>
      </c>
      <c r="G345">
        <v>4</v>
      </c>
      <c r="H345">
        <v>2</v>
      </c>
      <c r="I345">
        <v>4</v>
      </c>
      <c r="J345">
        <v>4</v>
      </c>
      <c r="K345">
        <v>4</v>
      </c>
      <c r="L345" s="2">
        <f t="shared" si="21"/>
        <v>22</v>
      </c>
      <c r="M345" s="54">
        <f t="shared" si="22"/>
        <v>7</v>
      </c>
    </row>
    <row r="346" spans="1:13" x14ac:dyDescent="0.3">
      <c r="A346">
        <v>27740</v>
      </c>
      <c r="B346" t="s">
        <v>243</v>
      </c>
      <c r="C346">
        <v>1978</v>
      </c>
      <c r="D346">
        <f t="shared" si="20"/>
        <v>44</v>
      </c>
      <c r="E346" t="s">
        <v>42</v>
      </c>
      <c r="F346">
        <v>4</v>
      </c>
      <c r="G346">
        <v>4</v>
      </c>
      <c r="H346">
        <v>2</v>
      </c>
      <c r="I346">
        <v>4</v>
      </c>
      <c r="J346">
        <v>4</v>
      </c>
      <c r="K346">
        <v>4</v>
      </c>
      <c r="L346" s="2">
        <f t="shared" si="21"/>
        <v>22</v>
      </c>
      <c r="M346" s="54">
        <f t="shared" si="22"/>
        <v>7</v>
      </c>
    </row>
    <row r="347" spans="1:13" x14ac:dyDescent="0.3">
      <c r="A347">
        <v>28600</v>
      </c>
      <c r="B347" t="s">
        <v>243</v>
      </c>
      <c r="C347">
        <v>1978</v>
      </c>
      <c r="D347">
        <f t="shared" si="20"/>
        <v>44</v>
      </c>
      <c r="E347" t="s">
        <v>42</v>
      </c>
      <c r="F347">
        <v>4</v>
      </c>
      <c r="G347">
        <v>4</v>
      </c>
      <c r="H347">
        <v>3</v>
      </c>
      <c r="I347">
        <v>3</v>
      </c>
      <c r="J347">
        <v>4</v>
      </c>
      <c r="K347">
        <v>4</v>
      </c>
      <c r="L347" s="2">
        <f t="shared" si="21"/>
        <v>22</v>
      </c>
      <c r="M347" s="54">
        <f t="shared" si="22"/>
        <v>7</v>
      </c>
    </row>
    <row r="348" spans="1:13" x14ac:dyDescent="0.3">
      <c r="A348">
        <v>28767</v>
      </c>
      <c r="B348" t="s">
        <v>243</v>
      </c>
      <c r="C348">
        <v>1977</v>
      </c>
      <c r="D348">
        <f t="shared" si="20"/>
        <v>45</v>
      </c>
      <c r="E348" t="s">
        <v>40</v>
      </c>
      <c r="F348">
        <v>4</v>
      </c>
      <c r="G348">
        <v>4</v>
      </c>
      <c r="H348">
        <v>3</v>
      </c>
      <c r="I348">
        <v>3</v>
      </c>
      <c r="J348">
        <v>4</v>
      </c>
      <c r="K348">
        <v>4</v>
      </c>
      <c r="L348" s="2">
        <f t="shared" si="21"/>
        <v>22</v>
      </c>
      <c r="M348" s="54">
        <f t="shared" si="22"/>
        <v>7</v>
      </c>
    </row>
    <row r="349" spans="1:13" x14ac:dyDescent="0.3">
      <c r="A349">
        <v>27611</v>
      </c>
      <c r="B349" t="s">
        <v>243</v>
      </c>
      <c r="C349">
        <v>1976</v>
      </c>
      <c r="D349">
        <f t="shared" si="20"/>
        <v>46</v>
      </c>
      <c r="E349" t="s">
        <v>52</v>
      </c>
      <c r="F349">
        <v>4</v>
      </c>
      <c r="G349">
        <v>4</v>
      </c>
      <c r="H349">
        <v>2</v>
      </c>
      <c r="I349">
        <v>4</v>
      </c>
      <c r="J349">
        <v>4</v>
      </c>
      <c r="K349">
        <v>4</v>
      </c>
      <c r="L349" s="2">
        <f t="shared" si="21"/>
        <v>22</v>
      </c>
      <c r="M349" s="54">
        <f t="shared" si="22"/>
        <v>7</v>
      </c>
    </row>
    <row r="350" spans="1:13" x14ac:dyDescent="0.3">
      <c r="A350">
        <v>29269</v>
      </c>
      <c r="B350" t="s">
        <v>244</v>
      </c>
      <c r="C350">
        <v>1972</v>
      </c>
      <c r="D350">
        <f t="shared" si="20"/>
        <v>50</v>
      </c>
      <c r="E350" t="s">
        <v>44</v>
      </c>
      <c r="F350">
        <v>3</v>
      </c>
      <c r="G350">
        <v>4</v>
      </c>
      <c r="H350">
        <v>2</v>
      </c>
      <c r="I350">
        <v>3</v>
      </c>
      <c r="J350">
        <v>4</v>
      </c>
      <c r="K350">
        <v>3</v>
      </c>
      <c r="L350" s="2">
        <f t="shared" si="21"/>
        <v>19</v>
      </c>
      <c r="M350" s="54">
        <f t="shared" si="22"/>
        <v>4</v>
      </c>
    </row>
    <row r="351" spans="1:13" x14ac:dyDescent="0.3">
      <c r="A351">
        <v>28640</v>
      </c>
      <c r="B351" t="s">
        <v>243</v>
      </c>
      <c r="C351">
        <v>1974</v>
      </c>
      <c r="D351">
        <f t="shared" si="20"/>
        <v>48</v>
      </c>
      <c r="E351" t="s">
        <v>124</v>
      </c>
      <c r="F351">
        <v>4</v>
      </c>
      <c r="G351">
        <v>4</v>
      </c>
      <c r="H351">
        <v>2</v>
      </c>
      <c r="I351">
        <v>4</v>
      </c>
      <c r="J351">
        <v>4</v>
      </c>
      <c r="K351">
        <v>4</v>
      </c>
      <c r="L351" s="2">
        <f t="shared" si="21"/>
        <v>22</v>
      </c>
      <c r="M351" s="54">
        <f t="shared" si="22"/>
        <v>7</v>
      </c>
    </row>
    <row r="352" spans="1:13" x14ac:dyDescent="0.3">
      <c r="A352">
        <v>29302</v>
      </c>
      <c r="B352" t="s">
        <v>243</v>
      </c>
      <c r="C352">
        <v>1974</v>
      </c>
      <c r="D352">
        <f t="shared" si="20"/>
        <v>48</v>
      </c>
      <c r="E352" t="s">
        <v>40</v>
      </c>
      <c r="F352">
        <v>4</v>
      </c>
      <c r="G352">
        <v>4</v>
      </c>
      <c r="H352">
        <v>2</v>
      </c>
      <c r="I352">
        <v>4</v>
      </c>
      <c r="J352">
        <v>4</v>
      </c>
      <c r="K352">
        <v>4</v>
      </c>
      <c r="L352" s="2">
        <f t="shared" si="21"/>
        <v>22</v>
      </c>
      <c r="M352" s="54">
        <f t="shared" si="22"/>
        <v>7</v>
      </c>
    </row>
    <row r="353" spans="1:13" x14ac:dyDescent="0.3">
      <c r="A353">
        <v>28500</v>
      </c>
      <c r="B353" t="s">
        <v>243</v>
      </c>
      <c r="C353">
        <v>1973</v>
      </c>
      <c r="D353">
        <f t="shared" si="20"/>
        <v>49</v>
      </c>
      <c r="E353" t="s">
        <v>52</v>
      </c>
      <c r="F353">
        <v>4</v>
      </c>
      <c r="G353">
        <v>4</v>
      </c>
      <c r="H353">
        <v>4</v>
      </c>
      <c r="I353">
        <v>3</v>
      </c>
      <c r="J353">
        <v>4</v>
      </c>
      <c r="K353">
        <v>3</v>
      </c>
      <c r="L353" s="2">
        <f t="shared" si="21"/>
        <v>22</v>
      </c>
      <c r="M353" s="54">
        <f t="shared" si="22"/>
        <v>7</v>
      </c>
    </row>
    <row r="354" spans="1:13" x14ac:dyDescent="0.3">
      <c r="A354">
        <v>28666</v>
      </c>
      <c r="B354" t="s">
        <v>243</v>
      </c>
      <c r="C354">
        <v>1972</v>
      </c>
      <c r="D354">
        <f t="shared" si="20"/>
        <v>50</v>
      </c>
      <c r="E354" t="s">
        <v>40</v>
      </c>
      <c r="F354">
        <v>4</v>
      </c>
      <c r="G354">
        <v>4</v>
      </c>
      <c r="H354">
        <v>2</v>
      </c>
      <c r="I354">
        <v>4</v>
      </c>
      <c r="J354">
        <v>4</v>
      </c>
      <c r="K354">
        <v>4</v>
      </c>
      <c r="L354" s="2">
        <f t="shared" si="21"/>
        <v>22</v>
      </c>
      <c r="M354" s="54">
        <f t="shared" si="22"/>
        <v>7</v>
      </c>
    </row>
    <row r="355" spans="1:13" x14ac:dyDescent="0.3">
      <c r="A355">
        <v>28093</v>
      </c>
      <c r="B355" t="s">
        <v>243</v>
      </c>
      <c r="C355">
        <v>1970</v>
      </c>
      <c r="D355">
        <f t="shared" si="20"/>
        <v>52</v>
      </c>
      <c r="E355" t="s">
        <v>52</v>
      </c>
      <c r="F355">
        <v>4</v>
      </c>
      <c r="G355">
        <v>4</v>
      </c>
      <c r="H355">
        <v>4</v>
      </c>
      <c r="I355">
        <v>3</v>
      </c>
      <c r="J355">
        <v>4</v>
      </c>
      <c r="K355">
        <v>3</v>
      </c>
      <c r="L355" s="2">
        <f t="shared" si="21"/>
        <v>22</v>
      </c>
      <c r="M355" s="54">
        <f t="shared" si="22"/>
        <v>7</v>
      </c>
    </row>
    <row r="356" spans="1:13" x14ac:dyDescent="0.3">
      <c r="A356">
        <v>28585</v>
      </c>
      <c r="B356" t="s">
        <v>243</v>
      </c>
      <c r="C356">
        <v>1970</v>
      </c>
      <c r="D356">
        <f t="shared" si="20"/>
        <v>52</v>
      </c>
      <c r="E356" t="s">
        <v>52</v>
      </c>
      <c r="F356">
        <v>4</v>
      </c>
      <c r="G356">
        <v>4</v>
      </c>
      <c r="H356">
        <v>2</v>
      </c>
      <c r="I356">
        <v>4</v>
      </c>
      <c r="J356">
        <v>4</v>
      </c>
      <c r="K356">
        <v>4</v>
      </c>
      <c r="L356" s="2">
        <f t="shared" si="21"/>
        <v>22</v>
      </c>
      <c r="M356" s="54">
        <f t="shared" si="22"/>
        <v>7</v>
      </c>
    </row>
    <row r="357" spans="1:13" x14ac:dyDescent="0.3">
      <c r="A357">
        <v>26816</v>
      </c>
      <c r="B357" t="s">
        <v>243</v>
      </c>
      <c r="C357">
        <v>1945</v>
      </c>
      <c r="D357">
        <f t="shared" si="20"/>
        <v>77</v>
      </c>
      <c r="E357" t="s">
        <v>130</v>
      </c>
      <c r="F357">
        <v>4</v>
      </c>
      <c r="G357">
        <v>4</v>
      </c>
      <c r="H357">
        <v>3</v>
      </c>
      <c r="I357">
        <v>4</v>
      </c>
      <c r="J357">
        <v>4</v>
      </c>
      <c r="K357">
        <v>3</v>
      </c>
      <c r="L357" s="2">
        <f t="shared" si="21"/>
        <v>22</v>
      </c>
      <c r="M357" s="54">
        <f t="shared" si="22"/>
        <v>7</v>
      </c>
    </row>
    <row r="358" spans="1:13" x14ac:dyDescent="0.3">
      <c r="A358">
        <v>27511</v>
      </c>
      <c r="B358" t="s">
        <v>243</v>
      </c>
      <c r="C358">
        <v>2002</v>
      </c>
      <c r="D358">
        <f t="shared" si="20"/>
        <v>20</v>
      </c>
      <c r="E358" t="s">
        <v>42</v>
      </c>
      <c r="F358">
        <v>4</v>
      </c>
      <c r="G358">
        <v>4</v>
      </c>
      <c r="H358">
        <v>3</v>
      </c>
      <c r="I358">
        <v>4</v>
      </c>
      <c r="J358">
        <v>4</v>
      </c>
      <c r="K358">
        <v>4</v>
      </c>
      <c r="L358" s="2">
        <f t="shared" si="21"/>
        <v>23</v>
      </c>
      <c r="M358" s="54">
        <f t="shared" si="22"/>
        <v>8</v>
      </c>
    </row>
    <row r="359" spans="1:13" x14ac:dyDescent="0.3">
      <c r="A359">
        <v>29504</v>
      </c>
      <c r="B359" t="s">
        <v>243</v>
      </c>
      <c r="C359">
        <v>2002</v>
      </c>
      <c r="D359">
        <f t="shared" si="20"/>
        <v>20</v>
      </c>
      <c r="E359" t="s">
        <v>42</v>
      </c>
      <c r="F359">
        <v>4</v>
      </c>
      <c r="G359">
        <v>4</v>
      </c>
      <c r="H359">
        <v>3</v>
      </c>
      <c r="I359">
        <v>4</v>
      </c>
      <c r="J359">
        <v>4</v>
      </c>
      <c r="K359">
        <v>4</v>
      </c>
      <c r="L359" s="2">
        <f t="shared" si="21"/>
        <v>23</v>
      </c>
      <c r="M359" s="54">
        <f t="shared" si="22"/>
        <v>8</v>
      </c>
    </row>
    <row r="360" spans="1:13" x14ac:dyDescent="0.3">
      <c r="A360">
        <v>27809</v>
      </c>
      <c r="B360" t="s">
        <v>243</v>
      </c>
      <c r="C360">
        <v>2000</v>
      </c>
      <c r="D360">
        <f t="shared" si="20"/>
        <v>22</v>
      </c>
      <c r="E360" t="s">
        <v>40</v>
      </c>
      <c r="F360">
        <v>4</v>
      </c>
      <c r="G360">
        <v>4</v>
      </c>
      <c r="H360">
        <v>3</v>
      </c>
      <c r="I360">
        <v>4</v>
      </c>
      <c r="J360">
        <v>4</v>
      </c>
      <c r="K360">
        <v>4</v>
      </c>
      <c r="L360" s="2">
        <f t="shared" si="21"/>
        <v>23</v>
      </c>
      <c r="M360" s="54">
        <f t="shared" si="22"/>
        <v>8</v>
      </c>
    </row>
    <row r="361" spans="1:13" x14ac:dyDescent="0.3">
      <c r="A361">
        <v>26807</v>
      </c>
      <c r="B361" t="s">
        <v>243</v>
      </c>
      <c r="C361">
        <v>2000</v>
      </c>
      <c r="D361">
        <f t="shared" si="20"/>
        <v>22</v>
      </c>
      <c r="E361" t="s">
        <v>42</v>
      </c>
      <c r="F361">
        <v>4</v>
      </c>
      <c r="G361">
        <v>4</v>
      </c>
      <c r="H361">
        <v>3</v>
      </c>
      <c r="I361">
        <v>4</v>
      </c>
      <c r="J361">
        <v>4</v>
      </c>
      <c r="K361">
        <v>4</v>
      </c>
      <c r="L361" s="2">
        <f t="shared" si="21"/>
        <v>23</v>
      </c>
      <c r="M361" s="54">
        <f t="shared" si="22"/>
        <v>8</v>
      </c>
    </row>
    <row r="362" spans="1:13" x14ac:dyDescent="0.3">
      <c r="A362">
        <v>27402</v>
      </c>
      <c r="B362" t="s">
        <v>243</v>
      </c>
      <c r="C362">
        <v>1999</v>
      </c>
      <c r="D362">
        <f t="shared" si="20"/>
        <v>23</v>
      </c>
      <c r="E362" t="s">
        <v>83</v>
      </c>
      <c r="F362">
        <v>4</v>
      </c>
      <c r="G362">
        <v>4</v>
      </c>
      <c r="H362">
        <v>3</v>
      </c>
      <c r="I362">
        <v>4</v>
      </c>
      <c r="J362">
        <v>4</v>
      </c>
      <c r="K362">
        <v>4</v>
      </c>
      <c r="L362" s="2">
        <f t="shared" si="21"/>
        <v>23</v>
      </c>
      <c r="M362" s="54">
        <f t="shared" si="22"/>
        <v>8</v>
      </c>
    </row>
    <row r="363" spans="1:13" x14ac:dyDescent="0.3">
      <c r="A363">
        <v>28951</v>
      </c>
      <c r="B363" t="s">
        <v>243</v>
      </c>
      <c r="C363">
        <v>1999</v>
      </c>
      <c r="D363">
        <f t="shared" si="20"/>
        <v>23</v>
      </c>
      <c r="E363" t="s">
        <v>52</v>
      </c>
      <c r="F363">
        <v>4</v>
      </c>
      <c r="G363">
        <v>4</v>
      </c>
      <c r="H363">
        <v>3</v>
      </c>
      <c r="I363">
        <v>4</v>
      </c>
      <c r="J363">
        <v>4</v>
      </c>
      <c r="K363">
        <v>4</v>
      </c>
      <c r="L363" s="2">
        <f t="shared" si="21"/>
        <v>23</v>
      </c>
      <c r="M363" s="54">
        <f t="shared" si="22"/>
        <v>8</v>
      </c>
    </row>
    <row r="364" spans="1:13" x14ac:dyDescent="0.3">
      <c r="A364">
        <v>29718</v>
      </c>
      <c r="B364" t="s">
        <v>243</v>
      </c>
      <c r="C364">
        <v>1999</v>
      </c>
      <c r="D364">
        <f t="shared" si="20"/>
        <v>23</v>
      </c>
      <c r="E364" t="s">
        <v>92</v>
      </c>
      <c r="F364">
        <v>4</v>
      </c>
      <c r="G364">
        <v>4</v>
      </c>
      <c r="H364">
        <v>3</v>
      </c>
      <c r="I364">
        <v>4</v>
      </c>
      <c r="J364">
        <v>4</v>
      </c>
      <c r="K364">
        <v>4</v>
      </c>
      <c r="L364" s="2">
        <f t="shared" si="21"/>
        <v>23</v>
      </c>
      <c r="M364" s="54">
        <f t="shared" si="22"/>
        <v>8</v>
      </c>
    </row>
    <row r="365" spans="1:13" x14ac:dyDescent="0.3">
      <c r="A365">
        <v>30072</v>
      </c>
      <c r="B365" t="s">
        <v>243</v>
      </c>
      <c r="C365">
        <v>1996</v>
      </c>
      <c r="D365">
        <f t="shared" si="20"/>
        <v>26</v>
      </c>
      <c r="E365" t="s">
        <v>44</v>
      </c>
      <c r="F365">
        <v>4</v>
      </c>
      <c r="G365">
        <v>4</v>
      </c>
      <c r="H365">
        <v>3</v>
      </c>
      <c r="I365">
        <v>4</v>
      </c>
      <c r="J365">
        <v>4</v>
      </c>
      <c r="K365">
        <v>4</v>
      </c>
      <c r="L365" s="2">
        <f t="shared" si="21"/>
        <v>23</v>
      </c>
      <c r="M365" s="54">
        <f t="shared" si="22"/>
        <v>8</v>
      </c>
    </row>
    <row r="366" spans="1:13" x14ac:dyDescent="0.3">
      <c r="A366">
        <v>28136</v>
      </c>
      <c r="B366" t="s">
        <v>244</v>
      </c>
      <c r="C366">
        <v>1967</v>
      </c>
      <c r="D366">
        <f t="shared" si="20"/>
        <v>55</v>
      </c>
      <c r="E366" t="s">
        <v>52</v>
      </c>
      <c r="F366">
        <v>3</v>
      </c>
      <c r="G366">
        <v>4</v>
      </c>
      <c r="H366">
        <v>1</v>
      </c>
      <c r="I366">
        <v>3</v>
      </c>
      <c r="J366">
        <v>4</v>
      </c>
      <c r="K366">
        <v>3</v>
      </c>
      <c r="L366" s="2">
        <f t="shared" si="21"/>
        <v>18</v>
      </c>
      <c r="M366" s="54">
        <f t="shared" si="22"/>
        <v>4</v>
      </c>
    </row>
    <row r="367" spans="1:13" x14ac:dyDescent="0.3">
      <c r="A367">
        <v>28642</v>
      </c>
      <c r="B367" t="s">
        <v>243</v>
      </c>
      <c r="C367">
        <v>1983</v>
      </c>
      <c r="D367">
        <f t="shared" si="20"/>
        <v>39</v>
      </c>
      <c r="E367" t="s">
        <v>52</v>
      </c>
      <c r="F367">
        <v>4</v>
      </c>
      <c r="G367">
        <v>4</v>
      </c>
      <c r="H367">
        <v>4</v>
      </c>
      <c r="I367">
        <v>4</v>
      </c>
      <c r="J367">
        <v>4</v>
      </c>
      <c r="K367">
        <v>3</v>
      </c>
      <c r="L367" s="2">
        <f t="shared" si="21"/>
        <v>23</v>
      </c>
      <c r="M367" s="54">
        <f t="shared" si="22"/>
        <v>8</v>
      </c>
    </row>
    <row r="368" spans="1:13" x14ac:dyDescent="0.3">
      <c r="A368">
        <v>28492</v>
      </c>
      <c r="B368" t="s">
        <v>243</v>
      </c>
      <c r="C368">
        <v>1980</v>
      </c>
      <c r="D368">
        <f t="shared" si="20"/>
        <v>42</v>
      </c>
      <c r="E368" t="s">
        <v>44</v>
      </c>
      <c r="F368">
        <v>4</v>
      </c>
      <c r="G368">
        <v>4</v>
      </c>
      <c r="H368">
        <v>3</v>
      </c>
      <c r="I368">
        <v>4</v>
      </c>
      <c r="J368">
        <v>4</v>
      </c>
      <c r="K368">
        <v>4</v>
      </c>
      <c r="L368" s="2">
        <f t="shared" si="21"/>
        <v>23</v>
      </c>
      <c r="M368" s="54">
        <f t="shared" si="22"/>
        <v>8</v>
      </c>
    </row>
    <row r="369" spans="1:13" x14ac:dyDescent="0.3">
      <c r="A369">
        <v>29684</v>
      </c>
      <c r="B369" t="s">
        <v>243</v>
      </c>
      <c r="C369">
        <v>1977</v>
      </c>
      <c r="D369">
        <f t="shared" si="20"/>
        <v>45</v>
      </c>
      <c r="E369" t="s">
        <v>40</v>
      </c>
      <c r="F369">
        <v>4</v>
      </c>
      <c r="G369">
        <v>4</v>
      </c>
      <c r="H369">
        <v>3</v>
      </c>
      <c r="I369">
        <v>4</v>
      </c>
      <c r="J369">
        <v>4</v>
      </c>
      <c r="K369">
        <v>4</v>
      </c>
      <c r="L369" s="2">
        <f t="shared" si="21"/>
        <v>23</v>
      </c>
      <c r="M369" s="54">
        <f t="shared" si="22"/>
        <v>8</v>
      </c>
    </row>
    <row r="370" spans="1:13" x14ac:dyDescent="0.3">
      <c r="A370">
        <v>28873</v>
      </c>
      <c r="B370" t="s">
        <v>244</v>
      </c>
      <c r="C370">
        <v>1966</v>
      </c>
      <c r="D370">
        <f t="shared" si="20"/>
        <v>56</v>
      </c>
      <c r="E370" t="s">
        <v>49</v>
      </c>
      <c r="F370">
        <v>4</v>
      </c>
      <c r="G370">
        <v>4</v>
      </c>
      <c r="H370">
        <v>2</v>
      </c>
      <c r="I370">
        <v>3</v>
      </c>
      <c r="J370">
        <v>4</v>
      </c>
      <c r="K370">
        <v>3</v>
      </c>
      <c r="L370" s="2">
        <f t="shared" si="21"/>
        <v>20</v>
      </c>
      <c r="M370" s="54">
        <f t="shared" si="22"/>
        <v>5</v>
      </c>
    </row>
    <row r="371" spans="1:13" x14ac:dyDescent="0.3">
      <c r="A371">
        <v>27390</v>
      </c>
      <c r="B371" t="s">
        <v>243</v>
      </c>
      <c r="C371">
        <v>1973</v>
      </c>
      <c r="D371">
        <f t="shared" si="20"/>
        <v>49</v>
      </c>
      <c r="E371" t="s">
        <v>40</v>
      </c>
      <c r="F371">
        <v>4</v>
      </c>
      <c r="G371">
        <v>4</v>
      </c>
      <c r="H371">
        <v>3</v>
      </c>
      <c r="I371">
        <v>4</v>
      </c>
      <c r="J371">
        <v>4</v>
      </c>
      <c r="K371">
        <v>4</v>
      </c>
      <c r="L371" s="2">
        <f t="shared" si="21"/>
        <v>23</v>
      </c>
      <c r="M371" s="54">
        <f t="shared" si="22"/>
        <v>8</v>
      </c>
    </row>
    <row r="372" spans="1:13" x14ac:dyDescent="0.3">
      <c r="A372">
        <v>28649</v>
      </c>
      <c r="B372" t="s">
        <v>244</v>
      </c>
      <c r="C372">
        <v>1965</v>
      </c>
      <c r="D372">
        <f t="shared" si="20"/>
        <v>57</v>
      </c>
      <c r="E372" t="s">
        <v>42</v>
      </c>
      <c r="F372">
        <v>3</v>
      </c>
      <c r="G372">
        <v>3</v>
      </c>
      <c r="H372">
        <v>2</v>
      </c>
      <c r="I372">
        <v>3</v>
      </c>
      <c r="J372">
        <v>3</v>
      </c>
      <c r="K372">
        <v>2</v>
      </c>
      <c r="L372" s="2">
        <f t="shared" si="21"/>
        <v>16</v>
      </c>
      <c r="M372" s="54">
        <f t="shared" si="22"/>
        <v>2</v>
      </c>
    </row>
    <row r="373" spans="1:13" x14ac:dyDescent="0.3">
      <c r="A373">
        <v>28619</v>
      </c>
      <c r="B373" t="s">
        <v>243</v>
      </c>
      <c r="C373">
        <v>1973</v>
      </c>
      <c r="D373">
        <f t="shared" si="20"/>
        <v>49</v>
      </c>
      <c r="E373" t="s">
        <v>125</v>
      </c>
      <c r="F373">
        <v>4</v>
      </c>
      <c r="G373">
        <v>4</v>
      </c>
      <c r="H373">
        <v>3</v>
      </c>
      <c r="I373">
        <v>4</v>
      </c>
      <c r="J373">
        <v>4</v>
      </c>
      <c r="K373">
        <v>4</v>
      </c>
      <c r="L373" s="2">
        <f t="shared" si="21"/>
        <v>23</v>
      </c>
      <c r="M373" s="54">
        <f t="shared" si="22"/>
        <v>8</v>
      </c>
    </row>
    <row r="374" spans="1:13" x14ac:dyDescent="0.3">
      <c r="A374">
        <v>28632</v>
      </c>
      <c r="B374" t="s">
        <v>244</v>
      </c>
      <c r="C374">
        <v>1963</v>
      </c>
      <c r="D374">
        <f t="shared" si="20"/>
        <v>59</v>
      </c>
      <c r="E374" t="s">
        <v>40</v>
      </c>
      <c r="F374">
        <v>3</v>
      </c>
      <c r="G374">
        <v>3</v>
      </c>
      <c r="H374">
        <v>3</v>
      </c>
      <c r="I374">
        <v>4</v>
      </c>
      <c r="J374">
        <v>4</v>
      </c>
      <c r="K374">
        <v>4</v>
      </c>
      <c r="L374" s="2">
        <f t="shared" si="21"/>
        <v>21</v>
      </c>
      <c r="M374" s="54">
        <f t="shared" si="22"/>
        <v>6</v>
      </c>
    </row>
    <row r="375" spans="1:13" x14ac:dyDescent="0.3">
      <c r="A375">
        <v>26555</v>
      </c>
      <c r="B375" t="s">
        <v>243</v>
      </c>
      <c r="C375">
        <v>1971</v>
      </c>
      <c r="D375">
        <f t="shared" si="20"/>
        <v>51</v>
      </c>
      <c r="E375" t="s">
        <v>126</v>
      </c>
      <c r="F375">
        <v>4</v>
      </c>
      <c r="G375">
        <v>4</v>
      </c>
      <c r="H375">
        <v>3</v>
      </c>
      <c r="I375">
        <v>4</v>
      </c>
      <c r="J375">
        <v>4</v>
      </c>
      <c r="K375">
        <v>4</v>
      </c>
      <c r="L375" s="2">
        <f t="shared" si="21"/>
        <v>23</v>
      </c>
      <c r="M375" s="54">
        <f t="shared" si="22"/>
        <v>8</v>
      </c>
    </row>
    <row r="376" spans="1:13" x14ac:dyDescent="0.3">
      <c r="A376">
        <v>28671</v>
      </c>
      <c r="B376" t="s">
        <v>243</v>
      </c>
      <c r="C376">
        <v>1969</v>
      </c>
      <c r="D376">
        <f t="shared" si="20"/>
        <v>53</v>
      </c>
      <c r="E376" t="s">
        <v>128</v>
      </c>
      <c r="F376">
        <v>4</v>
      </c>
      <c r="G376">
        <v>4</v>
      </c>
      <c r="H376">
        <v>3</v>
      </c>
      <c r="I376">
        <v>4</v>
      </c>
      <c r="J376">
        <v>4</v>
      </c>
      <c r="K376">
        <v>4</v>
      </c>
      <c r="L376" s="2">
        <f t="shared" si="21"/>
        <v>23</v>
      </c>
      <c r="M376" s="54">
        <f t="shared" si="22"/>
        <v>8</v>
      </c>
    </row>
    <row r="377" spans="1:13" x14ac:dyDescent="0.3">
      <c r="A377">
        <v>29152</v>
      </c>
      <c r="B377" t="s">
        <v>244</v>
      </c>
      <c r="C377">
        <v>1959</v>
      </c>
      <c r="D377">
        <f t="shared" si="20"/>
        <v>63</v>
      </c>
      <c r="E377" t="s">
        <v>49</v>
      </c>
      <c r="F377">
        <v>3</v>
      </c>
      <c r="G377">
        <v>3</v>
      </c>
      <c r="H377">
        <v>2</v>
      </c>
      <c r="I377">
        <v>3</v>
      </c>
      <c r="J377">
        <v>4</v>
      </c>
      <c r="K377">
        <v>3</v>
      </c>
      <c r="L377" s="2">
        <f t="shared" si="21"/>
        <v>18</v>
      </c>
      <c r="M377" s="54">
        <f t="shared" si="22"/>
        <v>4</v>
      </c>
    </row>
    <row r="378" spans="1:13" x14ac:dyDescent="0.3">
      <c r="A378">
        <v>27524</v>
      </c>
      <c r="B378" t="s">
        <v>243</v>
      </c>
      <c r="C378">
        <v>1967</v>
      </c>
      <c r="D378">
        <f t="shared" si="20"/>
        <v>55</v>
      </c>
      <c r="E378" t="s">
        <v>42</v>
      </c>
      <c r="F378">
        <v>4</v>
      </c>
      <c r="G378">
        <v>4</v>
      </c>
      <c r="H378">
        <v>3</v>
      </c>
      <c r="I378">
        <v>4</v>
      </c>
      <c r="J378">
        <v>4</v>
      </c>
      <c r="K378">
        <v>4</v>
      </c>
      <c r="L378" s="2">
        <f t="shared" si="21"/>
        <v>23</v>
      </c>
      <c r="M378" s="54">
        <f t="shared" si="22"/>
        <v>8</v>
      </c>
    </row>
    <row r="379" spans="1:13" x14ac:dyDescent="0.3">
      <c r="A379">
        <v>26746</v>
      </c>
      <c r="B379" t="s">
        <v>243</v>
      </c>
      <c r="C379">
        <v>1966</v>
      </c>
      <c r="D379">
        <f t="shared" si="20"/>
        <v>56</v>
      </c>
      <c r="E379" t="s">
        <v>42</v>
      </c>
      <c r="F379">
        <v>4</v>
      </c>
      <c r="G379">
        <v>4</v>
      </c>
      <c r="H379">
        <v>3</v>
      </c>
      <c r="I379">
        <v>4</v>
      </c>
      <c r="J379">
        <v>4</v>
      </c>
      <c r="K379">
        <v>4</v>
      </c>
      <c r="L379" s="2">
        <f t="shared" si="21"/>
        <v>23</v>
      </c>
      <c r="M379" s="54">
        <f t="shared" si="22"/>
        <v>8</v>
      </c>
    </row>
    <row r="380" spans="1:13" x14ac:dyDescent="0.3">
      <c r="A380">
        <v>28567</v>
      </c>
      <c r="B380" t="s">
        <v>243</v>
      </c>
      <c r="C380">
        <v>2007</v>
      </c>
      <c r="D380">
        <f t="shared" si="20"/>
        <v>15</v>
      </c>
      <c r="E380" t="s">
        <v>44</v>
      </c>
      <c r="F380">
        <v>4</v>
      </c>
      <c r="G380">
        <v>4</v>
      </c>
      <c r="H380">
        <v>4</v>
      </c>
      <c r="I380">
        <v>4</v>
      </c>
      <c r="J380">
        <v>4</v>
      </c>
      <c r="K380">
        <v>4</v>
      </c>
      <c r="L380" s="2">
        <f t="shared" si="21"/>
        <v>24</v>
      </c>
      <c r="M380" s="54">
        <f t="shared" si="22"/>
        <v>9</v>
      </c>
    </row>
    <row r="381" spans="1:13" x14ac:dyDescent="0.3">
      <c r="A381">
        <v>27414</v>
      </c>
      <c r="B381" t="s">
        <v>243</v>
      </c>
      <c r="C381">
        <v>2004</v>
      </c>
      <c r="D381">
        <f t="shared" si="20"/>
        <v>18</v>
      </c>
      <c r="E381" t="s">
        <v>44</v>
      </c>
      <c r="F381">
        <v>4</v>
      </c>
      <c r="G381">
        <v>4</v>
      </c>
      <c r="H381">
        <v>4</v>
      </c>
      <c r="I381">
        <v>4</v>
      </c>
      <c r="J381">
        <v>4</v>
      </c>
      <c r="K381">
        <v>4</v>
      </c>
      <c r="L381" s="2">
        <f t="shared" si="21"/>
        <v>24</v>
      </c>
      <c r="M381" s="54">
        <f t="shared" si="22"/>
        <v>9</v>
      </c>
    </row>
    <row r="382" spans="1:13" x14ac:dyDescent="0.3">
      <c r="A382">
        <v>29232</v>
      </c>
      <c r="B382" t="s">
        <v>244</v>
      </c>
      <c r="C382">
        <v>1957</v>
      </c>
      <c r="D382">
        <f t="shared" si="20"/>
        <v>65</v>
      </c>
      <c r="E382" t="s">
        <v>40</v>
      </c>
      <c r="F382">
        <v>4</v>
      </c>
      <c r="G382">
        <v>4</v>
      </c>
      <c r="H382">
        <v>1</v>
      </c>
      <c r="I382">
        <v>4</v>
      </c>
      <c r="J382">
        <v>3</v>
      </c>
      <c r="K382">
        <v>4</v>
      </c>
      <c r="L382" s="2">
        <f t="shared" si="21"/>
        <v>20</v>
      </c>
      <c r="M382" s="54">
        <f t="shared" si="22"/>
        <v>5</v>
      </c>
    </row>
    <row r="383" spans="1:13" x14ac:dyDescent="0.3">
      <c r="A383">
        <v>30012</v>
      </c>
      <c r="B383" t="s">
        <v>243</v>
      </c>
      <c r="C383">
        <v>2003</v>
      </c>
      <c r="D383">
        <f t="shared" si="20"/>
        <v>19</v>
      </c>
      <c r="E383" t="s">
        <v>40</v>
      </c>
      <c r="F383">
        <v>4</v>
      </c>
      <c r="G383">
        <v>4</v>
      </c>
      <c r="H383">
        <v>4</v>
      </c>
      <c r="I383">
        <v>4</v>
      </c>
      <c r="J383">
        <v>4</v>
      </c>
      <c r="K383">
        <v>4</v>
      </c>
      <c r="L383" s="2">
        <f t="shared" si="21"/>
        <v>24</v>
      </c>
      <c r="M383" s="54">
        <f t="shared" si="22"/>
        <v>9</v>
      </c>
    </row>
    <row r="384" spans="1:13" x14ac:dyDescent="0.3">
      <c r="A384">
        <v>30097</v>
      </c>
      <c r="B384" t="s">
        <v>244</v>
      </c>
      <c r="C384">
        <v>1955</v>
      </c>
      <c r="D384">
        <f t="shared" si="20"/>
        <v>67</v>
      </c>
      <c r="E384" t="s">
        <v>69</v>
      </c>
      <c r="F384">
        <v>4</v>
      </c>
      <c r="G384">
        <v>4</v>
      </c>
      <c r="H384">
        <v>2</v>
      </c>
      <c r="I384">
        <v>3</v>
      </c>
      <c r="J384">
        <v>4</v>
      </c>
      <c r="K384">
        <v>4</v>
      </c>
      <c r="L384" s="2">
        <f t="shared" si="21"/>
        <v>21</v>
      </c>
      <c r="M384" s="54">
        <f t="shared" si="22"/>
        <v>6</v>
      </c>
    </row>
    <row r="385" spans="1:13" x14ac:dyDescent="0.3">
      <c r="A385">
        <v>28589</v>
      </c>
      <c r="B385" t="s">
        <v>244</v>
      </c>
      <c r="C385">
        <v>1953</v>
      </c>
      <c r="D385">
        <f t="shared" si="20"/>
        <v>69</v>
      </c>
      <c r="E385" t="s">
        <v>40</v>
      </c>
      <c r="F385">
        <v>2</v>
      </c>
      <c r="G385">
        <v>3</v>
      </c>
      <c r="H385">
        <v>1</v>
      </c>
      <c r="I385">
        <v>3</v>
      </c>
      <c r="J385">
        <v>4</v>
      </c>
      <c r="K385">
        <v>3</v>
      </c>
      <c r="L385" s="2">
        <f t="shared" si="21"/>
        <v>16</v>
      </c>
      <c r="M385" s="54">
        <f t="shared" si="22"/>
        <v>2</v>
      </c>
    </row>
    <row r="386" spans="1:13" x14ac:dyDescent="0.3">
      <c r="A386">
        <v>29937</v>
      </c>
      <c r="B386" t="s">
        <v>243</v>
      </c>
      <c r="C386">
        <v>2001</v>
      </c>
      <c r="D386">
        <f t="shared" ref="D386:D449" si="23">2022-C386</f>
        <v>21</v>
      </c>
      <c r="E386" t="s">
        <v>71</v>
      </c>
      <c r="F386">
        <v>4</v>
      </c>
      <c r="G386">
        <v>4</v>
      </c>
      <c r="H386">
        <v>4</v>
      </c>
      <c r="I386">
        <v>4</v>
      </c>
      <c r="J386">
        <v>4</v>
      </c>
      <c r="K386">
        <v>4</v>
      </c>
      <c r="L386" s="2">
        <f t="shared" ref="L386:L449" si="24">SUM(F386:K386)</f>
        <v>24</v>
      </c>
      <c r="M386" s="54">
        <f t="shared" ref="M386:M449" si="25">VLOOKUP(L386,R:V,5,FALSE)</f>
        <v>9</v>
      </c>
    </row>
    <row r="387" spans="1:13" x14ac:dyDescent="0.3">
      <c r="A387">
        <v>28737</v>
      </c>
      <c r="B387" t="s">
        <v>243</v>
      </c>
      <c r="C387">
        <v>1999</v>
      </c>
      <c r="D387">
        <f t="shared" si="23"/>
        <v>23</v>
      </c>
      <c r="E387" t="s">
        <v>89</v>
      </c>
      <c r="F387">
        <v>4</v>
      </c>
      <c r="G387">
        <v>4</v>
      </c>
      <c r="H387">
        <v>4</v>
      </c>
      <c r="I387">
        <v>4</v>
      </c>
      <c r="J387">
        <v>4</v>
      </c>
      <c r="K387">
        <v>4</v>
      </c>
      <c r="L387" s="2">
        <f t="shared" si="24"/>
        <v>24</v>
      </c>
      <c r="M387" s="54">
        <f t="shared" si="25"/>
        <v>9</v>
      </c>
    </row>
    <row r="388" spans="1:13" x14ac:dyDescent="0.3">
      <c r="A388">
        <v>28665</v>
      </c>
      <c r="B388" t="s">
        <v>243</v>
      </c>
      <c r="C388">
        <v>1992</v>
      </c>
      <c r="D388">
        <f t="shared" si="23"/>
        <v>30</v>
      </c>
      <c r="E388" t="s">
        <v>110</v>
      </c>
      <c r="F388">
        <v>4</v>
      </c>
      <c r="G388">
        <v>4</v>
      </c>
      <c r="H388">
        <v>4</v>
      </c>
      <c r="I388">
        <v>4</v>
      </c>
      <c r="J388">
        <v>4</v>
      </c>
      <c r="K388">
        <v>4</v>
      </c>
      <c r="L388" s="2">
        <f t="shared" si="24"/>
        <v>24</v>
      </c>
      <c r="M388" s="54">
        <f t="shared" si="25"/>
        <v>9</v>
      </c>
    </row>
    <row r="389" spans="1:13" x14ac:dyDescent="0.3">
      <c r="A389">
        <v>29135</v>
      </c>
      <c r="B389" t="s">
        <v>244</v>
      </c>
      <c r="C389">
        <v>1950</v>
      </c>
      <c r="D389">
        <f t="shared" si="23"/>
        <v>72</v>
      </c>
      <c r="E389" t="s">
        <v>49</v>
      </c>
      <c r="F389">
        <v>4</v>
      </c>
      <c r="G389">
        <v>4</v>
      </c>
      <c r="H389">
        <v>4</v>
      </c>
      <c r="I389">
        <v>3</v>
      </c>
      <c r="J389">
        <v>4</v>
      </c>
      <c r="K389">
        <v>3</v>
      </c>
      <c r="L389" s="2">
        <f t="shared" si="24"/>
        <v>22</v>
      </c>
      <c r="M389" s="54">
        <f t="shared" si="25"/>
        <v>7</v>
      </c>
    </row>
    <row r="390" spans="1:13" x14ac:dyDescent="0.3">
      <c r="A390">
        <v>28457</v>
      </c>
      <c r="B390" t="s">
        <v>243</v>
      </c>
      <c r="C390">
        <v>1984</v>
      </c>
      <c r="D390">
        <f t="shared" si="23"/>
        <v>38</v>
      </c>
      <c r="E390" t="s">
        <v>49</v>
      </c>
      <c r="F390">
        <v>4</v>
      </c>
      <c r="G390">
        <v>4</v>
      </c>
      <c r="H390">
        <v>4</v>
      </c>
      <c r="I390">
        <v>4</v>
      </c>
      <c r="J390">
        <v>4</v>
      </c>
      <c r="K390">
        <v>4</v>
      </c>
      <c r="L390" s="2">
        <f t="shared" si="24"/>
        <v>24</v>
      </c>
      <c r="M390" s="54">
        <f t="shared" si="25"/>
        <v>9</v>
      </c>
    </row>
    <row r="391" spans="1:13" x14ac:dyDescent="0.3">
      <c r="A391">
        <v>28496</v>
      </c>
      <c r="B391" t="s">
        <v>243</v>
      </c>
      <c r="C391">
        <v>1977</v>
      </c>
      <c r="D391">
        <f t="shared" si="23"/>
        <v>45</v>
      </c>
      <c r="E391" t="s">
        <v>40</v>
      </c>
      <c r="F391">
        <v>4</v>
      </c>
      <c r="G391">
        <v>4</v>
      </c>
      <c r="H391">
        <v>4</v>
      </c>
      <c r="I391">
        <v>4</v>
      </c>
      <c r="J391">
        <v>4</v>
      </c>
      <c r="K391">
        <v>4</v>
      </c>
      <c r="L391" s="2">
        <f t="shared" si="24"/>
        <v>24</v>
      </c>
      <c r="M391" s="54">
        <f t="shared" si="25"/>
        <v>9</v>
      </c>
    </row>
    <row r="392" spans="1:13" x14ac:dyDescent="0.3">
      <c r="A392">
        <v>30153</v>
      </c>
      <c r="B392" t="s">
        <v>243</v>
      </c>
      <c r="C392">
        <v>1969</v>
      </c>
      <c r="D392">
        <f t="shared" si="23"/>
        <v>53</v>
      </c>
      <c r="E392" t="s">
        <v>52</v>
      </c>
      <c r="F392">
        <v>4</v>
      </c>
      <c r="G392">
        <v>4</v>
      </c>
      <c r="H392">
        <v>4</v>
      </c>
      <c r="I392">
        <v>4</v>
      </c>
      <c r="J392">
        <v>4</v>
      </c>
      <c r="K392">
        <v>4</v>
      </c>
      <c r="L392" s="2">
        <f t="shared" si="24"/>
        <v>24</v>
      </c>
      <c r="M392" s="54">
        <f t="shared" si="25"/>
        <v>9</v>
      </c>
    </row>
  </sheetData>
  <pageMargins left="0.7" right="0.7" top="0.78740157499999996" bottom="0.78740157499999996" header="0.3" footer="0.3"/>
  <pageSetup paperSize="9" orientation="portrait" horizontalDpi="4294967293" verticalDpi="4294967293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D4FA-00EB-4AD0-9828-5A6B9AD3A66C}">
  <dimension ref="A1:AB392"/>
  <sheetViews>
    <sheetView topLeftCell="R1" workbookViewId="0">
      <selection activeCell="Y23" sqref="Y23:AA32"/>
    </sheetView>
  </sheetViews>
  <sheetFormatPr defaultRowHeight="14.4" x14ac:dyDescent="0.3"/>
  <cols>
    <col min="1" max="1" width="13.44140625" customWidth="1"/>
    <col min="2" max="2" width="9.6640625" customWidth="1"/>
    <col min="12" max="12" width="9.109375" style="2"/>
    <col min="19" max="19" width="14.6640625" customWidth="1"/>
    <col min="25" max="25" width="15.6640625" bestFit="1" customWidth="1"/>
    <col min="26" max="26" width="13.44140625" bestFit="1" customWidth="1"/>
    <col min="27" max="27" width="13.88671875" bestFit="1" customWidth="1"/>
    <col min="28" max="28" width="15.109375" bestFit="1" customWidth="1"/>
    <col min="29" max="29" width="15.109375" customWidth="1"/>
    <col min="30" max="30" width="13.88671875" bestFit="1" customWidth="1"/>
  </cols>
  <sheetData>
    <row r="1" spans="1:28" x14ac:dyDescent="0.3">
      <c r="A1" t="s">
        <v>20</v>
      </c>
      <c r="B1" t="s">
        <v>21</v>
      </c>
      <c r="C1" t="s">
        <v>22</v>
      </c>
      <c r="D1" t="s">
        <v>23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s="2" t="s">
        <v>167</v>
      </c>
      <c r="M1" s="2" t="s">
        <v>182</v>
      </c>
      <c r="R1" s="55" t="s">
        <v>167</v>
      </c>
      <c r="S1" s="55" t="s">
        <v>227</v>
      </c>
      <c r="T1" s="55" t="s">
        <v>228</v>
      </c>
      <c r="U1" s="55" t="s">
        <v>182</v>
      </c>
      <c r="V1" s="55" t="s">
        <v>182</v>
      </c>
    </row>
    <row r="2" spans="1:28" x14ac:dyDescent="0.3">
      <c r="A2">
        <v>27812</v>
      </c>
      <c r="B2">
        <v>0</v>
      </c>
      <c r="C2">
        <v>1996</v>
      </c>
      <c r="D2">
        <f t="shared" ref="D2:D65" si="0">2022-C2</f>
        <v>26</v>
      </c>
      <c r="E2" t="s">
        <v>40</v>
      </c>
      <c r="F2">
        <v>1</v>
      </c>
      <c r="G2">
        <v>1</v>
      </c>
      <c r="H2">
        <v>4</v>
      </c>
      <c r="I2">
        <v>1</v>
      </c>
      <c r="J2">
        <v>1</v>
      </c>
      <c r="K2">
        <v>1</v>
      </c>
      <c r="L2" s="2">
        <f t="shared" ref="L2:L65" si="1">SUM(F2:K2)</f>
        <v>9</v>
      </c>
      <c r="M2" s="54">
        <f t="shared" ref="M2:M65" si="2">VLOOKUP(L2,R:V,5,FALSE)</f>
        <v>1</v>
      </c>
      <c r="O2" s="57" t="s">
        <v>223</v>
      </c>
      <c r="P2" s="57">
        <f>MIN(L2:L392)</f>
        <v>9</v>
      </c>
      <c r="R2" s="55">
        <v>6</v>
      </c>
      <c r="S2" s="56" t="e">
        <f t="shared" ref="S2:S20" si="3">_xlfn.PERCENTRANK.EXC($L$2:$L$392,R2)</f>
        <v>#N/A</v>
      </c>
      <c r="T2" s="52" t="e">
        <f>_xlfn.NORM.S.INV(S2)</f>
        <v>#N/A</v>
      </c>
      <c r="U2" s="52" t="e">
        <f>(T2*2)+5</f>
        <v>#N/A</v>
      </c>
      <c r="V2" s="53">
        <v>1</v>
      </c>
    </row>
    <row r="3" spans="1:28" x14ac:dyDescent="0.3">
      <c r="A3">
        <v>27265</v>
      </c>
      <c r="B3">
        <v>0</v>
      </c>
      <c r="C3">
        <v>1972</v>
      </c>
      <c r="D3">
        <f t="shared" si="0"/>
        <v>50</v>
      </c>
      <c r="E3" t="s">
        <v>40</v>
      </c>
      <c r="F3">
        <v>2</v>
      </c>
      <c r="G3">
        <v>2</v>
      </c>
      <c r="H3">
        <v>3</v>
      </c>
      <c r="I3">
        <v>1</v>
      </c>
      <c r="J3">
        <v>1</v>
      </c>
      <c r="K3">
        <v>1</v>
      </c>
      <c r="L3" s="2">
        <f t="shared" si="1"/>
        <v>10</v>
      </c>
      <c r="M3" s="54">
        <f t="shared" si="2"/>
        <v>1</v>
      </c>
      <c r="O3" s="57" t="s">
        <v>224</v>
      </c>
      <c r="P3" s="57">
        <f>MAX(L2:L392)</f>
        <v>24</v>
      </c>
      <c r="R3" s="55">
        <v>7</v>
      </c>
      <c r="S3" s="56" t="e">
        <f t="shared" si="3"/>
        <v>#N/A</v>
      </c>
      <c r="T3" s="52" t="e">
        <f t="shared" ref="T3:T20" si="4">_xlfn.NORM.S.INV(S3)</f>
        <v>#N/A</v>
      </c>
      <c r="U3" s="52" t="e">
        <f t="shared" ref="U3:U20" si="5">(T3*2)+5</f>
        <v>#N/A</v>
      </c>
      <c r="V3" s="53">
        <v>1</v>
      </c>
    </row>
    <row r="4" spans="1:28" x14ac:dyDescent="0.3">
      <c r="A4">
        <v>27256</v>
      </c>
      <c r="B4">
        <v>0</v>
      </c>
      <c r="C4">
        <v>1999</v>
      </c>
      <c r="D4">
        <f t="shared" si="0"/>
        <v>23</v>
      </c>
      <c r="E4" t="s">
        <v>84</v>
      </c>
      <c r="F4">
        <v>3</v>
      </c>
      <c r="G4">
        <v>2</v>
      </c>
      <c r="H4">
        <v>1</v>
      </c>
      <c r="I4">
        <v>3</v>
      </c>
      <c r="J4">
        <v>1</v>
      </c>
      <c r="K4">
        <v>2</v>
      </c>
      <c r="L4" s="2">
        <f t="shared" si="1"/>
        <v>12</v>
      </c>
      <c r="M4" s="54">
        <f t="shared" si="2"/>
        <v>1</v>
      </c>
      <c r="O4" s="57" t="s">
        <v>225</v>
      </c>
      <c r="P4" s="57">
        <f>AVERAGE(L2:L392)</f>
        <v>19.221864951768488</v>
      </c>
      <c r="R4" s="55">
        <v>8</v>
      </c>
      <c r="S4" s="56" t="e">
        <f t="shared" si="3"/>
        <v>#N/A</v>
      </c>
      <c r="T4" s="52" t="e">
        <f t="shared" si="4"/>
        <v>#N/A</v>
      </c>
      <c r="U4" s="52" t="e">
        <f t="shared" si="5"/>
        <v>#N/A</v>
      </c>
      <c r="V4" s="53">
        <v>1</v>
      </c>
    </row>
    <row r="5" spans="1:28" x14ac:dyDescent="0.3">
      <c r="A5">
        <v>27551</v>
      </c>
      <c r="B5">
        <v>0</v>
      </c>
      <c r="C5">
        <v>1989</v>
      </c>
      <c r="D5">
        <f t="shared" si="0"/>
        <v>33</v>
      </c>
      <c r="E5" t="s">
        <v>49</v>
      </c>
      <c r="F5">
        <v>4</v>
      </c>
      <c r="G5">
        <v>3</v>
      </c>
      <c r="H5">
        <v>1</v>
      </c>
      <c r="I5">
        <v>1</v>
      </c>
      <c r="J5">
        <v>2</v>
      </c>
      <c r="K5">
        <v>1</v>
      </c>
      <c r="L5" s="2">
        <f t="shared" si="1"/>
        <v>12</v>
      </c>
      <c r="M5" s="54">
        <f t="shared" si="2"/>
        <v>1</v>
      </c>
      <c r="O5" s="57" t="s">
        <v>226</v>
      </c>
      <c r="P5" s="57">
        <f>_xlfn.STDEV.S(L2:L392)</f>
        <v>2.6758726754558988</v>
      </c>
      <c r="R5" s="55">
        <v>9</v>
      </c>
      <c r="S5" s="56">
        <f t="shared" si="3"/>
        <v>3.0000000000000001E-3</v>
      </c>
      <c r="T5" s="52">
        <f>_xlfn.NORM.S.INV(S5)</f>
        <v>-2.7477813854449931</v>
      </c>
      <c r="U5" s="52">
        <f t="shared" si="5"/>
        <v>-0.49556277088998613</v>
      </c>
      <c r="V5" s="53">
        <v>1</v>
      </c>
    </row>
    <row r="6" spans="1:28" x14ac:dyDescent="0.3">
      <c r="A6">
        <v>29031</v>
      </c>
      <c r="B6">
        <v>0</v>
      </c>
      <c r="C6">
        <v>2000</v>
      </c>
      <c r="D6">
        <f t="shared" si="0"/>
        <v>22</v>
      </c>
      <c r="E6" t="s">
        <v>40</v>
      </c>
      <c r="F6">
        <v>2</v>
      </c>
      <c r="G6">
        <v>2</v>
      </c>
      <c r="H6">
        <v>2</v>
      </c>
      <c r="I6">
        <v>2</v>
      </c>
      <c r="J6">
        <v>3</v>
      </c>
      <c r="K6">
        <v>2</v>
      </c>
      <c r="L6" s="2">
        <f t="shared" si="1"/>
        <v>13</v>
      </c>
      <c r="M6" s="54">
        <f t="shared" si="2"/>
        <v>1</v>
      </c>
      <c r="R6" s="55">
        <v>10</v>
      </c>
      <c r="S6" s="56">
        <f t="shared" si="3"/>
        <v>6.0000000000000001E-3</v>
      </c>
      <c r="T6" s="52">
        <f t="shared" si="4"/>
        <v>-2.5121443279304616</v>
      </c>
      <c r="U6" s="52">
        <f t="shared" si="5"/>
        <v>-2.4288655860923214E-2</v>
      </c>
      <c r="V6" s="53">
        <v>1</v>
      </c>
    </row>
    <row r="7" spans="1:28" x14ac:dyDescent="0.3">
      <c r="A7">
        <v>26861</v>
      </c>
      <c r="B7">
        <v>0</v>
      </c>
      <c r="C7">
        <v>1999</v>
      </c>
      <c r="D7">
        <f t="shared" si="0"/>
        <v>23</v>
      </c>
      <c r="E7" t="s">
        <v>91</v>
      </c>
      <c r="F7">
        <v>2</v>
      </c>
      <c r="G7">
        <v>2</v>
      </c>
      <c r="H7">
        <v>4</v>
      </c>
      <c r="I7">
        <v>2</v>
      </c>
      <c r="J7">
        <v>2</v>
      </c>
      <c r="K7">
        <v>1</v>
      </c>
      <c r="L7" s="2">
        <f t="shared" si="1"/>
        <v>13</v>
      </c>
      <c r="M7" s="54">
        <f t="shared" si="2"/>
        <v>1</v>
      </c>
      <c r="R7" s="55">
        <v>11</v>
      </c>
      <c r="S7" s="56">
        <f t="shared" si="3"/>
        <v>8.0000000000000002E-3</v>
      </c>
      <c r="T7" s="52">
        <f t="shared" si="4"/>
        <v>-2.4089155458154612</v>
      </c>
      <c r="U7" s="52">
        <f t="shared" si="5"/>
        <v>0.18216890836907762</v>
      </c>
      <c r="V7" s="53">
        <v>1</v>
      </c>
    </row>
    <row r="8" spans="1:28" x14ac:dyDescent="0.3">
      <c r="A8">
        <v>29173</v>
      </c>
      <c r="B8">
        <v>0</v>
      </c>
      <c r="C8">
        <v>1999</v>
      </c>
      <c r="D8">
        <f t="shared" si="0"/>
        <v>23</v>
      </c>
      <c r="E8" t="s">
        <v>77</v>
      </c>
      <c r="F8">
        <v>3</v>
      </c>
      <c r="G8">
        <v>2</v>
      </c>
      <c r="H8">
        <v>4</v>
      </c>
      <c r="I8">
        <v>1</v>
      </c>
      <c r="J8">
        <v>2</v>
      </c>
      <c r="K8">
        <v>1</v>
      </c>
      <c r="L8" s="2">
        <f t="shared" si="1"/>
        <v>13</v>
      </c>
      <c r="M8" s="54">
        <f t="shared" si="2"/>
        <v>1</v>
      </c>
      <c r="R8" s="55">
        <v>12</v>
      </c>
      <c r="S8" s="56">
        <f t="shared" si="3"/>
        <v>8.9999999999999993E-3</v>
      </c>
      <c r="T8" s="52">
        <f t="shared" si="4"/>
        <v>-2.365618126864292</v>
      </c>
      <c r="U8" s="52">
        <f t="shared" si="5"/>
        <v>0.26876374627141608</v>
      </c>
      <c r="V8" s="53">
        <v>1</v>
      </c>
    </row>
    <row r="9" spans="1:28" x14ac:dyDescent="0.3">
      <c r="A9">
        <v>29078</v>
      </c>
      <c r="B9">
        <v>0</v>
      </c>
      <c r="C9">
        <v>1967</v>
      </c>
      <c r="D9">
        <f t="shared" si="0"/>
        <v>55</v>
      </c>
      <c r="E9" t="s">
        <v>49</v>
      </c>
      <c r="F9">
        <v>3</v>
      </c>
      <c r="G9">
        <v>3</v>
      </c>
      <c r="H9">
        <v>2</v>
      </c>
      <c r="I9">
        <v>2</v>
      </c>
      <c r="J9">
        <v>2</v>
      </c>
      <c r="K9">
        <v>1</v>
      </c>
      <c r="L9" s="2">
        <f t="shared" si="1"/>
        <v>13</v>
      </c>
      <c r="M9" s="54">
        <f t="shared" si="2"/>
        <v>1</v>
      </c>
      <c r="R9" s="55">
        <v>13</v>
      </c>
      <c r="S9" s="56">
        <f t="shared" si="3"/>
        <v>1.6E-2</v>
      </c>
      <c r="T9" s="52">
        <f t="shared" si="4"/>
        <v>-2.1444106209118399</v>
      </c>
      <c r="U9" s="52">
        <f t="shared" si="5"/>
        <v>0.71117875817632026</v>
      </c>
      <c r="V9" s="53">
        <f t="shared" ref="V9:V20" si="6">ROUND(U9,0)</f>
        <v>1</v>
      </c>
      <c r="Y9" s="50" t="s">
        <v>220</v>
      </c>
      <c r="Z9" t="s">
        <v>231</v>
      </c>
      <c r="AA9" t="s">
        <v>236</v>
      </c>
      <c r="AB9" t="s">
        <v>238</v>
      </c>
    </row>
    <row r="10" spans="1:28" x14ac:dyDescent="0.3">
      <c r="A10">
        <v>29480</v>
      </c>
      <c r="B10">
        <v>0</v>
      </c>
      <c r="C10">
        <v>2003</v>
      </c>
      <c r="D10">
        <f t="shared" si="0"/>
        <v>19</v>
      </c>
      <c r="E10" t="s">
        <v>52</v>
      </c>
      <c r="F10">
        <v>3</v>
      </c>
      <c r="G10">
        <v>2</v>
      </c>
      <c r="H10">
        <v>3</v>
      </c>
      <c r="I10">
        <v>1</v>
      </c>
      <c r="J10">
        <v>3</v>
      </c>
      <c r="K10">
        <v>2</v>
      </c>
      <c r="L10" s="2">
        <f t="shared" si="1"/>
        <v>14</v>
      </c>
      <c r="M10" s="54">
        <f t="shared" si="2"/>
        <v>1</v>
      </c>
      <c r="R10" s="55">
        <v>14</v>
      </c>
      <c r="S10" s="56">
        <f t="shared" si="3"/>
        <v>2.8000000000000001E-2</v>
      </c>
      <c r="T10" s="52">
        <f t="shared" si="4"/>
        <v>-1.9110356475491179</v>
      </c>
      <c r="U10" s="52">
        <f t="shared" si="5"/>
        <v>1.1779287049017642</v>
      </c>
      <c r="V10" s="53">
        <f t="shared" si="6"/>
        <v>1</v>
      </c>
      <c r="Y10" s="51">
        <v>1</v>
      </c>
      <c r="Z10">
        <v>17</v>
      </c>
      <c r="AA10">
        <v>9</v>
      </c>
      <c r="AB10">
        <v>14</v>
      </c>
    </row>
    <row r="11" spans="1:28" x14ac:dyDescent="0.3">
      <c r="A11">
        <v>30086</v>
      </c>
      <c r="B11">
        <v>0</v>
      </c>
      <c r="C11">
        <v>2002</v>
      </c>
      <c r="D11">
        <f t="shared" si="0"/>
        <v>20</v>
      </c>
      <c r="E11" t="s">
        <v>67</v>
      </c>
      <c r="F11">
        <v>3</v>
      </c>
      <c r="G11">
        <v>2</v>
      </c>
      <c r="H11">
        <v>3</v>
      </c>
      <c r="I11">
        <v>2</v>
      </c>
      <c r="J11">
        <v>2</v>
      </c>
      <c r="K11">
        <v>2</v>
      </c>
      <c r="L11" s="2">
        <f t="shared" si="1"/>
        <v>14</v>
      </c>
      <c r="M11" s="54">
        <f t="shared" si="2"/>
        <v>1</v>
      </c>
      <c r="R11" s="55">
        <v>15</v>
      </c>
      <c r="S11" s="56">
        <f t="shared" si="3"/>
        <v>5.7000000000000002E-2</v>
      </c>
      <c r="T11" s="52">
        <f t="shared" si="4"/>
        <v>-1.5804668183993618</v>
      </c>
      <c r="U11" s="52">
        <f t="shared" si="5"/>
        <v>1.8390663632012765</v>
      </c>
      <c r="V11" s="53">
        <f t="shared" si="6"/>
        <v>2</v>
      </c>
      <c r="Y11" s="51">
        <v>2</v>
      </c>
      <c r="Z11">
        <v>33</v>
      </c>
      <c r="AA11">
        <v>15</v>
      </c>
      <c r="AB11">
        <v>16</v>
      </c>
    </row>
    <row r="12" spans="1:28" x14ac:dyDescent="0.3">
      <c r="A12">
        <v>28551</v>
      </c>
      <c r="B12">
        <v>0</v>
      </c>
      <c r="C12">
        <v>1999</v>
      </c>
      <c r="D12">
        <f t="shared" si="0"/>
        <v>23</v>
      </c>
      <c r="E12" t="s">
        <v>44</v>
      </c>
      <c r="F12">
        <v>3</v>
      </c>
      <c r="G12">
        <v>3</v>
      </c>
      <c r="H12">
        <v>1</v>
      </c>
      <c r="I12">
        <v>2</v>
      </c>
      <c r="J12">
        <v>2</v>
      </c>
      <c r="K12">
        <v>3</v>
      </c>
      <c r="L12" s="2">
        <f t="shared" si="1"/>
        <v>14</v>
      </c>
      <c r="M12" s="54">
        <f t="shared" si="2"/>
        <v>1</v>
      </c>
      <c r="R12" s="55">
        <v>16</v>
      </c>
      <c r="S12" s="56">
        <f t="shared" si="3"/>
        <v>8.3000000000000004E-2</v>
      </c>
      <c r="T12" s="52">
        <f t="shared" si="4"/>
        <v>-1.3851716082134362</v>
      </c>
      <c r="U12" s="52">
        <f t="shared" si="5"/>
        <v>2.2296567835731276</v>
      </c>
      <c r="V12" s="53">
        <f t="shared" si="6"/>
        <v>2</v>
      </c>
      <c r="Y12" s="51">
        <v>3</v>
      </c>
      <c r="Z12">
        <v>29</v>
      </c>
      <c r="AA12">
        <v>17</v>
      </c>
      <c r="AB12">
        <v>17</v>
      </c>
    </row>
    <row r="13" spans="1:28" x14ac:dyDescent="0.3">
      <c r="A13">
        <v>27674</v>
      </c>
      <c r="B13">
        <v>0</v>
      </c>
      <c r="C13">
        <v>1998</v>
      </c>
      <c r="D13">
        <f t="shared" si="0"/>
        <v>24</v>
      </c>
      <c r="E13" t="s">
        <v>52</v>
      </c>
      <c r="F13">
        <v>2</v>
      </c>
      <c r="G13">
        <v>3</v>
      </c>
      <c r="H13">
        <v>3</v>
      </c>
      <c r="I13">
        <v>3</v>
      </c>
      <c r="J13">
        <v>2</v>
      </c>
      <c r="K13">
        <v>1</v>
      </c>
      <c r="L13" s="2">
        <f t="shared" si="1"/>
        <v>14</v>
      </c>
      <c r="M13" s="54">
        <f t="shared" si="2"/>
        <v>1</v>
      </c>
      <c r="R13" s="55">
        <v>17</v>
      </c>
      <c r="S13" s="56">
        <f t="shared" si="3"/>
        <v>0.16300000000000001</v>
      </c>
      <c r="T13" s="52">
        <f t="shared" si="4"/>
        <v>-0.98220269533346871</v>
      </c>
      <c r="U13" s="52">
        <f t="shared" si="5"/>
        <v>3.0355946093330628</v>
      </c>
      <c r="V13" s="53">
        <f t="shared" si="6"/>
        <v>3</v>
      </c>
      <c r="Y13" s="51">
        <v>4</v>
      </c>
      <c r="Z13">
        <v>79</v>
      </c>
      <c r="AA13">
        <v>18</v>
      </c>
      <c r="AB13">
        <v>19</v>
      </c>
    </row>
    <row r="14" spans="1:28" x14ac:dyDescent="0.3">
      <c r="A14">
        <v>27523</v>
      </c>
      <c r="B14">
        <v>0</v>
      </c>
      <c r="C14">
        <v>1996</v>
      </c>
      <c r="D14">
        <f t="shared" si="0"/>
        <v>26</v>
      </c>
      <c r="E14" t="s">
        <v>52</v>
      </c>
      <c r="F14">
        <v>2</v>
      </c>
      <c r="G14">
        <v>2</v>
      </c>
      <c r="H14">
        <v>3</v>
      </c>
      <c r="I14">
        <v>2</v>
      </c>
      <c r="J14">
        <v>3</v>
      </c>
      <c r="K14">
        <v>2</v>
      </c>
      <c r="L14" s="2">
        <f t="shared" si="1"/>
        <v>14</v>
      </c>
      <c r="M14" s="54">
        <f t="shared" si="2"/>
        <v>1</v>
      </c>
      <c r="R14" s="55">
        <v>18</v>
      </c>
      <c r="S14" s="56">
        <f t="shared" si="3"/>
        <v>0.25600000000000001</v>
      </c>
      <c r="T14" s="52">
        <f t="shared" si="4"/>
        <v>-0.65572667879825364</v>
      </c>
      <c r="U14" s="52">
        <f t="shared" si="5"/>
        <v>3.6885466424034927</v>
      </c>
      <c r="V14" s="53">
        <f t="shared" si="6"/>
        <v>4</v>
      </c>
      <c r="Y14" s="51">
        <v>5</v>
      </c>
      <c r="Z14">
        <v>38</v>
      </c>
      <c r="AA14">
        <v>20</v>
      </c>
      <c r="AB14">
        <v>20</v>
      </c>
    </row>
    <row r="15" spans="1:28" x14ac:dyDescent="0.3">
      <c r="A15">
        <v>27243</v>
      </c>
      <c r="B15">
        <v>0</v>
      </c>
      <c r="C15">
        <v>1992</v>
      </c>
      <c r="D15">
        <f t="shared" si="0"/>
        <v>30</v>
      </c>
      <c r="E15" t="s">
        <v>109</v>
      </c>
      <c r="F15">
        <v>3</v>
      </c>
      <c r="G15">
        <v>3</v>
      </c>
      <c r="H15">
        <v>4</v>
      </c>
      <c r="I15">
        <v>2</v>
      </c>
      <c r="J15">
        <v>1</v>
      </c>
      <c r="K15">
        <v>1</v>
      </c>
      <c r="L15" s="2">
        <f t="shared" si="1"/>
        <v>14</v>
      </c>
      <c r="M15" s="54">
        <f t="shared" si="2"/>
        <v>1</v>
      </c>
      <c r="R15" s="55">
        <v>19</v>
      </c>
      <c r="S15" s="56">
        <f t="shared" si="3"/>
        <v>0.35799999999999998</v>
      </c>
      <c r="T15" s="52">
        <f t="shared" si="4"/>
        <v>-0.36380985902969581</v>
      </c>
      <c r="U15" s="52">
        <f t="shared" si="5"/>
        <v>4.2723802819406087</v>
      </c>
      <c r="V15" s="53">
        <f t="shared" si="6"/>
        <v>4</v>
      </c>
      <c r="Y15" s="51">
        <v>6</v>
      </c>
      <c r="Z15">
        <v>50</v>
      </c>
      <c r="AA15">
        <v>21</v>
      </c>
      <c r="AB15">
        <v>21</v>
      </c>
    </row>
    <row r="16" spans="1:28" x14ac:dyDescent="0.3">
      <c r="A16">
        <v>27571</v>
      </c>
      <c r="B16">
        <v>0</v>
      </c>
      <c r="C16">
        <v>1983</v>
      </c>
      <c r="D16">
        <f t="shared" si="0"/>
        <v>39</v>
      </c>
      <c r="E16" t="s">
        <v>44</v>
      </c>
      <c r="F16">
        <v>2</v>
      </c>
      <c r="G16">
        <v>3</v>
      </c>
      <c r="H16">
        <v>1</v>
      </c>
      <c r="I16">
        <v>3</v>
      </c>
      <c r="J16">
        <v>2</v>
      </c>
      <c r="K16">
        <v>3</v>
      </c>
      <c r="L16" s="2">
        <f t="shared" si="1"/>
        <v>14</v>
      </c>
      <c r="M16" s="54">
        <f t="shared" si="2"/>
        <v>1</v>
      </c>
      <c r="R16" s="55">
        <v>20</v>
      </c>
      <c r="S16" s="56">
        <f t="shared" si="3"/>
        <v>0.50900000000000001</v>
      </c>
      <c r="T16" s="52">
        <f t="shared" si="4"/>
        <v>2.2561568390224725E-2</v>
      </c>
      <c r="U16" s="52">
        <f t="shared" si="5"/>
        <v>5.0451231367804494</v>
      </c>
      <c r="V16" s="53">
        <f t="shared" si="6"/>
        <v>5</v>
      </c>
      <c r="Y16" s="51">
        <v>7</v>
      </c>
      <c r="Z16">
        <v>39</v>
      </c>
      <c r="AA16">
        <v>22</v>
      </c>
      <c r="AB16">
        <v>22</v>
      </c>
    </row>
    <row r="17" spans="1:28" x14ac:dyDescent="0.3">
      <c r="A17">
        <v>27502</v>
      </c>
      <c r="B17">
        <v>0</v>
      </c>
      <c r="C17">
        <v>1977</v>
      </c>
      <c r="D17">
        <f t="shared" si="0"/>
        <v>45</v>
      </c>
      <c r="E17" t="s">
        <v>122</v>
      </c>
      <c r="F17">
        <v>3</v>
      </c>
      <c r="G17">
        <v>4</v>
      </c>
      <c r="H17">
        <v>1</v>
      </c>
      <c r="I17">
        <v>2</v>
      </c>
      <c r="J17">
        <v>2</v>
      </c>
      <c r="K17">
        <v>2</v>
      </c>
      <c r="L17" s="2">
        <f t="shared" si="1"/>
        <v>14</v>
      </c>
      <c r="M17" s="54">
        <f t="shared" si="2"/>
        <v>1</v>
      </c>
      <c r="R17" s="55">
        <v>21</v>
      </c>
      <c r="S17" s="56">
        <f t="shared" si="3"/>
        <v>0.63100000000000001</v>
      </c>
      <c r="T17" s="52">
        <f t="shared" si="4"/>
        <v>0.33450303642321233</v>
      </c>
      <c r="U17" s="52">
        <f t="shared" si="5"/>
        <v>5.6690060728464244</v>
      </c>
      <c r="V17" s="53">
        <f t="shared" si="6"/>
        <v>6</v>
      </c>
      <c r="Y17" s="51">
        <v>8</v>
      </c>
      <c r="Z17">
        <v>17</v>
      </c>
      <c r="AA17">
        <v>23</v>
      </c>
      <c r="AB17">
        <v>23</v>
      </c>
    </row>
    <row r="18" spans="1:28" x14ac:dyDescent="0.3">
      <c r="A18">
        <v>26641</v>
      </c>
      <c r="B18">
        <v>0</v>
      </c>
      <c r="C18">
        <v>1969</v>
      </c>
      <c r="D18">
        <f t="shared" si="0"/>
        <v>53</v>
      </c>
      <c r="E18" t="s">
        <v>52</v>
      </c>
      <c r="F18">
        <v>3</v>
      </c>
      <c r="G18">
        <v>3</v>
      </c>
      <c r="H18">
        <v>3</v>
      </c>
      <c r="I18">
        <v>1</v>
      </c>
      <c r="J18">
        <v>3</v>
      </c>
      <c r="K18">
        <v>1</v>
      </c>
      <c r="L18" s="2">
        <f t="shared" si="1"/>
        <v>14</v>
      </c>
      <c r="M18" s="54">
        <f t="shared" si="2"/>
        <v>1</v>
      </c>
      <c r="R18" s="55">
        <v>22</v>
      </c>
      <c r="S18" s="56">
        <f t="shared" si="3"/>
        <v>0.79100000000000004</v>
      </c>
      <c r="T18" s="52">
        <f t="shared" si="4"/>
        <v>0.80989591473589784</v>
      </c>
      <c r="U18" s="52">
        <f t="shared" si="5"/>
        <v>6.6197918294717955</v>
      </c>
      <c r="V18" s="53">
        <f t="shared" si="6"/>
        <v>7</v>
      </c>
      <c r="Y18" s="51">
        <v>9</v>
      </c>
      <c r="Z18">
        <v>9</v>
      </c>
      <c r="AA18">
        <v>24</v>
      </c>
      <c r="AB18">
        <v>24</v>
      </c>
    </row>
    <row r="19" spans="1:28" x14ac:dyDescent="0.3">
      <c r="A19">
        <v>30053</v>
      </c>
      <c r="B19">
        <v>0</v>
      </c>
      <c r="C19">
        <v>2003</v>
      </c>
      <c r="D19">
        <f t="shared" si="0"/>
        <v>19</v>
      </c>
      <c r="E19" t="s">
        <v>40</v>
      </c>
      <c r="F19">
        <v>3</v>
      </c>
      <c r="G19">
        <v>3</v>
      </c>
      <c r="H19">
        <v>3</v>
      </c>
      <c r="I19">
        <v>3</v>
      </c>
      <c r="J19">
        <v>2</v>
      </c>
      <c r="K19">
        <v>1</v>
      </c>
      <c r="L19" s="2">
        <f t="shared" si="1"/>
        <v>15</v>
      </c>
      <c r="M19" s="54">
        <f t="shared" si="2"/>
        <v>2</v>
      </c>
      <c r="R19" s="55">
        <v>23</v>
      </c>
      <c r="S19" s="56">
        <f t="shared" si="3"/>
        <v>0.91600000000000004</v>
      </c>
      <c r="T19" s="52">
        <f t="shared" si="4"/>
        <v>1.3786587286232788</v>
      </c>
      <c r="U19" s="52">
        <f t="shared" si="5"/>
        <v>7.7573174572465575</v>
      </c>
      <c r="V19" s="53">
        <f t="shared" si="6"/>
        <v>8</v>
      </c>
      <c r="Y19" s="51" t="s">
        <v>230</v>
      </c>
    </row>
    <row r="20" spans="1:28" x14ac:dyDescent="0.3">
      <c r="A20">
        <v>27084</v>
      </c>
      <c r="B20">
        <v>0</v>
      </c>
      <c r="C20">
        <v>2000</v>
      </c>
      <c r="D20">
        <f t="shared" si="0"/>
        <v>22</v>
      </c>
      <c r="E20" t="s">
        <v>52</v>
      </c>
      <c r="F20">
        <v>3</v>
      </c>
      <c r="G20">
        <v>3</v>
      </c>
      <c r="H20">
        <v>4</v>
      </c>
      <c r="I20">
        <v>1</v>
      </c>
      <c r="J20">
        <v>2</v>
      </c>
      <c r="K20">
        <v>2</v>
      </c>
      <c r="L20" s="2">
        <f t="shared" si="1"/>
        <v>15</v>
      </c>
      <c r="M20" s="54">
        <f t="shared" si="2"/>
        <v>2</v>
      </c>
      <c r="R20" s="55">
        <v>24</v>
      </c>
      <c r="S20" s="56">
        <f t="shared" si="3"/>
        <v>0.97099999999999997</v>
      </c>
      <c r="T20" s="52">
        <f t="shared" si="4"/>
        <v>1.8956979239918379</v>
      </c>
      <c r="U20" s="52">
        <f t="shared" si="5"/>
        <v>8.7913958479836758</v>
      </c>
      <c r="V20" s="53">
        <f t="shared" si="6"/>
        <v>9</v>
      </c>
      <c r="Y20" s="51" t="s">
        <v>221</v>
      </c>
      <c r="Z20">
        <v>311</v>
      </c>
      <c r="AA20">
        <v>9</v>
      </c>
      <c r="AB20">
        <v>24</v>
      </c>
    </row>
    <row r="21" spans="1:28" x14ac:dyDescent="0.3">
      <c r="A21">
        <v>26770</v>
      </c>
      <c r="B21">
        <v>0</v>
      </c>
      <c r="C21">
        <v>1999</v>
      </c>
      <c r="D21">
        <f t="shared" si="0"/>
        <v>23</v>
      </c>
      <c r="E21" t="s">
        <v>44</v>
      </c>
      <c r="F21">
        <v>2</v>
      </c>
      <c r="G21">
        <v>4</v>
      </c>
      <c r="H21">
        <v>3</v>
      </c>
      <c r="I21">
        <v>2</v>
      </c>
      <c r="J21">
        <v>3</v>
      </c>
      <c r="K21">
        <v>1</v>
      </c>
      <c r="L21" s="2">
        <f t="shared" si="1"/>
        <v>15</v>
      </c>
      <c r="M21" s="54">
        <f t="shared" si="2"/>
        <v>2</v>
      </c>
    </row>
    <row r="22" spans="1:28" x14ac:dyDescent="0.3">
      <c r="A22">
        <v>28342</v>
      </c>
      <c r="B22">
        <v>0</v>
      </c>
      <c r="C22">
        <v>1999</v>
      </c>
      <c r="D22">
        <f t="shared" si="0"/>
        <v>23</v>
      </c>
      <c r="E22" t="s">
        <v>40</v>
      </c>
      <c r="F22">
        <v>3</v>
      </c>
      <c r="G22">
        <v>3</v>
      </c>
      <c r="H22">
        <v>3</v>
      </c>
      <c r="I22">
        <v>2</v>
      </c>
      <c r="J22">
        <v>3</v>
      </c>
      <c r="K22">
        <v>1</v>
      </c>
      <c r="L22" s="2">
        <f t="shared" si="1"/>
        <v>15</v>
      </c>
      <c r="M22" s="54">
        <f t="shared" si="2"/>
        <v>2</v>
      </c>
    </row>
    <row r="23" spans="1:28" ht="15" thickBot="1" x14ac:dyDescent="0.35">
      <c r="A23">
        <v>27346</v>
      </c>
      <c r="B23">
        <v>0</v>
      </c>
      <c r="C23">
        <v>1998</v>
      </c>
      <c r="D23">
        <f t="shared" si="0"/>
        <v>24</v>
      </c>
      <c r="E23" t="s">
        <v>95</v>
      </c>
      <c r="F23">
        <v>2</v>
      </c>
      <c r="G23">
        <v>3</v>
      </c>
      <c r="H23">
        <v>2</v>
      </c>
      <c r="I23">
        <v>2</v>
      </c>
      <c r="J23">
        <v>3</v>
      </c>
      <c r="K23">
        <v>3</v>
      </c>
      <c r="L23" s="2">
        <f t="shared" si="1"/>
        <v>15</v>
      </c>
      <c r="M23" s="54">
        <f t="shared" si="2"/>
        <v>2</v>
      </c>
      <c r="Y23" s="59" t="s">
        <v>182</v>
      </c>
      <c r="Z23" s="59" t="s">
        <v>229</v>
      </c>
      <c r="AA23" s="59" t="s">
        <v>167</v>
      </c>
    </row>
    <row r="24" spans="1:28" ht="15" thickTop="1" x14ac:dyDescent="0.3">
      <c r="A24">
        <v>29764</v>
      </c>
      <c r="B24">
        <v>0</v>
      </c>
      <c r="C24">
        <v>1997</v>
      </c>
      <c r="D24">
        <f t="shared" si="0"/>
        <v>25</v>
      </c>
      <c r="E24" t="s">
        <v>77</v>
      </c>
      <c r="F24">
        <v>3</v>
      </c>
      <c r="G24">
        <v>3</v>
      </c>
      <c r="H24">
        <v>2</v>
      </c>
      <c r="I24">
        <v>2</v>
      </c>
      <c r="J24">
        <v>3</v>
      </c>
      <c r="K24">
        <v>2</v>
      </c>
      <c r="L24" s="2">
        <f t="shared" si="1"/>
        <v>15</v>
      </c>
      <c r="M24" s="54">
        <f t="shared" si="2"/>
        <v>2</v>
      </c>
      <c r="Y24" s="54">
        <v>1</v>
      </c>
      <c r="Z24" s="54">
        <v>17</v>
      </c>
      <c r="AA24" s="60" t="s">
        <v>237</v>
      </c>
    </row>
    <row r="25" spans="1:28" x14ac:dyDescent="0.3">
      <c r="A25">
        <v>28514</v>
      </c>
      <c r="B25">
        <v>0</v>
      </c>
      <c r="C25">
        <v>1974</v>
      </c>
      <c r="D25">
        <f t="shared" si="0"/>
        <v>48</v>
      </c>
      <c r="E25" t="s">
        <v>40</v>
      </c>
      <c r="F25">
        <v>3</v>
      </c>
      <c r="G25">
        <v>3</v>
      </c>
      <c r="H25">
        <v>3</v>
      </c>
      <c r="I25">
        <v>1</v>
      </c>
      <c r="J25">
        <v>3</v>
      </c>
      <c r="K25">
        <v>2</v>
      </c>
      <c r="L25" s="2">
        <f t="shared" si="1"/>
        <v>15</v>
      </c>
      <c r="M25" s="54">
        <f t="shared" si="2"/>
        <v>2</v>
      </c>
      <c r="Y25" s="54">
        <v>2</v>
      </c>
      <c r="Z25" s="54">
        <v>33</v>
      </c>
      <c r="AA25" s="54" t="s">
        <v>233</v>
      </c>
    </row>
    <row r="26" spans="1:28" x14ac:dyDescent="0.3">
      <c r="A26">
        <v>28175</v>
      </c>
      <c r="B26">
        <v>0</v>
      </c>
      <c r="C26">
        <v>1965</v>
      </c>
      <c r="D26">
        <f t="shared" si="0"/>
        <v>57</v>
      </c>
      <c r="E26" t="s">
        <v>40</v>
      </c>
      <c r="F26">
        <v>3</v>
      </c>
      <c r="G26">
        <v>3</v>
      </c>
      <c r="H26">
        <v>3</v>
      </c>
      <c r="I26">
        <v>2</v>
      </c>
      <c r="J26">
        <v>3</v>
      </c>
      <c r="K26">
        <v>1</v>
      </c>
      <c r="L26" s="2">
        <f t="shared" si="1"/>
        <v>15</v>
      </c>
      <c r="M26" s="54">
        <f t="shared" si="2"/>
        <v>2</v>
      </c>
      <c r="Y26" s="54">
        <v>3</v>
      </c>
      <c r="Z26" s="54">
        <v>29</v>
      </c>
      <c r="AA26" s="54">
        <v>17</v>
      </c>
    </row>
    <row r="27" spans="1:28" x14ac:dyDescent="0.3">
      <c r="A27">
        <v>27756</v>
      </c>
      <c r="B27">
        <v>0</v>
      </c>
      <c r="C27">
        <v>2006</v>
      </c>
      <c r="D27">
        <f t="shared" si="0"/>
        <v>16</v>
      </c>
      <c r="E27" t="s">
        <v>49</v>
      </c>
      <c r="F27">
        <v>3</v>
      </c>
      <c r="G27">
        <v>3</v>
      </c>
      <c r="H27">
        <v>3</v>
      </c>
      <c r="I27">
        <v>2</v>
      </c>
      <c r="J27">
        <v>3</v>
      </c>
      <c r="K27">
        <v>2</v>
      </c>
      <c r="L27" s="2">
        <f t="shared" si="1"/>
        <v>16</v>
      </c>
      <c r="M27" s="54">
        <f t="shared" si="2"/>
        <v>2</v>
      </c>
      <c r="Y27" s="54">
        <v>4</v>
      </c>
      <c r="Z27" s="54">
        <v>79</v>
      </c>
      <c r="AA27" s="54" t="s">
        <v>234</v>
      </c>
    </row>
    <row r="28" spans="1:28" x14ac:dyDescent="0.3">
      <c r="A28">
        <v>28000</v>
      </c>
      <c r="B28">
        <v>0</v>
      </c>
      <c r="C28">
        <v>2003</v>
      </c>
      <c r="D28">
        <f t="shared" si="0"/>
        <v>19</v>
      </c>
      <c r="E28" t="s">
        <v>40</v>
      </c>
      <c r="F28">
        <v>3</v>
      </c>
      <c r="G28">
        <v>3</v>
      </c>
      <c r="H28">
        <v>3</v>
      </c>
      <c r="I28">
        <v>2</v>
      </c>
      <c r="J28">
        <v>3</v>
      </c>
      <c r="K28">
        <v>2</v>
      </c>
      <c r="L28" s="2">
        <f t="shared" si="1"/>
        <v>16</v>
      </c>
      <c r="M28" s="54">
        <f t="shared" si="2"/>
        <v>2</v>
      </c>
      <c r="Y28" s="54">
        <v>5</v>
      </c>
      <c r="Z28" s="54">
        <v>38</v>
      </c>
      <c r="AA28" s="54">
        <v>20</v>
      </c>
    </row>
    <row r="29" spans="1:28" x14ac:dyDescent="0.3">
      <c r="A29">
        <v>29437</v>
      </c>
      <c r="B29">
        <v>0</v>
      </c>
      <c r="C29">
        <v>2003</v>
      </c>
      <c r="D29">
        <f t="shared" si="0"/>
        <v>19</v>
      </c>
      <c r="E29" t="s">
        <v>40</v>
      </c>
      <c r="F29">
        <v>3</v>
      </c>
      <c r="G29">
        <v>3</v>
      </c>
      <c r="H29">
        <v>1</v>
      </c>
      <c r="I29">
        <v>3</v>
      </c>
      <c r="J29">
        <v>3</v>
      </c>
      <c r="K29">
        <v>3</v>
      </c>
      <c r="L29" s="2">
        <f t="shared" si="1"/>
        <v>16</v>
      </c>
      <c r="M29" s="54">
        <f t="shared" si="2"/>
        <v>2</v>
      </c>
      <c r="Y29" s="54">
        <v>6</v>
      </c>
      <c r="Z29" s="54">
        <v>50</v>
      </c>
      <c r="AA29" s="54">
        <v>21</v>
      </c>
    </row>
    <row r="30" spans="1:28" x14ac:dyDescent="0.3">
      <c r="A30">
        <v>26701</v>
      </c>
      <c r="B30">
        <v>0</v>
      </c>
      <c r="C30">
        <v>2001</v>
      </c>
      <c r="D30">
        <f t="shared" si="0"/>
        <v>21</v>
      </c>
      <c r="E30" t="s">
        <v>40</v>
      </c>
      <c r="F30">
        <v>3</v>
      </c>
      <c r="G30">
        <v>3</v>
      </c>
      <c r="H30">
        <v>3</v>
      </c>
      <c r="I30">
        <v>2</v>
      </c>
      <c r="J30">
        <v>3</v>
      </c>
      <c r="K30">
        <v>2</v>
      </c>
      <c r="L30" s="2">
        <f t="shared" si="1"/>
        <v>16</v>
      </c>
      <c r="M30" s="54">
        <f t="shared" si="2"/>
        <v>2</v>
      </c>
      <c r="Y30" s="54">
        <v>7</v>
      </c>
      <c r="Z30" s="54">
        <v>39</v>
      </c>
      <c r="AA30" s="54">
        <v>22</v>
      </c>
    </row>
    <row r="31" spans="1:28" x14ac:dyDescent="0.3">
      <c r="A31">
        <v>27081</v>
      </c>
      <c r="B31">
        <v>0</v>
      </c>
      <c r="C31">
        <v>2001</v>
      </c>
      <c r="D31">
        <f t="shared" si="0"/>
        <v>21</v>
      </c>
      <c r="E31" t="s">
        <v>40</v>
      </c>
      <c r="F31">
        <v>3</v>
      </c>
      <c r="G31">
        <v>2</v>
      </c>
      <c r="H31">
        <v>2</v>
      </c>
      <c r="I31">
        <v>3</v>
      </c>
      <c r="J31">
        <v>3</v>
      </c>
      <c r="K31">
        <v>3</v>
      </c>
      <c r="L31" s="2">
        <f t="shared" si="1"/>
        <v>16</v>
      </c>
      <c r="M31" s="54">
        <f t="shared" si="2"/>
        <v>2</v>
      </c>
      <c r="Y31" s="54">
        <v>8</v>
      </c>
      <c r="Z31" s="54">
        <v>17</v>
      </c>
      <c r="AA31" s="54">
        <v>23</v>
      </c>
    </row>
    <row r="32" spans="1:28" x14ac:dyDescent="0.3">
      <c r="A32">
        <v>28625</v>
      </c>
      <c r="B32">
        <v>0</v>
      </c>
      <c r="C32">
        <v>2000</v>
      </c>
      <c r="D32">
        <f t="shared" si="0"/>
        <v>22</v>
      </c>
      <c r="E32" t="s">
        <v>42</v>
      </c>
      <c r="F32">
        <v>3</v>
      </c>
      <c r="G32">
        <v>3</v>
      </c>
      <c r="H32">
        <v>3</v>
      </c>
      <c r="I32">
        <v>2</v>
      </c>
      <c r="J32">
        <v>3</v>
      </c>
      <c r="K32">
        <v>2</v>
      </c>
      <c r="L32" s="2">
        <f t="shared" si="1"/>
        <v>16</v>
      </c>
      <c r="M32" s="54">
        <f t="shared" si="2"/>
        <v>2</v>
      </c>
      <c r="Y32" s="54">
        <v>9</v>
      </c>
      <c r="Z32" s="54">
        <v>9</v>
      </c>
      <c r="AA32" s="54">
        <v>24</v>
      </c>
    </row>
    <row r="33" spans="1:13" x14ac:dyDescent="0.3">
      <c r="A33">
        <v>29802</v>
      </c>
      <c r="B33">
        <v>0</v>
      </c>
      <c r="C33">
        <v>2000</v>
      </c>
      <c r="D33">
        <f t="shared" si="0"/>
        <v>22</v>
      </c>
      <c r="E33" t="s">
        <v>81</v>
      </c>
      <c r="F33">
        <v>3</v>
      </c>
      <c r="G33">
        <v>3</v>
      </c>
      <c r="H33">
        <v>3</v>
      </c>
      <c r="I33">
        <v>2</v>
      </c>
      <c r="J33">
        <v>3</v>
      </c>
      <c r="K33">
        <v>2</v>
      </c>
      <c r="L33" s="2">
        <f t="shared" si="1"/>
        <v>16</v>
      </c>
      <c r="M33" s="54">
        <f t="shared" si="2"/>
        <v>2</v>
      </c>
    </row>
    <row r="34" spans="1:13" x14ac:dyDescent="0.3">
      <c r="A34">
        <v>30052</v>
      </c>
      <c r="B34">
        <v>0</v>
      </c>
      <c r="C34">
        <v>2000</v>
      </c>
      <c r="D34">
        <f t="shared" si="0"/>
        <v>22</v>
      </c>
      <c r="E34" t="s">
        <v>40</v>
      </c>
      <c r="F34">
        <v>3</v>
      </c>
      <c r="G34">
        <v>3</v>
      </c>
      <c r="H34">
        <v>1</v>
      </c>
      <c r="I34">
        <v>3</v>
      </c>
      <c r="J34">
        <v>3</v>
      </c>
      <c r="K34">
        <v>3</v>
      </c>
      <c r="L34" s="2">
        <f t="shared" si="1"/>
        <v>16</v>
      </c>
      <c r="M34" s="54">
        <f t="shared" si="2"/>
        <v>2</v>
      </c>
    </row>
    <row r="35" spans="1:13" x14ac:dyDescent="0.3">
      <c r="A35">
        <v>26611</v>
      </c>
      <c r="B35">
        <v>0</v>
      </c>
      <c r="C35">
        <v>1999</v>
      </c>
      <c r="D35">
        <f t="shared" si="0"/>
        <v>23</v>
      </c>
      <c r="E35" t="s">
        <v>42</v>
      </c>
      <c r="F35">
        <v>3</v>
      </c>
      <c r="G35">
        <v>3</v>
      </c>
      <c r="H35">
        <v>3</v>
      </c>
      <c r="I35">
        <v>2</v>
      </c>
      <c r="J35">
        <v>3</v>
      </c>
      <c r="K35">
        <v>2</v>
      </c>
      <c r="L35" s="2">
        <f t="shared" si="1"/>
        <v>16</v>
      </c>
      <c r="M35" s="54">
        <f t="shared" si="2"/>
        <v>2</v>
      </c>
    </row>
    <row r="36" spans="1:13" x14ac:dyDescent="0.3">
      <c r="A36">
        <v>27573</v>
      </c>
      <c r="B36">
        <v>0</v>
      </c>
      <c r="C36">
        <v>1999</v>
      </c>
      <c r="D36">
        <f t="shared" si="0"/>
        <v>23</v>
      </c>
      <c r="E36" t="s">
        <v>52</v>
      </c>
      <c r="F36">
        <v>3</v>
      </c>
      <c r="G36">
        <v>3</v>
      </c>
      <c r="H36">
        <v>3</v>
      </c>
      <c r="I36">
        <v>2</v>
      </c>
      <c r="J36">
        <v>3</v>
      </c>
      <c r="K36">
        <v>2</v>
      </c>
      <c r="L36" s="2">
        <f t="shared" si="1"/>
        <v>16</v>
      </c>
      <c r="M36" s="54">
        <f t="shared" si="2"/>
        <v>2</v>
      </c>
    </row>
    <row r="37" spans="1:13" x14ac:dyDescent="0.3">
      <c r="A37">
        <v>28693</v>
      </c>
      <c r="B37">
        <v>0</v>
      </c>
      <c r="C37">
        <v>1998</v>
      </c>
      <c r="D37">
        <f t="shared" si="0"/>
        <v>24</v>
      </c>
      <c r="E37" t="s">
        <v>99</v>
      </c>
      <c r="F37">
        <v>3</v>
      </c>
      <c r="G37">
        <v>3</v>
      </c>
      <c r="H37">
        <v>2</v>
      </c>
      <c r="I37">
        <v>3</v>
      </c>
      <c r="J37">
        <v>3</v>
      </c>
      <c r="K37">
        <v>2</v>
      </c>
      <c r="L37" s="2">
        <f t="shared" si="1"/>
        <v>16</v>
      </c>
      <c r="M37" s="54">
        <f t="shared" si="2"/>
        <v>2</v>
      </c>
    </row>
    <row r="38" spans="1:13" x14ac:dyDescent="0.3">
      <c r="A38">
        <v>29097</v>
      </c>
      <c r="B38">
        <v>0</v>
      </c>
      <c r="C38">
        <v>1997</v>
      </c>
      <c r="D38">
        <f t="shared" si="0"/>
        <v>25</v>
      </c>
      <c r="E38" t="s">
        <v>40</v>
      </c>
      <c r="F38">
        <v>3</v>
      </c>
      <c r="G38">
        <v>4</v>
      </c>
      <c r="H38">
        <v>3</v>
      </c>
      <c r="I38">
        <v>2</v>
      </c>
      <c r="J38">
        <v>1</v>
      </c>
      <c r="K38">
        <v>3</v>
      </c>
      <c r="L38" s="2">
        <f t="shared" si="1"/>
        <v>16</v>
      </c>
      <c r="M38" s="54">
        <f t="shared" si="2"/>
        <v>2</v>
      </c>
    </row>
    <row r="39" spans="1:13" x14ac:dyDescent="0.3">
      <c r="A39">
        <v>27225</v>
      </c>
      <c r="B39">
        <v>0</v>
      </c>
      <c r="C39">
        <v>1994</v>
      </c>
      <c r="D39">
        <f t="shared" si="0"/>
        <v>28</v>
      </c>
      <c r="E39" t="s">
        <v>42</v>
      </c>
      <c r="F39">
        <v>3</v>
      </c>
      <c r="G39">
        <v>3</v>
      </c>
      <c r="H39">
        <v>3</v>
      </c>
      <c r="I39">
        <v>2</v>
      </c>
      <c r="J39">
        <v>3</v>
      </c>
      <c r="K39">
        <v>2</v>
      </c>
      <c r="L39" s="2">
        <f t="shared" si="1"/>
        <v>16</v>
      </c>
      <c r="M39" s="54">
        <f t="shared" si="2"/>
        <v>2</v>
      </c>
    </row>
    <row r="40" spans="1:13" x14ac:dyDescent="0.3">
      <c r="A40">
        <v>29092</v>
      </c>
      <c r="B40">
        <v>0</v>
      </c>
      <c r="C40">
        <v>1992</v>
      </c>
      <c r="D40">
        <f t="shared" si="0"/>
        <v>30</v>
      </c>
      <c r="E40" t="s">
        <v>40</v>
      </c>
      <c r="F40">
        <v>3</v>
      </c>
      <c r="G40">
        <v>3</v>
      </c>
      <c r="H40">
        <v>3</v>
      </c>
      <c r="I40">
        <v>2</v>
      </c>
      <c r="J40">
        <v>3</v>
      </c>
      <c r="K40">
        <v>2</v>
      </c>
      <c r="L40" s="2">
        <f t="shared" si="1"/>
        <v>16</v>
      </c>
      <c r="M40" s="54">
        <f t="shared" si="2"/>
        <v>2</v>
      </c>
    </row>
    <row r="41" spans="1:13" x14ac:dyDescent="0.3">
      <c r="A41">
        <v>27116</v>
      </c>
      <c r="B41">
        <v>0</v>
      </c>
      <c r="C41">
        <v>1990</v>
      </c>
      <c r="D41">
        <f t="shared" si="0"/>
        <v>32</v>
      </c>
      <c r="E41" t="s">
        <v>52</v>
      </c>
      <c r="F41">
        <v>3</v>
      </c>
      <c r="G41">
        <v>3</v>
      </c>
      <c r="H41">
        <v>2</v>
      </c>
      <c r="I41">
        <v>2</v>
      </c>
      <c r="J41">
        <v>4</v>
      </c>
      <c r="K41">
        <v>2</v>
      </c>
      <c r="L41" s="2">
        <f t="shared" si="1"/>
        <v>16</v>
      </c>
      <c r="M41" s="54">
        <f t="shared" si="2"/>
        <v>2</v>
      </c>
    </row>
    <row r="42" spans="1:13" x14ac:dyDescent="0.3">
      <c r="A42">
        <v>26775</v>
      </c>
      <c r="B42">
        <v>0</v>
      </c>
      <c r="C42">
        <v>1988</v>
      </c>
      <c r="D42">
        <f t="shared" si="0"/>
        <v>34</v>
      </c>
      <c r="E42" t="s">
        <v>42</v>
      </c>
      <c r="F42">
        <v>3</v>
      </c>
      <c r="G42">
        <v>3</v>
      </c>
      <c r="H42">
        <v>3</v>
      </c>
      <c r="I42">
        <v>2</v>
      </c>
      <c r="J42">
        <v>3</v>
      </c>
      <c r="K42">
        <v>2</v>
      </c>
      <c r="L42" s="2">
        <f t="shared" si="1"/>
        <v>16</v>
      </c>
      <c r="M42" s="54">
        <f t="shared" si="2"/>
        <v>2</v>
      </c>
    </row>
    <row r="43" spans="1:13" x14ac:dyDescent="0.3">
      <c r="A43">
        <v>28031</v>
      </c>
      <c r="B43">
        <v>0</v>
      </c>
      <c r="C43">
        <v>1988</v>
      </c>
      <c r="D43">
        <f t="shared" si="0"/>
        <v>34</v>
      </c>
      <c r="E43" t="s">
        <v>42</v>
      </c>
      <c r="F43">
        <v>3</v>
      </c>
      <c r="G43">
        <v>3</v>
      </c>
      <c r="H43">
        <v>2</v>
      </c>
      <c r="I43">
        <v>3</v>
      </c>
      <c r="J43">
        <v>3</v>
      </c>
      <c r="K43">
        <v>2</v>
      </c>
      <c r="L43" s="2">
        <f t="shared" si="1"/>
        <v>16</v>
      </c>
      <c r="M43" s="54">
        <f t="shared" si="2"/>
        <v>2</v>
      </c>
    </row>
    <row r="44" spans="1:13" x14ac:dyDescent="0.3">
      <c r="A44">
        <v>28623</v>
      </c>
      <c r="B44">
        <v>0</v>
      </c>
      <c r="C44">
        <v>1988</v>
      </c>
      <c r="D44">
        <f t="shared" si="0"/>
        <v>34</v>
      </c>
      <c r="E44" t="s">
        <v>40</v>
      </c>
      <c r="F44">
        <v>3</v>
      </c>
      <c r="G44">
        <v>3</v>
      </c>
      <c r="H44">
        <v>3</v>
      </c>
      <c r="I44">
        <v>2</v>
      </c>
      <c r="J44">
        <v>3</v>
      </c>
      <c r="K44">
        <v>2</v>
      </c>
      <c r="L44" s="2">
        <f t="shared" si="1"/>
        <v>16</v>
      </c>
      <c r="M44" s="54">
        <f t="shared" si="2"/>
        <v>2</v>
      </c>
    </row>
    <row r="45" spans="1:13" x14ac:dyDescent="0.3">
      <c r="A45">
        <v>27642</v>
      </c>
      <c r="B45">
        <v>0</v>
      </c>
      <c r="C45">
        <v>1987</v>
      </c>
      <c r="D45">
        <f t="shared" si="0"/>
        <v>35</v>
      </c>
      <c r="E45" t="s">
        <v>40</v>
      </c>
      <c r="F45">
        <v>3</v>
      </c>
      <c r="G45">
        <v>4</v>
      </c>
      <c r="H45">
        <v>3</v>
      </c>
      <c r="I45">
        <v>2</v>
      </c>
      <c r="J45">
        <v>3</v>
      </c>
      <c r="K45">
        <v>1</v>
      </c>
      <c r="L45" s="2">
        <f t="shared" si="1"/>
        <v>16</v>
      </c>
      <c r="M45" s="54">
        <f t="shared" si="2"/>
        <v>2</v>
      </c>
    </row>
    <row r="46" spans="1:13" x14ac:dyDescent="0.3">
      <c r="A46">
        <v>26887</v>
      </c>
      <c r="B46">
        <v>0</v>
      </c>
      <c r="C46">
        <v>1985</v>
      </c>
      <c r="D46">
        <f t="shared" si="0"/>
        <v>37</v>
      </c>
      <c r="E46" t="s">
        <v>40</v>
      </c>
      <c r="F46">
        <v>3</v>
      </c>
      <c r="G46">
        <v>3</v>
      </c>
      <c r="H46">
        <v>2</v>
      </c>
      <c r="I46">
        <v>3</v>
      </c>
      <c r="J46">
        <v>3</v>
      </c>
      <c r="K46">
        <v>2</v>
      </c>
      <c r="L46" s="2">
        <f t="shared" si="1"/>
        <v>16</v>
      </c>
      <c r="M46" s="54">
        <f t="shared" si="2"/>
        <v>2</v>
      </c>
    </row>
    <row r="47" spans="1:13" x14ac:dyDescent="0.3">
      <c r="A47">
        <v>29444</v>
      </c>
      <c r="B47">
        <v>0</v>
      </c>
      <c r="C47">
        <v>1984</v>
      </c>
      <c r="D47">
        <f t="shared" si="0"/>
        <v>38</v>
      </c>
      <c r="E47" t="s">
        <v>52</v>
      </c>
      <c r="F47">
        <v>3</v>
      </c>
      <c r="G47">
        <v>3</v>
      </c>
      <c r="H47">
        <v>2</v>
      </c>
      <c r="I47">
        <v>3</v>
      </c>
      <c r="J47">
        <v>3</v>
      </c>
      <c r="K47">
        <v>2</v>
      </c>
      <c r="L47" s="2">
        <f t="shared" si="1"/>
        <v>16</v>
      </c>
      <c r="M47" s="54">
        <f t="shared" si="2"/>
        <v>2</v>
      </c>
    </row>
    <row r="48" spans="1:13" x14ac:dyDescent="0.3">
      <c r="A48">
        <v>29438</v>
      </c>
      <c r="B48">
        <v>0</v>
      </c>
      <c r="C48">
        <v>1982</v>
      </c>
      <c r="D48">
        <f t="shared" si="0"/>
        <v>40</v>
      </c>
      <c r="E48" t="s">
        <v>117</v>
      </c>
      <c r="F48">
        <v>3</v>
      </c>
      <c r="G48">
        <v>3</v>
      </c>
      <c r="H48">
        <v>2</v>
      </c>
      <c r="I48">
        <v>2</v>
      </c>
      <c r="J48">
        <v>3</v>
      </c>
      <c r="K48">
        <v>3</v>
      </c>
      <c r="L48" s="2">
        <f t="shared" si="1"/>
        <v>16</v>
      </c>
      <c r="M48" s="54">
        <f t="shared" si="2"/>
        <v>2</v>
      </c>
    </row>
    <row r="49" spans="1:13" x14ac:dyDescent="0.3">
      <c r="A49">
        <v>29327</v>
      </c>
      <c r="B49">
        <v>0</v>
      </c>
      <c r="C49">
        <v>1979</v>
      </c>
      <c r="D49">
        <f t="shared" si="0"/>
        <v>43</v>
      </c>
      <c r="E49" t="s">
        <v>44</v>
      </c>
      <c r="F49">
        <v>3</v>
      </c>
      <c r="G49">
        <v>3</v>
      </c>
      <c r="H49">
        <v>2</v>
      </c>
      <c r="I49">
        <v>2</v>
      </c>
      <c r="J49">
        <v>3</v>
      </c>
      <c r="K49">
        <v>3</v>
      </c>
      <c r="L49" s="2">
        <f t="shared" si="1"/>
        <v>16</v>
      </c>
      <c r="M49" s="54">
        <f t="shared" si="2"/>
        <v>2</v>
      </c>
    </row>
    <row r="50" spans="1:13" x14ac:dyDescent="0.3">
      <c r="A50">
        <v>29935</v>
      </c>
      <c r="B50">
        <v>0</v>
      </c>
      <c r="C50">
        <v>1972</v>
      </c>
      <c r="D50">
        <f t="shared" si="0"/>
        <v>50</v>
      </c>
      <c r="E50" t="s">
        <v>52</v>
      </c>
      <c r="F50">
        <v>3</v>
      </c>
      <c r="G50">
        <v>3</v>
      </c>
      <c r="H50">
        <v>3</v>
      </c>
      <c r="I50">
        <v>2</v>
      </c>
      <c r="J50">
        <v>3</v>
      </c>
      <c r="K50">
        <v>2</v>
      </c>
      <c r="L50" s="2">
        <f t="shared" si="1"/>
        <v>16</v>
      </c>
      <c r="M50" s="54">
        <f t="shared" si="2"/>
        <v>2</v>
      </c>
    </row>
    <row r="51" spans="1:13" x14ac:dyDescent="0.3">
      <c r="A51">
        <v>29248</v>
      </c>
      <c r="B51">
        <v>0</v>
      </c>
      <c r="C51">
        <v>1963</v>
      </c>
      <c r="D51">
        <f t="shared" si="0"/>
        <v>59</v>
      </c>
      <c r="E51" t="s">
        <v>128</v>
      </c>
      <c r="F51">
        <v>3</v>
      </c>
      <c r="G51">
        <v>3</v>
      </c>
      <c r="H51">
        <v>3</v>
      </c>
      <c r="I51">
        <v>2</v>
      </c>
      <c r="J51">
        <v>3</v>
      </c>
      <c r="K51">
        <v>2</v>
      </c>
      <c r="L51" s="2">
        <f t="shared" si="1"/>
        <v>16</v>
      </c>
      <c r="M51" s="54">
        <f t="shared" si="2"/>
        <v>2</v>
      </c>
    </row>
    <row r="52" spans="1:13" x14ac:dyDescent="0.3">
      <c r="A52">
        <v>27976</v>
      </c>
      <c r="B52">
        <v>0</v>
      </c>
      <c r="C52">
        <v>2006</v>
      </c>
      <c r="D52">
        <f t="shared" si="0"/>
        <v>16</v>
      </c>
      <c r="E52" t="s">
        <v>44</v>
      </c>
      <c r="F52">
        <v>4</v>
      </c>
      <c r="G52">
        <v>3</v>
      </c>
      <c r="H52">
        <v>3</v>
      </c>
      <c r="I52">
        <v>2</v>
      </c>
      <c r="J52">
        <v>3</v>
      </c>
      <c r="K52">
        <v>2</v>
      </c>
      <c r="L52" s="2">
        <f t="shared" si="1"/>
        <v>17</v>
      </c>
      <c r="M52" s="54">
        <f t="shared" si="2"/>
        <v>3</v>
      </c>
    </row>
    <row r="53" spans="1:13" x14ac:dyDescent="0.3">
      <c r="A53">
        <v>29709</v>
      </c>
      <c r="B53">
        <v>0</v>
      </c>
      <c r="C53">
        <v>2003</v>
      </c>
      <c r="D53">
        <f t="shared" si="0"/>
        <v>19</v>
      </c>
      <c r="E53" t="s">
        <v>62</v>
      </c>
      <c r="F53">
        <v>3</v>
      </c>
      <c r="G53">
        <v>3</v>
      </c>
      <c r="H53">
        <v>2</v>
      </c>
      <c r="I53">
        <v>3</v>
      </c>
      <c r="J53">
        <v>3</v>
      </c>
      <c r="K53">
        <v>3</v>
      </c>
      <c r="L53" s="2">
        <f t="shared" si="1"/>
        <v>17</v>
      </c>
      <c r="M53" s="54">
        <f t="shared" si="2"/>
        <v>3</v>
      </c>
    </row>
    <row r="54" spans="1:13" x14ac:dyDescent="0.3">
      <c r="A54">
        <v>30034</v>
      </c>
      <c r="B54">
        <v>0</v>
      </c>
      <c r="C54">
        <v>2002</v>
      </c>
      <c r="D54">
        <f t="shared" si="0"/>
        <v>20</v>
      </c>
      <c r="E54" t="s">
        <v>44</v>
      </c>
      <c r="F54">
        <v>4</v>
      </c>
      <c r="G54">
        <v>3</v>
      </c>
      <c r="H54">
        <v>3</v>
      </c>
      <c r="I54">
        <v>3</v>
      </c>
      <c r="J54">
        <v>3</v>
      </c>
      <c r="K54">
        <v>1</v>
      </c>
      <c r="L54" s="2">
        <f t="shared" si="1"/>
        <v>17</v>
      </c>
      <c r="M54" s="54">
        <f t="shared" si="2"/>
        <v>3</v>
      </c>
    </row>
    <row r="55" spans="1:13" x14ac:dyDescent="0.3">
      <c r="A55">
        <v>30117</v>
      </c>
      <c r="B55">
        <v>0</v>
      </c>
      <c r="C55">
        <v>2002</v>
      </c>
      <c r="D55">
        <f t="shared" si="0"/>
        <v>20</v>
      </c>
      <c r="E55" t="s">
        <v>42</v>
      </c>
      <c r="F55">
        <v>3</v>
      </c>
      <c r="G55">
        <v>3</v>
      </c>
      <c r="H55">
        <v>2</v>
      </c>
      <c r="I55">
        <v>3</v>
      </c>
      <c r="J55">
        <v>3</v>
      </c>
      <c r="K55">
        <v>3</v>
      </c>
      <c r="L55" s="2">
        <f t="shared" si="1"/>
        <v>17</v>
      </c>
      <c r="M55" s="54">
        <f t="shared" si="2"/>
        <v>3</v>
      </c>
    </row>
    <row r="56" spans="1:13" x14ac:dyDescent="0.3">
      <c r="A56">
        <v>27460</v>
      </c>
      <c r="B56">
        <v>0</v>
      </c>
      <c r="C56">
        <v>2001</v>
      </c>
      <c r="D56">
        <f t="shared" si="0"/>
        <v>21</v>
      </c>
      <c r="E56" t="s">
        <v>40</v>
      </c>
      <c r="F56">
        <v>4</v>
      </c>
      <c r="G56">
        <v>4</v>
      </c>
      <c r="H56">
        <v>1</v>
      </c>
      <c r="I56">
        <v>3</v>
      </c>
      <c r="J56">
        <v>3</v>
      </c>
      <c r="K56">
        <v>2</v>
      </c>
      <c r="L56" s="2">
        <f t="shared" si="1"/>
        <v>17</v>
      </c>
      <c r="M56" s="54">
        <f t="shared" si="2"/>
        <v>3</v>
      </c>
    </row>
    <row r="57" spans="1:13" x14ac:dyDescent="0.3">
      <c r="A57">
        <v>27682</v>
      </c>
      <c r="B57">
        <v>0</v>
      </c>
      <c r="C57">
        <v>2001</v>
      </c>
      <c r="D57">
        <f t="shared" si="0"/>
        <v>21</v>
      </c>
      <c r="E57" t="s">
        <v>49</v>
      </c>
      <c r="F57">
        <v>4</v>
      </c>
      <c r="G57">
        <v>3</v>
      </c>
      <c r="H57">
        <v>3</v>
      </c>
      <c r="I57">
        <v>2</v>
      </c>
      <c r="J57">
        <v>3</v>
      </c>
      <c r="K57">
        <v>2</v>
      </c>
      <c r="L57" s="2">
        <f t="shared" si="1"/>
        <v>17</v>
      </c>
      <c r="M57" s="54">
        <f t="shared" si="2"/>
        <v>3</v>
      </c>
    </row>
    <row r="58" spans="1:13" x14ac:dyDescent="0.3">
      <c r="A58">
        <v>28699</v>
      </c>
      <c r="B58">
        <v>0</v>
      </c>
      <c r="C58">
        <v>2001</v>
      </c>
      <c r="D58">
        <f t="shared" si="0"/>
        <v>21</v>
      </c>
      <c r="E58" t="s">
        <v>52</v>
      </c>
      <c r="F58">
        <v>1</v>
      </c>
      <c r="G58">
        <v>3</v>
      </c>
      <c r="H58">
        <v>2</v>
      </c>
      <c r="I58">
        <v>3</v>
      </c>
      <c r="J58">
        <v>4</v>
      </c>
      <c r="K58">
        <v>4</v>
      </c>
      <c r="L58" s="2">
        <f t="shared" si="1"/>
        <v>17</v>
      </c>
      <c r="M58" s="54">
        <f t="shared" si="2"/>
        <v>3</v>
      </c>
    </row>
    <row r="59" spans="1:13" x14ac:dyDescent="0.3">
      <c r="A59">
        <v>26884</v>
      </c>
      <c r="B59">
        <v>0</v>
      </c>
      <c r="C59">
        <v>2000</v>
      </c>
      <c r="D59">
        <f t="shared" si="0"/>
        <v>22</v>
      </c>
      <c r="E59" t="s">
        <v>44</v>
      </c>
      <c r="F59">
        <v>3</v>
      </c>
      <c r="G59">
        <v>3</v>
      </c>
      <c r="H59">
        <v>2</v>
      </c>
      <c r="I59">
        <v>3</v>
      </c>
      <c r="J59">
        <v>3</v>
      </c>
      <c r="K59">
        <v>3</v>
      </c>
      <c r="L59" s="2">
        <f t="shared" si="1"/>
        <v>17</v>
      </c>
      <c r="M59" s="54">
        <f t="shared" si="2"/>
        <v>3</v>
      </c>
    </row>
    <row r="60" spans="1:13" x14ac:dyDescent="0.3">
      <c r="A60">
        <v>29187</v>
      </c>
      <c r="B60">
        <v>0</v>
      </c>
      <c r="C60">
        <v>2000</v>
      </c>
      <c r="D60">
        <f t="shared" si="0"/>
        <v>22</v>
      </c>
      <c r="E60" t="s">
        <v>52</v>
      </c>
      <c r="F60">
        <v>3</v>
      </c>
      <c r="G60">
        <v>3</v>
      </c>
      <c r="H60">
        <v>3</v>
      </c>
      <c r="I60">
        <v>3</v>
      </c>
      <c r="J60">
        <v>3</v>
      </c>
      <c r="K60">
        <v>2</v>
      </c>
      <c r="L60" s="2">
        <f t="shared" si="1"/>
        <v>17</v>
      </c>
      <c r="M60" s="54">
        <f t="shared" si="2"/>
        <v>3</v>
      </c>
    </row>
    <row r="61" spans="1:13" x14ac:dyDescent="0.3">
      <c r="A61">
        <v>29370</v>
      </c>
      <c r="B61">
        <v>0</v>
      </c>
      <c r="C61">
        <v>2000</v>
      </c>
      <c r="D61">
        <f t="shared" si="0"/>
        <v>22</v>
      </c>
      <c r="E61" t="s">
        <v>79</v>
      </c>
      <c r="F61">
        <v>4</v>
      </c>
      <c r="G61">
        <v>3</v>
      </c>
      <c r="H61">
        <v>3</v>
      </c>
      <c r="I61">
        <v>2</v>
      </c>
      <c r="J61">
        <v>3</v>
      </c>
      <c r="K61">
        <v>2</v>
      </c>
      <c r="L61" s="2">
        <f t="shared" si="1"/>
        <v>17</v>
      </c>
      <c r="M61" s="54">
        <f t="shared" si="2"/>
        <v>3</v>
      </c>
    </row>
    <row r="62" spans="1:13" x14ac:dyDescent="0.3">
      <c r="A62">
        <v>26931</v>
      </c>
      <c r="B62">
        <v>0</v>
      </c>
      <c r="C62">
        <v>1999</v>
      </c>
      <c r="D62">
        <f t="shared" si="0"/>
        <v>23</v>
      </c>
      <c r="E62" t="s">
        <v>52</v>
      </c>
      <c r="F62">
        <v>4</v>
      </c>
      <c r="G62">
        <v>3</v>
      </c>
      <c r="H62">
        <v>2</v>
      </c>
      <c r="I62">
        <v>3</v>
      </c>
      <c r="J62">
        <v>3</v>
      </c>
      <c r="K62">
        <v>2</v>
      </c>
      <c r="L62" s="2">
        <f t="shared" si="1"/>
        <v>17</v>
      </c>
      <c r="M62" s="54">
        <f t="shared" si="2"/>
        <v>3</v>
      </c>
    </row>
    <row r="63" spans="1:13" x14ac:dyDescent="0.3">
      <c r="A63">
        <v>29893</v>
      </c>
      <c r="B63">
        <v>0</v>
      </c>
      <c r="C63">
        <v>1999</v>
      </c>
      <c r="D63">
        <f t="shared" si="0"/>
        <v>23</v>
      </c>
      <c r="E63" t="s">
        <v>44</v>
      </c>
      <c r="F63">
        <v>2</v>
      </c>
      <c r="G63">
        <v>3</v>
      </c>
      <c r="H63">
        <v>3</v>
      </c>
      <c r="I63">
        <v>3</v>
      </c>
      <c r="J63">
        <v>3</v>
      </c>
      <c r="K63">
        <v>3</v>
      </c>
      <c r="L63" s="2">
        <f t="shared" si="1"/>
        <v>17</v>
      </c>
      <c r="M63" s="54">
        <f t="shared" si="2"/>
        <v>3</v>
      </c>
    </row>
    <row r="64" spans="1:13" x14ac:dyDescent="0.3">
      <c r="A64">
        <v>27701</v>
      </c>
      <c r="B64">
        <v>0</v>
      </c>
      <c r="C64">
        <v>1998</v>
      </c>
      <c r="D64">
        <f t="shared" si="0"/>
        <v>24</v>
      </c>
      <c r="E64" t="s">
        <v>42</v>
      </c>
      <c r="F64">
        <v>3</v>
      </c>
      <c r="G64">
        <v>3</v>
      </c>
      <c r="H64">
        <v>3</v>
      </c>
      <c r="I64">
        <v>2</v>
      </c>
      <c r="J64">
        <v>3</v>
      </c>
      <c r="K64">
        <v>3</v>
      </c>
      <c r="L64" s="2">
        <f t="shared" si="1"/>
        <v>17</v>
      </c>
      <c r="M64" s="54">
        <f t="shared" si="2"/>
        <v>3</v>
      </c>
    </row>
    <row r="65" spans="1:13" x14ac:dyDescent="0.3">
      <c r="A65">
        <v>27684</v>
      </c>
      <c r="B65">
        <v>0</v>
      </c>
      <c r="C65">
        <v>1998</v>
      </c>
      <c r="D65">
        <f t="shared" si="0"/>
        <v>24</v>
      </c>
      <c r="E65" t="s">
        <v>97</v>
      </c>
      <c r="F65">
        <v>3</v>
      </c>
      <c r="G65">
        <v>3</v>
      </c>
      <c r="H65">
        <v>2</v>
      </c>
      <c r="I65">
        <v>3</v>
      </c>
      <c r="J65">
        <v>3</v>
      </c>
      <c r="K65">
        <v>3</v>
      </c>
      <c r="L65" s="2">
        <f t="shared" si="1"/>
        <v>17</v>
      </c>
      <c r="M65" s="54">
        <f t="shared" si="2"/>
        <v>3</v>
      </c>
    </row>
    <row r="66" spans="1:13" x14ac:dyDescent="0.3">
      <c r="A66">
        <v>29259</v>
      </c>
      <c r="B66">
        <v>0</v>
      </c>
      <c r="C66">
        <v>1998</v>
      </c>
      <c r="D66">
        <f t="shared" ref="D66:D129" si="7">2022-C66</f>
        <v>24</v>
      </c>
      <c r="E66" t="s">
        <v>101</v>
      </c>
      <c r="F66">
        <v>3</v>
      </c>
      <c r="G66">
        <v>4</v>
      </c>
      <c r="H66">
        <v>2</v>
      </c>
      <c r="I66">
        <v>3</v>
      </c>
      <c r="J66">
        <v>2</v>
      </c>
      <c r="K66">
        <v>3</v>
      </c>
      <c r="L66" s="2">
        <f t="shared" ref="L66:L129" si="8">SUM(F66:K66)</f>
        <v>17</v>
      </c>
      <c r="M66" s="54">
        <f t="shared" ref="M66:M129" si="9">VLOOKUP(L66,R:V,5,FALSE)</f>
        <v>3</v>
      </c>
    </row>
    <row r="67" spans="1:13" x14ac:dyDescent="0.3">
      <c r="A67">
        <v>29527</v>
      </c>
      <c r="B67">
        <v>0</v>
      </c>
      <c r="C67">
        <v>1998</v>
      </c>
      <c r="D67">
        <f t="shared" si="7"/>
        <v>24</v>
      </c>
      <c r="E67" t="s">
        <v>40</v>
      </c>
      <c r="F67">
        <v>3</v>
      </c>
      <c r="G67">
        <v>3</v>
      </c>
      <c r="H67">
        <v>1</v>
      </c>
      <c r="I67">
        <v>4</v>
      </c>
      <c r="J67">
        <v>4</v>
      </c>
      <c r="K67">
        <v>2</v>
      </c>
      <c r="L67" s="2">
        <f t="shared" si="8"/>
        <v>17</v>
      </c>
      <c r="M67" s="54">
        <f t="shared" si="9"/>
        <v>3</v>
      </c>
    </row>
    <row r="68" spans="1:13" x14ac:dyDescent="0.3">
      <c r="A68">
        <v>28462</v>
      </c>
      <c r="B68">
        <v>0</v>
      </c>
      <c r="C68">
        <v>1997</v>
      </c>
      <c r="D68">
        <f t="shared" si="7"/>
        <v>25</v>
      </c>
      <c r="E68" t="s">
        <v>52</v>
      </c>
      <c r="F68">
        <v>3</v>
      </c>
      <c r="G68">
        <v>3</v>
      </c>
      <c r="H68">
        <v>2</v>
      </c>
      <c r="I68">
        <v>3</v>
      </c>
      <c r="J68">
        <v>3</v>
      </c>
      <c r="K68">
        <v>3</v>
      </c>
      <c r="L68" s="2">
        <f t="shared" si="8"/>
        <v>17</v>
      </c>
      <c r="M68" s="54">
        <f t="shared" si="9"/>
        <v>3</v>
      </c>
    </row>
    <row r="69" spans="1:13" x14ac:dyDescent="0.3">
      <c r="A69">
        <v>27507</v>
      </c>
      <c r="B69">
        <v>0</v>
      </c>
      <c r="C69">
        <v>1996</v>
      </c>
      <c r="D69">
        <f t="shared" si="7"/>
        <v>26</v>
      </c>
      <c r="E69" t="s">
        <v>44</v>
      </c>
      <c r="F69">
        <v>3</v>
      </c>
      <c r="G69">
        <v>3</v>
      </c>
      <c r="H69">
        <v>4</v>
      </c>
      <c r="I69">
        <v>2</v>
      </c>
      <c r="J69">
        <v>3</v>
      </c>
      <c r="K69">
        <v>2</v>
      </c>
      <c r="L69" s="2">
        <f t="shared" si="8"/>
        <v>17</v>
      </c>
      <c r="M69" s="54">
        <f t="shared" si="9"/>
        <v>3</v>
      </c>
    </row>
    <row r="70" spans="1:13" x14ac:dyDescent="0.3">
      <c r="A70">
        <v>28340</v>
      </c>
      <c r="B70">
        <v>0</v>
      </c>
      <c r="C70">
        <v>1996</v>
      </c>
      <c r="D70">
        <f t="shared" si="7"/>
        <v>26</v>
      </c>
      <c r="E70" t="s">
        <v>42</v>
      </c>
      <c r="F70">
        <v>3</v>
      </c>
      <c r="G70">
        <v>3</v>
      </c>
      <c r="H70">
        <v>2</v>
      </c>
      <c r="I70">
        <v>3</v>
      </c>
      <c r="J70">
        <v>3</v>
      </c>
      <c r="K70">
        <v>3</v>
      </c>
      <c r="L70" s="2">
        <f t="shared" si="8"/>
        <v>17</v>
      </c>
      <c r="M70" s="54">
        <f t="shared" si="9"/>
        <v>3</v>
      </c>
    </row>
    <row r="71" spans="1:13" x14ac:dyDescent="0.3">
      <c r="A71">
        <v>27386</v>
      </c>
      <c r="B71">
        <v>0</v>
      </c>
      <c r="C71">
        <v>1994</v>
      </c>
      <c r="D71">
        <f t="shared" si="7"/>
        <v>28</v>
      </c>
      <c r="E71" t="s">
        <v>42</v>
      </c>
      <c r="F71">
        <v>3</v>
      </c>
      <c r="G71">
        <v>3</v>
      </c>
      <c r="H71">
        <v>2</v>
      </c>
      <c r="I71">
        <v>4</v>
      </c>
      <c r="J71">
        <v>3</v>
      </c>
      <c r="K71">
        <v>2</v>
      </c>
      <c r="L71" s="2">
        <f t="shared" si="8"/>
        <v>17</v>
      </c>
      <c r="M71" s="54">
        <f t="shared" si="9"/>
        <v>3</v>
      </c>
    </row>
    <row r="72" spans="1:13" x14ac:dyDescent="0.3">
      <c r="A72">
        <v>28265</v>
      </c>
      <c r="B72">
        <v>0</v>
      </c>
      <c r="C72">
        <v>1993</v>
      </c>
      <c r="D72">
        <f t="shared" si="7"/>
        <v>29</v>
      </c>
      <c r="E72" t="s">
        <v>42</v>
      </c>
      <c r="F72">
        <v>3</v>
      </c>
      <c r="G72">
        <v>3</v>
      </c>
      <c r="H72">
        <v>2</v>
      </c>
      <c r="I72">
        <v>3</v>
      </c>
      <c r="J72">
        <v>3</v>
      </c>
      <c r="K72">
        <v>3</v>
      </c>
      <c r="L72" s="2">
        <f t="shared" si="8"/>
        <v>17</v>
      </c>
      <c r="M72" s="54">
        <f t="shared" si="9"/>
        <v>3</v>
      </c>
    </row>
    <row r="73" spans="1:13" x14ac:dyDescent="0.3">
      <c r="A73">
        <v>28233</v>
      </c>
      <c r="B73">
        <v>0</v>
      </c>
      <c r="C73">
        <v>1992</v>
      </c>
      <c r="D73">
        <f t="shared" si="7"/>
        <v>30</v>
      </c>
      <c r="E73" t="s">
        <v>42</v>
      </c>
      <c r="F73">
        <v>3</v>
      </c>
      <c r="G73">
        <v>3</v>
      </c>
      <c r="H73">
        <v>2</v>
      </c>
      <c r="I73">
        <v>3</v>
      </c>
      <c r="J73">
        <v>3</v>
      </c>
      <c r="K73">
        <v>3</v>
      </c>
      <c r="L73" s="2">
        <f t="shared" si="8"/>
        <v>17</v>
      </c>
      <c r="M73" s="54">
        <f t="shared" si="9"/>
        <v>3</v>
      </c>
    </row>
    <row r="74" spans="1:13" x14ac:dyDescent="0.3">
      <c r="A74">
        <v>28113</v>
      </c>
      <c r="B74">
        <v>0</v>
      </c>
      <c r="C74">
        <v>1992</v>
      </c>
      <c r="D74">
        <f t="shared" si="7"/>
        <v>30</v>
      </c>
      <c r="E74" t="s">
        <v>42</v>
      </c>
      <c r="F74">
        <v>3</v>
      </c>
      <c r="G74">
        <v>3</v>
      </c>
      <c r="H74">
        <v>2</v>
      </c>
      <c r="I74">
        <v>3</v>
      </c>
      <c r="J74">
        <v>3</v>
      </c>
      <c r="K74">
        <v>3</v>
      </c>
      <c r="L74" s="2">
        <f t="shared" si="8"/>
        <v>17</v>
      </c>
      <c r="M74" s="54">
        <f t="shared" si="9"/>
        <v>3</v>
      </c>
    </row>
    <row r="75" spans="1:13" x14ac:dyDescent="0.3">
      <c r="A75">
        <v>30118</v>
      </c>
      <c r="B75">
        <v>0</v>
      </c>
      <c r="C75">
        <v>1990</v>
      </c>
      <c r="D75">
        <f t="shared" si="7"/>
        <v>32</v>
      </c>
      <c r="E75" t="s">
        <v>40</v>
      </c>
      <c r="F75">
        <v>3</v>
      </c>
      <c r="G75">
        <v>3</v>
      </c>
      <c r="H75">
        <v>3</v>
      </c>
      <c r="I75">
        <v>3</v>
      </c>
      <c r="J75">
        <v>3</v>
      </c>
      <c r="K75">
        <v>2</v>
      </c>
      <c r="L75" s="2">
        <f t="shared" si="8"/>
        <v>17</v>
      </c>
      <c r="M75" s="54">
        <f t="shared" si="9"/>
        <v>3</v>
      </c>
    </row>
    <row r="76" spans="1:13" x14ac:dyDescent="0.3">
      <c r="A76">
        <v>28385</v>
      </c>
      <c r="B76">
        <v>0</v>
      </c>
      <c r="C76">
        <v>1989</v>
      </c>
      <c r="D76">
        <f t="shared" si="7"/>
        <v>33</v>
      </c>
      <c r="E76" t="s">
        <v>40</v>
      </c>
      <c r="F76">
        <v>3</v>
      </c>
      <c r="G76">
        <v>3</v>
      </c>
      <c r="H76">
        <v>3</v>
      </c>
      <c r="I76">
        <v>2</v>
      </c>
      <c r="J76">
        <v>3</v>
      </c>
      <c r="K76">
        <v>3</v>
      </c>
      <c r="L76" s="2">
        <f t="shared" si="8"/>
        <v>17</v>
      </c>
      <c r="M76" s="54">
        <f t="shared" si="9"/>
        <v>3</v>
      </c>
    </row>
    <row r="77" spans="1:13" x14ac:dyDescent="0.3">
      <c r="A77">
        <v>26623</v>
      </c>
      <c r="B77">
        <v>0</v>
      </c>
      <c r="C77">
        <v>1978</v>
      </c>
      <c r="D77">
        <f t="shared" si="7"/>
        <v>44</v>
      </c>
      <c r="E77" t="s">
        <v>40</v>
      </c>
      <c r="F77">
        <v>3</v>
      </c>
      <c r="G77">
        <v>3</v>
      </c>
      <c r="H77">
        <v>2</v>
      </c>
      <c r="I77">
        <v>3</v>
      </c>
      <c r="J77">
        <v>3</v>
      </c>
      <c r="K77">
        <v>3</v>
      </c>
      <c r="L77" s="2">
        <f t="shared" si="8"/>
        <v>17</v>
      </c>
      <c r="M77" s="54">
        <f t="shared" si="9"/>
        <v>3</v>
      </c>
    </row>
    <row r="78" spans="1:13" x14ac:dyDescent="0.3">
      <c r="A78">
        <v>29813</v>
      </c>
      <c r="B78">
        <v>0</v>
      </c>
      <c r="C78">
        <v>1978</v>
      </c>
      <c r="D78">
        <f t="shared" si="7"/>
        <v>44</v>
      </c>
      <c r="E78" t="s">
        <v>42</v>
      </c>
      <c r="F78">
        <v>3</v>
      </c>
      <c r="G78">
        <v>4</v>
      </c>
      <c r="H78">
        <v>2</v>
      </c>
      <c r="I78">
        <v>3</v>
      </c>
      <c r="J78">
        <v>4</v>
      </c>
      <c r="K78">
        <v>1</v>
      </c>
      <c r="L78" s="2">
        <f t="shared" si="8"/>
        <v>17</v>
      </c>
      <c r="M78" s="54">
        <f t="shared" si="9"/>
        <v>3</v>
      </c>
    </row>
    <row r="79" spans="1:13" x14ac:dyDescent="0.3">
      <c r="A79">
        <v>28770</v>
      </c>
      <c r="B79">
        <v>0</v>
      </c>
      <c r="C79">
        <v>1975</v>
      </c>
      <c r="D79">
        <f t="shared" si="7"/>
        <v>47</v>
      </c>
      <c r="E79" t="s">
        <v>44</v>
      </c>
      <c r="F79">
        <v>3</v>
      </c>
      <c r="G79">
        <v>3</v>
      </c>
      <c r="H79">
        <v>2</v>
      </c>
      <c r="I79">
        <v>3</v>
      </c>
      <c r="J79">
        <v>3</v>
      </c>
      <c r="K79">
        <v>3</v>
      </c>
      <c r="L79" s="2">
        <f t="shared" si="8"/>
        <v>17</v>
      </c>
      <c r="M79" s="54">
        <f t="shared" si="9"/>
        <v>3</v>
      </c>
    </row>
    <row r="80" spans="1:13" x14ac:dyDescent="0.3">
      <c r="A80">
        <v>29492</v>
      </c>
      <c r="B80">
        <v>0</v>
      </c>
      <c r="C80">
        <v>1969</v>
      </c>
      <c r="D80">
        <f t="shared" si="7"/>
        <v>53</v>
      </c>
      <c r="E80" t="s">
        <v>67</v>
      </c>
      <c r="F80">
        <v>3</v>
      </c>
      <c r="G80">
        <v>4</v>
      </c>
      <c r="H80">
        <v>3</v>
      </c>
      <c r="I80">
        <v>2</v>
      </c>
      <c r="J80">
        <v>3</v>
      </c>
      <c r="K80">
        <v>2</v>
      </c>
      <c r="L80" s="2">
        <f t="shared" si="8"/>
        <v>17</v>
      </c>
      <c r="M80" s="54">
        <f t="shared" si="9"/>
        <v>3</v>
      </c>
    </row>
    <row r="81" spans="1:13" x14ac:dyDescent="0.3">
      <c r="A81">
        <v>30143</v>
      </c>
      <c r="B81">
        <v>0</v>
      </c>
      <c r="C81">
        <v>2009</v>
      </c>
      <c r="D81">
        <f t="shared" si="7"/>
        <v>13</v>
      </c>
      <c r="E81" t="s">
        <v>40</v>
      </c>
      <c r="F81">
        <v>3</v>
      </c>
      <c r="G81">
        <v>4</v>
      </c>
      <c r="H81">
        <v>2</v>
      </c>
      <c r="I81">
        <v>3</v>
      </c>
      <c r="J81">
        <v>3</v>
      </c>
      <c r="K81">
        <v>3</v>
      </c>
      <c r="L81" s="2">
        <f t="shared" si="8"/>
        <v>18</v>
      </c>
      <c r="M81" s="54">
        <f t="shared" si="9"/>
        <v>4</v>
      </c>
    </row>
    <row r="82" spans="1:13" x14ac:dyDescent="0.3">
      <c r="A82">
        <v>28030</v>
      </c>
      <c r="B82">
        <v>0</v>
      </c>
      <c r="C82">
        <v>2006</v>
      </c>
      <c r="D82">
        <f t="shared" si="7"/>
        <v>16</v>
      </c>
      <c r="E82" t="s">
        <v>49</v>
      </c>
      <c r="F82">
        <v>4</v>
      </c>
      <c r="G82">
        <v>4</v>
      </c>
      <c r="H82">
        <v>2</v>
      </c>
      <c r="I82">
        <v>2</v>
      </c>
      <c r="J82">
        <v>4</v>
      </c>
      <c r="K82">
        <v>2</v>
      </c>
      <c r="L82" s="2">
        <f t="shared" si="8"/>
        <v>18</v>
      </c>
      <c r="M82" s="54">
        <f t="shared" si="9"/>
        <v>4</v>
      </c>
    </row>
    <row r="83" spans="1:13" x14ac:dyDescent="0.3">
      <c r="A83">
        <v>28727</v>
      </c>
      <c r="B83">
        <v>0</v>
      </c>
      <c r="C83">
        <v>2005</v>
      </c>
      <c r="D83">
        <f t="shared" si="7"/>
        <v>17</v>
      </c>
      <c r="E83" t="s">
        <v>49</v>
      </c>
      <c r="F83">
        <v>4</v>
      </c>
      <c r="G83">
        <v>3</v>
      </c>
      <c r="H83">
        <v>4</v>
      </c>
      <c r="I83">
        <v>2</v>
      </c>
      <c r="J83">
        <v>3</v>
      </c>
      <c r="K83">
        <v>2</v>
      </c>
      <c r="L83" s="2">
        <f t="shared" si="8"/>
        <v>18</v>
      </c>
      <c r="M83" s="54">
        <f t="shared" si="9"/>
        <v>4</v>
      </c>
    </row>
    <row r="84" spans="1:13" x14ac:dyDescent="0.3">
      <c r="A84">
        <v>29844</v>
      </c>
      <c r="B84">
        <v>0</v>
      </c>
      <c r="C84">
        <v>2003</v>
      </c>
      <c r="D84">
        <f t="shared" si="7"/>
        <v>19</v>
      </c>
      <c r="E84" t="s">
        <v>40</v>
      </c>
      <c r="F84">
        <v>4</v>
      </c>
      <c r="G84">
        <v>3</v>
      </c>
      <c r="H84">
        <v>3</v>
      </c>
      <c r="I84">
        <v>3</v>
      </c>
      <c r="J84">
        <v>3</v>
      </c>
      <c r="K84">
        <v>2</v>
      </c>
      <c r="L84" s="2">
        <f t="shared" si="8"/>
        <v>18</v>
      </c>
      <c r="M84" s="54">
        <f t="shared" si="9"/>
        <v>4</v>
      </c>
    </row>
    <row r="85" spans="1:13" x14ac:dyDescent="0.3">
      <c r="A85">
        <v>27657</v>
      </c>
      <c r="B85">
        <v>0</v>
      </c>
      <c r="C85">
        <v>2002</v>
      </c>
      <c r="D85">
        <f t="shared" si="7"/>
        <v>20</v>
      </c>
      <c r="E85" t="s">
        <v>64</v>
      </c>
      <c r="F85">
        <v>3</v>
      </c>
      <c r="G85">
        <v>4</v>
      </c>
      <c r="H85">
        <v>1</v>
      </c>
      <c r="I85">
        <v>3</v>
      </c>
      <c r="J85">
        <v>4</v>
      </c>
      <c r="K85">
        <v>3</v>
      </c>
      <c r="L85" s="2">
        <f t="shared" si="8"/>
        <v>18</v>
      </c>
      <c r="M85" s="54">
        <f t="shared" si="9"/>
        <v>4</v>
      </c>
    </row>
    <row r="86" spans="1:13" x14ac:dyDescent="0.3">
      <c r="A86">
        <v>27760</v>
      </c>
      <c r="B86">
        <v>0</v>
      </c>
      <c r="C86">
        <v>2002</v>
      </c>
      <c r="D86">
        <f t="shared" si="7"/>
        <v>20</v>
      </c>
      <c r="E86" t="s">
        <v>40</v>
      </c>
      <c r="F86">
        <v>4</v>
      </c>
      <c r="G86">
        <v>4</v>
      </c>
      <c r="H86">
        <v>3</v>
      </c>
      <c r="I86">
        <v>2</v>
      </c>
      <c r="J86">
        <v>2</v>
      </c>
      <c r="K86">
        <v>3</v>
      </c>
      <c r="L86" s="2">
        <f t="shared" si="8"/>
        <v>18</v>
      </c>
      <c r="M86" s="54">
        <f t="shared" si="9"/>
        <v>4</v>
      </c>
    </row>
    <row r="87" spans="1:13" x14ac:dyDescent="0.3">
      <c r="A87">
        <v>29491</v>
      </c>
      <c r="B87">
        <v>0</v>
      </c>
      <c r="C87">
        <v>2002</v>
      </c>
      <c r="D87">
        <f t="shared" si="7"/>
        <v>20</v>
      </c>
      <c r="E87" t="s">
        <v>40</v>
      </c>
      <c r="F87">
        <v>3</v>
      </c>
      <c r="G87">
        <v>4</v>
      </c>
      <c r="H87">
        <v>1</v>
      </c>
      <c r="I87">
        <v>3</v>
      </c>
      <c r="J87">
        <v>4</v>
      </c>
      <c r="K87">
        <v>3</v>
      </c>
      <c r="L87" s="2">
        <f t="shared" si="8"/>
        <v>18</v>
      </c>
      <c r="M87" s="54">
        <f t="shared" si="9"/>
        <v>4</v>
      </c>
    </row>
    <row r="88" spans="1:13" x14ac:dyDescent="0.3">
      <c r="A88">
        <v>27079</v>
      </c>
      <c r="B88">
        <v>0</v>
      </c>
      <c r="C88">
        <v>2001</v>
      </c>
      <c r="D88">
        <f t="shared" si="7"/>
        <v>21</v>
      </c>
      <c r="E88" t="s">
        <v>49</v>
      </c>
      <c r="F88">
        <v>4</v>
      </c>
      <c r="G88">
        <v>4</v>
      </c>
      <c r="H88">
        <v>3</v>
      </c>
      <c r="I88">
        <v>2</v>
      </c>
      <c r="J88">
        <v>3</v>
      </c>
      <c r="K88">
        <v>2</v>
      </c>
      <c r="L88" s="2">
        <f t="shared" si="8"/>
        <v>18</v>
      </c>
      <c r="M88" s="54">
        <f t="shared" si="9"/>
        <v>4</v>
      </c>
    </row>
    <row r="89" spans="1:13" x14ac:dyDescent="0.3">
      <c r="A89">
        <v>29369</v>
      </c>
      <c r="B89">
        <v>0</v>
      </c>
      <c r="C89">
        <v>2001</v>
      </c>
      <c r="D89">
        <f t="shared" si="7"/>
        <v>21</v>
      </c>
      <c r="E89" t="s">
        <v>70</v>
      </c>
      <c r="F89">
        <v>3</v>
      </c>
      <c r="G89">
        <v>3</v>
      </c>
      <c r="H89">
        <v>3</v>
      </c>
      <c r="I89">
        <v>3</v>
      </c>
      <c r="J89">
        <v>3</v>
      </c>
      <c r="K89">
        <v>3</v>
      </c>
      <c r="L89" s="2">
        <f t="shared" si="8"/>
        <v>18</v>
      </c>
      <c r="M89" s="54">
        <f t="shared" si="9"/>
        <v>4</v>
      </c>
    </row>
    <row r="90" spans="1:13" x14ac:dyDescent="0.3">
      <c r="A90">
        <v>26540</v>
      </c>
      <c r="B90">
        <v>0</v>
      </c>
      <c r="C90">
        <v>2000</v>
      </c>
      <c r="D90">
        <f t="shared" si="7"/>
        <v>22</v>
      </c>
      <c r="E90" t="s">
        <v>44</v>
      </c>
      <c r="F90">
        <v>3</v>
      </c>
      <c r="G90">
        <v>4</v>
      </c>
      <c r="H90">
        <v>1</v>
      </c>
      <c r="I90">
        <v>3</v>
      </c>
      <c r="J90">
        <v>4</v>
      </c>
      <c r="K90">
        <v>3</v>
      </c>
      <c r="L90" s="2">
        <f t="shared" si="8"/>
        <v>18</v>
      </c>
      <c r="M90" s="54">
        <f t="shared" si="9"/>
        <v>4</v>
      </c>
    </row>
    <row r="91" spans="1:13" x14ac:dyDescent="0.3">
      <c r="A91">
        <v>26526</v>
      </c>
      <c r="B91">
        <v>0</v>
      </c>
      <c r="C91">
        <v>2000</v>
      </c>
      <c r="D91">
        <f t="shared" si="7"/>
        <v>22</v>
      </c>
      <c r="E91" t="s">
        <v>42</v>
      </c>
      <c r="F91">
        <v>1</v>
      </c>
      <c r="G91">
        <v>4</v>
      </c>
      <c r="H91">
        <v>3</v>
      </c>
      <c r="I91">
        <v>3</v>
      </c>
      <c r="J91">
        <v>3</v>
      </c>
      <c r="K91">
        <v>4</v>
      </c>
      <c r="L91" s="2">
        <f t="shared" si="8"/>
        <v>18</v>
      </c>
      <c r="M91" s="54">
        <f t="shared" si="9"/>
        <v>4</v>
      </c>
    </row>
    <row r="92" spans="1:13" x14ac:dyDescent="0.3">
      <c r="A92">
        <v>27353</v>
      </c>
      <c r="B92">
        <v>0</v>
      </c>
      <c r="C92">
        <v>2000</v>
      </c>
      <c r="D92">
        <f t="shared" si="7"/>
        <v>22</v>
      </c>
      <c r="E92" t="s">
        <v>44</v>
      </c>
      <c r="F92">
        <v>3</v>
      </c>
      <c r="G92">
        <v>3</v>
      </c>
      <c r="H92">
        <v>3</v>
      </c>
      <c r="I92">
        <v>3</v>
      </c>
      <c r="J92">
        <v>3</v>
      </c>
      <c r="K92">
        <v>3</v>
      </c>
      <c r="L92" s="2">
        <f t="shared" si="8"/>
        <v>18</v>
      </c>
      <c r="M92" s="54">
        <f t="shared" si="9"/>
        <v>4</v>
      </c>
    </row>
    <row r="93" spans="1:13" x14ac:dyDescent="0.3">
      <c r="A93">
        <v>26800</v>
      </c>
      <c r="B93">
        <v>0</v>
      </c>
      <c r="C93">
        <v>1999</v>
      </c>
      <c r="D93">
        <f t="shared" si="7"/>
        <v>23</v>
      </c>
      <c r="E93" t="s">
        <v>44</v>
      </c>
      <c r="F93">
        <v>3</v>
      </c>
      <c r="G93">
        <v>3</v>
      </c>
      <c r="H93">
        <v>3</v>
      </c>
      <c r="I93">
        <v>3</v>
      </c>
      <c r="J93">
        <v>4</v>
      </c>
      <c r="K93">
        <v>2</v>
      </c>
      <c r="L93" s="2">
        <f t="shared" si="8"/>
        <v>18</v>
      </c>
      <c r="M93" s="54">
        <f t="shared" si="9"/>
        <v>4</v>
      </c>
    </row>
    <row r="94" spans="1:13" x14ac:dyDescent="0.3">
      <c r="A94">
        <v>26945</v>
      </c>
      <c r="B94">
        <v>0</v>
      </c>
      <c r="C94">
        <v>1999</v>
      </c>
      <c r="D94">
        <f t="shared" si="7"/>
        <v>23</v>
      </c>
      <c r="E94" t="s">
        <v>40</v>
      </c>
      <c r="F94">
        <v>4</v>
      </c>
      <c r="G94">
        <v>4</v>
      </c>
      <c r="H94">
        <v>4</v>
      </c>
      <c r="I94">
        <v>1</v>
      </c>
      <c r="J94">
        <v>4</v>
      </c>
      <c r="K94">
        <v>1</v>
      </c>
      <c r="L94" s="2">
        <f t="shared" si="8"/>
        <v>18</v>
      </c>
      <c r="M94" s="54">
        <f t="shared" si="9"/>
        <v>4</v>
      </c>
    </row>
    <row r="95" spans="1:13" x14ac:dyDescent="0.3">
      <c r="A95">
        <v>27030</v>
      </c>
      <c r="B95">
        <v>0</v>
      </c>
      <c r="C95">
        <v>1999</v>
      </c>
      <c r="D95">
        <f t="shared" si="7"/>
        <v>23</v>
      </c>
      <c r="E95" t="s">
        <v>82</v>
      </c>
      <c r="F95">
        <v>3</v>
      </c>
      <c r="G95">
        <v>3</v>
      </c>
      <c r="H95">
        <v>3</v>
      </c>
      <c r="I95">
        <v>3</v>
      </c>
      <c r="J95">
        <v>3</v>
      </c>
      <c r="K95">
        <v>3</v>
      </c>
      <c r="L95" s="2">
        <f t="shared" si="8"/>
        <v>18</v>
      </c>
      <c r="M95" s="54">
        <f t="shared" si="9"/>
        <v>4</v>
      </c>
    </row>
    <row r="96" spans="1:13" x14ac:dyDescent="0.3">
      <c r="A96">
        <v>27639</v>
      </c>
      <c r="B96">
        <v>0</v>
      </c>
      <c r="C96">
        <v>1999</v>
      </c>
      <c r="D96">
        <f t="shared" si="7"/>
        <v>23</v>
      </c>
      <c r="E96" t="s">
        <v>40</v>
      </c>
      <c r="F96">
        <v>4</v>
      </c>
      <c r="G96">
        <v>3</v>
      </c>
      <c r="H96">
        <v>3</v>
      </c>
      <c r="I96">
        <v>2</v>
      </c>
      <c r="J96">
        <v>4</v>
      </c>
      <c r="K96">
        <v>2</v>
      </c>
      <c r="L96" s="2">
        <f t="shared" si="8"/>
        <v>18</v>
      </c>
      <c r="M96" s="54">
        <f t="shared" si="9"/>
        <v>4</v>
      </c>
    </row>
    <row r="97" spans="1:13" x14ac:dyDescent="0.3">
      <c r="A97">
        <v>28730</v>
      </c>
      <c r="B97">
        <v>0</v>
      </c>
      <c r="C97">
        <v>1999</v>
      </c>
      <c r="D97">
        <f t="shared" si="7"/>
        <v>23</v>
      </c>
      <c r="E97" t="s">
        <v>88</v>
      </c>
      <c r="F97">
        <v>2</v>
      </c>
      <c r="G97">
        <v>3</v>
      </c>
      <c r="H97">
        <v>3</v>
      </c>
      <c r="I97">
        <v>3</v>
      </c>
      <c r="J97">
        <v>4</v>
      </c>
      <c r="K97">
        <v>3</v>
      </c>
      <c r="L97" s="2">
        <f t="shared" si="8"/>
        <v>18</v>
      </c>
      <c r="M97" s="54">
        <f t="shared" si="9"/>
        <v>4</v>
      </c>
    </row>
    <row r="98" spans="1:13" x14ac:dyDescent="0.3">
      <c r="A98">
        <v>28982</v>
      </c>
      <c r="B98">
        <v>0</v>
      </c>
      <c r="C98">
        <v>1999</v>
      </c>
      <c r="D98">
        <f t="shared" si="7"/>
        <v>23</v>
      </c>
      <c r="E98" t="s">
        <v>77</v>
      </c>
      <c r="F98">
        <v>4</v>
      </c>
      <c r="G98">
        <v>4</v>
      </c>
      <c r="H98">
        <v>3</v>
      </c>
      <c r="I98">
        <v>2</v>
      </c>
      <c r="J98">
        <v>3</v>
      </c>
      <c r="K98">
        <v>2</v>
      </c>
      <c r="L98" s="2">
        <f t="shared" si="8"/>
        <v>18</v>
      </c>
      <c r="M98" s="54">
        <f t="shared" si="9"/>
        <v>4</v>
      </c>
    </row>
    <row r="99" spans="1:13" x14ac:dyDescent="0.3">
      <c r="A99">
        <v>29803</v>
      </c>
      <c r="B99">
        <v>0</v>
      </c>
      <c r="C99">
        <v>1999</v>
      </c>
      <c r="D99">
        <f t="shared" si="7"/>
        <v>23</v>
      </c>
      <c r="E99" t="s">
        <v>93</v>
      </c>
      <c r="F99">
        <v>3</v>
      </c>
      <c r="G99">
        <v>3</v>
      </c>
      <c r="H99">
        <v>3</v>
      </c>
      <c r="I99">
        <v>3</v>
      </c>
      <c r="J99">
        <v>3</v>
      </c>
      <c r="K99">
        <v>3</v>
      </c>
      <c r="L99" s="2">
        <f t="shared" si="8"/>
        <v>18</v>
      </c>
      <c r="M99" s="54">
        <f t="shared" si="9"/>
        <v>4</v>
      </c>
    </row>
    <row r="100" spans="1:13" x14ac:dyDescent="0.3">
      <c r="A100">
        <v>28247</v>
      </c>
      <c r="B100">
        <v>0</v>
      </c>
      <c r="C100">
        <v>1998</v>
      </c>
      <c r="D100">
        <f t="shared" si="7"/>
        <v>24</v>
      </c>
      <c r="E100" t="s">
        <v>40</v>
      </c>
      <c r="F100">
        <v>3</v>
      </c>
      <c r="G100">
        <v>4</v>
      </c>
      <c r="H100">
        <v>3</v>
      </c>
      <c r="I100">
        <v>2</v>
      </c>
      <c r="J100">
        <v>4</v>
      </c>
      <c r="K100">
        <v>2</v>
      </c>
      <c r="L100" s="2">
        <f t="shared" si="8"/>
        <v>18</v>
      </c>
      <c r="M100" s="54">
        <f t="shared" si="9"/>
        <v>4</v>
      </c>
    </row>
    <row r="101" spans="1:13" x14ac:dyDescent="0.3">
      <c r="A101">
        <v>28749</v>
      </c>
      <c r="B101">
        <v>0</v>
      </c>
      <c r="C101">
        <v>1998</v>
      </c>
      <c r="D101">
        <f t="shared" si="7"/>
        <v>24</v>
      </c>
      <c r="E101" t="s">
        <v>42</v>
      </c>
      <c r="F101">
        <v>3</v>
      </c>
      <c r="G101">
        <v>3</v>
      </c>
      <c r="H101">
        <v>3</v>
      </c>
      <c r="I101">
        <v>3</v>
      </c>
      <c r="J101">
        <v>3</v>
      </c>
      <c r="K101">
        <v>3</v>
      </c>
      <c r="L101" s="2">
        <f t="shared" si="8"/>
        <v>18</v>
      </c>
      <c r="M101" s="54">
        <f t="shared" si="9"/>
        <v>4</v>
      </c>
    </row>
    <row r="102" spans="1:13" x14ac:dyDescent="0.3">
      <c r="A102">
        <v>29005</v>
      </c>
      <c r="B102">
        <v>0</v>
      </c>
      <c r="C102">
        <v>1997</v>
      </c>
      <c r="D102">
        <f t="shared" si="7"/>
        <v>25</v>
      </c>
      <c r="E102" t="s">
        <v>44</v>
      </c>
      <c r="F102">
        <v>3</v>
      </c>
      <c r="G102">
        <v>3</v>
      </c>
      <c r="H102">
        <v>3</v>
      </c>
      <c r="I102">
        <v>2</v>
      </c>
      <c r="J102">
        <v>4</v>
      </c>
      <c r="K102">
        <v>3</v>
      </c>
      <c r="L102" s="2">
        <f t="shared" si="8"/>
        <v>18</v>
      </c>
      <c r="M102" s="54">
        <f t="shared" si="9"/>
        <v>4</v>
      </c>
    </row>
    <row r="103" spans="1:13" x14ac:dyDescent="0.3">
      <c r="A103">
        <v>29620</v>
      </c>
      <c r="B103">
        <v>0</v>
      </c>
      <c r="C103">
        <v>1997</v>
      </c>
      <c r="D103">
        <f t="shared" si="7"/>
        <v>25</v>
      </c>
      <c r="E103" t="s">
        <v>42</v>
      </c>
      <c r="F103">
        <v>3</v>
      </c>
      <c r="G103">
        <v>3</v>
      </c>
      <c r="H103">
        <v>2</v>
      </c>
      <c r="I103">
        <v>4</v>
      </c>
      <c r="J103">
        <v>3</v>
      </c>
      <c r="K103">
        <v>3</v>
      </c>
      <c r="L103" s="2">
        <f t="shared" si="8"/>
        <v>18</v>
      </c>
      <c r="M103" s="54">
        <f t="shared" si="9"/>
        <v>4</v>
      </c>
    </row>
    <row r="104" spans="1:13" x14ac:dyDescent="0.3">
      <c r="A104">
        <v>28168</v>
      </c>
      <c r="B104">
        <v>0</v>
      </c>
      <c r="C104">
        <v>1996</v>
      </c>
      <c r="D104">
        <f t="shared" si="7"/>
        <v>26</v>
      </c>
      <c r="E104" t="s">
        <v>52</v>
      </c>
      <c r="F104">
        <v>3</v>
      </c>
      <c r="G104">
        <v>3</v>
      </c>
      <c r="H104">
        <v>2</v>
      </c>
      <c r="I104">
        <v>3</v>
      </c>
      <c r="J104">
        <v>4</v>
      </c>
      <c r="K104">
        <v>3</v>
      </c>
      <c r="L104" s="2">
        <f t="shared" si="8"/>
        <v>18</v>
      </c>
      <c r="M104" s="54">
        <f t="shared" si="9"/>
        <v>4</v>
      </c>
    </row>
    <row r="105" spans="1:13" x14ac:dyDescent="0.3">
      <c r="A105">
        <v>27928</v>
      </c>
      <c r="B105">
        <v>0</v>
      </c>
      <c r="C105">
        <v>1995</v>
      </c>
      <c r="D105">
        <f t="shared" si="7"/>
        <v>27</v>
      </c>
      <c r="E105" t="s">
        <v>42</v>
      </c>
      <c r="F105">
        <v>3</v>
      </c>
      <c r="G105">
        <v>3</v>
      </c>
      <c r="H105">
        <v>3</v>
      </c>
      <c r="I105">
        <v>3</v>
      </c>
      <c r="J105">
        <v>3</v>
      </c>
      <c r="K105">
        <v>3</v>
      </c>
      <c r="L105" s="2">
        <f t="shared" si="8"/>
        <v>18</v>
      </c>
      <c r="M105" s="54">
        <f t="shared" si="9"/>
        <v>4</v>
      </c>
    </row>
    <row r="106" spans="1:13" x14ac:dyDescent="0.3">
      <c r="A106">
        <v>27625</v>
      </c>
      <c r="B106">
        <v>0</v>
      </c>
      <c r="C106">
        <v>1993</v>
      </c>
      <c r="D106">
        <f t="shared" si="7"/>
        <v>29</v>
      </c>
      <c r="E106" t="s">
        <v>52</v>
      </c>
      <c r="F106">
        <v>3</v>
      </c>
      <c r="G106">
        <v>4</v>
      </c>
      <c r="H106">
        <v>3</v>
      </c>
      <c r="I106">
        <v>2</v>
      </c>
      <c r="J106">
        <v>4</v>
      </c>
      <c r="K106">
        <v>2</v>
      </c>
      <c r="L106" s="2">
        <f t="shared" si="8"/>
        <v>18</v>
      </c>
      <c r="M106" s="54">
        <f t="shared" si="9"/>
        <v>4</v>
      </c>
    </row>
    <row r="107" spans="1:13" x14ac:dyDescent="0.3">
      <c r="A107">
        <v>28284</v>
      </c>
      <c r="B107">
        <v>0</v>
      </c>
      <c r="C107">
        <v>1993</v>
      </c>
      <c r="D107">
        <f t="shared" si="7"/>
        <v>29</v>
      </c>
      <c r="E107" t="s">
        <v>108</v>
      </c>
      <c r="F107">
        <v>4</v>
      </c>
      <c r="G107">
        <v>3</v>
      </c>
      <c r="H107">
        <v>3</v>
      </c>
      <c r="I107">
        <v>2</v>
      </c>
      <c r="J107">
        <v>3</v>
      </c>
      <c r="K107">
        <v>3</v>
      </c>
      <c r="L107" s="2">
        <f t="shared" si="8"/>
        <v>18</v>
      </c>
      <c r="M107" s="54">
        <f t="shared" si="9"/>
        <v>4</v>
      </c>
    </row>
    <row r="108" spans="1:13" x14ac:dyDescent="0.3">
      <c r="A108">
        <v>27155</v>
      </c>
      <c r="B108">
        <v>0</v>
      </c>
      <c r="C108">
        <v>1987</v>
      </c>
      <c r="D108">
        <f t="shared" si="7"/>
        <v>35</v>
      </c>
      <c r="E108" t="s">
        <v>42</v>
      </c>
      <c r="F108">
        <v>3</v>
      </c>
      <c r="G108">
        <v>3</v>
      </c>
      <c r="H108">
        <v>2</v>
      </c>
      <c r="I108">
        <v>3</v>
      </c>
      <c r="J108">
        <v>3</v>
      </c>
      <c r="K108">
        <v>4</v>
      </c>
      <c r="L108" s="2">
        <f t="shared" si="8"/>
        <v>18</v>
      </c>
      <c r="M108" s="54">
        <f t="shared" si="9"/>
        <v>4</v>
      </c>
    </row>
    <row r="109" spans="1:13" x14ac:dyDescent="0.3">
      <c r="A109">
        <v>29470</v>
      </c>
      <c r="B109">
        <v>0</v>
      </c>
      <c r="C109">
        <v>1981</v>
      </c>
      <c r="D109">
        <f t="shared" si="7"/>
        <v>41</v>
      </c>
      <c r="E109" t="s">
        <v>40</v>
      </c>
      <c r="F109">
        <v>3</v>
      </c>
      <c r="G109">
        <v>3</v>
      </c>
      <c r="H109">
        <v>3</v>
      </c>
      <c r="I109">
        <v>3</v>
      </c>
      <c r="J109">
        <v>3</v>
      </c>
      <c r="K109">
        <v>3</v>
      </c>
      <c r="L109" s="2">
        <f t="shared" si="8"/>
        <v>18</v>
      </c>
      <c r="M109" s="54">
        <f t="shared" si="9"/>
        <v>4</v>
      </c>
    </row>
    <row r="110" spans="1:13" x14ac:dyDescent="0.3">
      <c r="A110">
        <v>28532</v>
      </c>
      <c r="B110">
        <v>0</v>
      </c>
      <c r="C110">
        <v>1974</v>
      </c>
      <c r="D110">
        <f t="shared" si="7"/>
        <v>48</v>
      </c>
      <c r="E110" t="s">
        <v>69</v>
      </c>
      <c r="F110">
        <v>4</v>
      </c>
      <c r="G110">
        <v>3</v>
      </c>
      <c r="H110">
        <v>3</v>
      </c>
      <c r="I110">
        <v>2</v>
      </c>
      <c r="J110">
        <v>3</v>
      </c>
      <c r="K110">
        <v>3</v>
      </c>
      <c r="L110" s="2">
        <f t="shared" si="8"/>
        <v>18</v>
      </c>
      <c r="M110" s="54">
        <f t="shared" si="9"/>
        <v>4</v>
      </c>
    </row>
    <row r="111" spans="1:13" x14ac:dyDescent="0.3">
      <c r="A111">
        <v>28242</v>
      </c>
      <c r="B111">
        <v>0</v>
      </c>
      <c r="C111">
        <v>1971</v>
      </c>
      <c r="D111">
        <f t="shared" si="7"/>
        <v>51</v>
      </c>
      <c r="E111" t="s">
        <v>127</v>
      </c>
      <c r="F111">
        <v>3</v>
      </c>
      <c r="G111">
        <v>3</v>
      </c>
      <c r="H111">
        <v>3</v>
      </c>
      <c r="I111">
        <v>3</v>
      </c>
      <c r="J111">
        <v>3</v>
      </c>
      <c r="K111">
        <v>3</v>
      </c>
      <c r="L111" s="2">
        <f t="shared" si="8"/>
        <v>18</v>
      </c>
      <c r="M111" s="54">
        <f t="shared" si="9"/>
        <v>4</v>
      </c>
    </row>
    <row r="112" spans="1:13" x14ac:dyDescent="0.3">
      <c r="A112">
        <v>29214</v>
      </c>
      <c r="B112">
        <v>0</v>
      </c>
      <c r="C112">
        <v>1952</v>
      </c>
      <c r="D112">
        <f t="shared" si="7"/>
        <v>70</v>
      </c>
      <c r="E112" t="s">
        <v>44</v>
      </c>
      <c r="F112">
        <v>3</v>
      </c>
      <c r="G112">
        <v>3</v>
      </c>
      <c r="H112">
        <v>3</v>
      </c>
      <c r="I112">
        <v>3</v>
      </c>
      <c r="J112">
        <v>3</v>
      </c>
      <c r="K112">
        <v>3</v>
      </c>
      <c r="L112" s="2">
        <f t="shared" si="8"/>
        <v>18</v>
      </c>
      <c r="M112" s="54">
        <f t="shared" si="9"/>
        <v>4</v>
      </c>
    </row>
    <row r="113" spans="1:13" x14ac:dyDescent="0.3">
      <c r="A113">
        <v>27994</v>
      </c>
      <c r="B113">
        <v>0</v>
      </c>
      <c r="C113">
        <v>2007</v>
      </c>
      <c r="D113">
        <f t="shared" si="7"/>
        <v>15</v>
      </c>
      <c r="E113" t="s">
        <v>42</v>
      </c>
      <c r="F113">
        <v>3</v>
      </c>
      <c r="G113">
        <v>4</v>
      </c>
      <c r="H113">
        <v>2</v>
      </c>
      <c r="I113">
        <v>3</v>
      </c>
      <c r="J113">
        <v>4</v>
      </c>
      <c r="K113">
        <v>3</v>
      </c>
      <c r="L113" s="2">
        <f t="shared" si="8"/>
        <v>19</v>
      </c>
      <c r="M113" s="54">
        <f t="shared" si="9"/>
        <v>4</v>
      </c>
    </row>
    <row r="114" spans="1:13" x14ac:dyDescent="0.3">
      <c r="A114">
        <v>28178</v>
      </c>
      <c r="B114">
        <v>0</v>
      </c>
      <c r="C114">
        <v>2006</v>
      </c>
      <c r="D114">
        <f t="shared" si="7"/>
        <v>16</v>
      </c>
      <c r="E114" t="s">
        <v>52</v>
      </c>
      <c r="F114">
        <v>3</v>
      </c>
      <c r="G114">
        <v>3</v>
      </c>
      <c r="H114">
        <v>2</v>
      </c>
      <c r="I114">
        <v>4</v>
      </c>
      <c r="J114">
        <v>4</v>
      </c>
      <c r="K114">
        <v>3</v>
      </c>
      <c r="L114" s="2">
        <f t="shared" si="8"/>
        <v>19</v>
      </c>
      <c r="M114" s="54">
        <f t="shared" si="9"/>
        <v>4</v>
      </c>
    </row>
    <row r="115" spans="1:13" x14ac:dyDescent="0.3">
      <c r="A115">
        <v>28523</v>
      </c>
      <c r="B115">
        <v>0</v>
      </c>
      <c r="C115">
        <v>2006</v>
      </c>
      <c r="D115">
        <f t="shared" si="7"/>
        <v>16</v>
      </c>
      <c r="E115" t="s">
        <v>49</v>
      </c>
      <c r="F115">
        <v>3</v>
      </c>
      <c r="G115">
        <v>3</v>
      </c>
      <c r="H115">
        <v>2</v>
      </c>
      <c r="I115">
        <v>3</v>
      </c>
      <c r="J115">
        <v>4</v>
      </c>
      <c r="K115">
        <v>4</v>
      </c>
      <c r="L115" s="2">
        <f t="shared" si="8"/>
        <v>19</v>
      </c>
      <c r="M115" s="54">
        <f t="shared" si="9"/>
        <v>4</v>
      </c>
    </row>
    <row r="116" spans="1:13" x14ac:dyDescent="0.3">
      <c r="A116">
        <v>29342</v>
      </c>
      <c r="B116">
        <v>0</v>
      </c>
      <c r="C116">
        <v>2006</v>
      </c>
      <c r="D116">
        <f t="shared" si="7"/>
        <v>16</v>
      </c>
      <c r="E116" t="s">
        <v>44</v>
      </c>
      <c r="F116">
        <v>2</v>
      </c>
      <c r="G116">
        <v>4</v>
      </c>
      <c r="H116">
        <v>2</v>
      </c>
      <c r="I116">
        <v>4</v>
      </c>
      <c r="J116">
        <v>3</v>
      </c>
      <c r="K116">
        <v>4</v>
      </c>
      <c r="L116" s="2">
        <f t="shared" si="8"/>
        <v>19</v>
      </c>
      <c r="M116" s="54">
        <f t="shared" si="9"/>
        <v>4</v>
      </c>
    </row>
    <row r="117" spans="1:13" x14ac:dyDescent="0.3">
      <c r="A117">
        <v>28483</v>
      </c>
      <c r="B117">
        <v>0</v>
      </c>
      <c r="C117">
        <v>2005</v>
      </c>
      <c r="D117">
        <f t="shared" si="7"/>
        <v>17</v>
      </c>
      <c r="E117" t="s">
        <v>52</v>
      </c>
      <c r="F117">
        <v>3</v>
      </c>
      <c r="G117">
        <v>4</v>
      </c>
      <c r="H117">
        <v>3</v>
      </c>
      <c r="I117">
        <v>3</v>
      </c>
      <c r="J117">
        <v>3</v>
      </c>
      <c r="K117">
        <v>3</v>
      </c>
      <c r="L117" s="2">
        <f t="shared" si="8"/>
        <v>19</v>
      </c>
      <c r="M117" s="54">
        <f t="shared" si="9"/>
        <v>4</v>
      </c>
    </row>
    <row r="118" spans="1:13" x14ac:dyDescent="0.3">
      <c r="A118">
        <v>28046</v>
      </c>
      <c r="B118">
        <v>0</v>
      </c>
      <c r="C118">
        <v>2004</v>
      </c>
      <c r="D118">
        <f t="shared" si="7"/>
        <v>18</v>
      </c>
      <c r="E118" t="s">
        <v>42</v>
      </c>
      <c r="F118">
        <v>4</v>
      </c>
      <c r="G118">
        <v>2</v>
      </c>
      <c r="H118">
        <v>2</v>
      </c>
      <c r="I118">
        <v>3</v>
      </c>
      <c r="J118">
        <v>4</v>
      </c>
      <c r="K118">
        <v>4</v>
      </c>
      <c r="L118" s="2">
        <f t="shared" si="8"/>
        <v>19</v>
      </c>
      <c r="M118" s="54">
        <f t="shared" si="9"/>
        <v>4</v>
      </c>
    </row>
    <row r="119" spans="1:13" x14ac:dyDescent="0.3">
      <c r="A119">
        <v>28418</v>
      </c>
      <c r="B119">
        <v>0</v>
      </c>
      <c r="C119">
        <v>2004</v>
      </c>
      <c r="D119">
        <f t="shared" si="7"/>
        <v>18</v>
      </c>
      <c r="E119" t="s">
        <v>42</v>
      </c>
      <c r="F119">
        <v>4</v>
      </c>
      <c r="G119">
        <v>3</v>
      </c>
      <c r="H119">
        <v>3</v>
      </c>
      <c r="I119">
        <v>3</v>
      </c>
      <c r="J119">
        <v>3</v>
      </c>
      <c r="K119">
        <v>3</v>
      </c>
      <c r="L119" s="2">
        <f t="shared" si="8"/>
        <v>19</v>
      </c>
      <c r="M119" s="54">
        <f t="shared" si="9"/>
        <v>4</v>
      </c>
    </row>
    <row r="120" spans="1:13" x14ac:dyDescent="0.3">
      <c r="A120">
        <v>29049</v>
      </c>
      <c r="B120">
        <v>0</v>
      </c>
      <c r="C120">
        <v>2004</v>
      </c>
      <c r="D120">
        <f t="shared" si="7"/>
        <v>18</v>
      </c>
      <c r="E120" t="s">
        <v>59</v>
      </c>
      <c r="F120">
        <v>3</v>
      </c>
      <c r="G120">
        <v>3</v>
      </c>
      <c r="H120">
        <v>3</v>
      </c>
      <c r="I120">
        <v>3</v>
      </c>
      <c r="J120">
        <v>4</v>
      </c>
      <c r="K120">
        <v>3</v>
      </c>
      <c r="L120" s="2">
        <f t="shared" si="8"/>
        <v>19</v>
      </c>
      <c r="M120" s="54">
        <f t="shared" si="9"/>
        <v>4</v>
      </c>
    </row>
    <row r="121" spans="1:13" x14ac:dyDescent="0.3">
      <c r="A121">
        <v>26527</v>
      </c>
      <c r="B121">
        <v>0</v>
      </c>
      <c r="C121">
        <v>2003</v>
      </c>
      <c r="D121">
        <f t="shared" si="7"/>
        <v>19</v>
      </c>
      <c r="E121" t="s">
        <v>40</v>
      </c>
      <c r="F121">
        <v>4</v>
      </c>
      <c r="G121">
        <v>4</v>
      </c>
      <c r="H121">
        <v>2</v>
      </c>
      <c r="I121">
        <v>3</v>
      </c>
      <c r="J121">
        <v>3</v>
      </c>
      <c r="K121">
        <v>3</v>
      </c>
      <c r="L121" s="2">
        <f t="shared" si="8"/>
        <v>19</v>
      </c>
      <c r="M121" s="54">
        <f t="shared" si="9"/>
        <v>4</v>
      </c>
    </row>
    <row r="122" spans="1:13" x14ac:dyDescent="0.3">
      <c r="A122">
        <v>28860</v>
      </c>
      <c r="B122">
        <v>0</v>
      </c>
      <c r="C122">
        <v>2003</v>
      </c>
      <c r="D122">
        <f t="shared" si="7"/>
        <v>19</v>
      </c>
      <c r="E122" t="s">
        <v>42</v>
      </c>
      <c r="F122">
        <v>4</v>
      </c>
      <c r="G122">
        <v>4</v>
      </c>
      <c r="H122">
        <v>2</v>
      </c>
      <c r="I122">
        <v>3</v>
      </c>
      <c r="J122">
        <v>4</v>
      </c>
      <c r="K122">
        <v>2</v>
      </c>
      <c r="L122" s="2">
        <f t="shared" si="8"/>
        <v>19</v>
      </c>
      <c r="M122" s="54">
        <f t="shared" si="9"/>
        <v>4</v>
      </c>
    </row>
    <row r="123" spans="1:13" x14ac:dyDescent="0.3">
      <c r="A123">
        <v>29174</v>
      </c>
      <c r="B123">
        <v>0</v>
      </c>
      <c r="C123">
        <v>2003</v>
      </c>
      <c r="D123">
        <f t="shared" si="7"/>
        <v>19</v>
      </c>
      <c r="E123" t="s">
        <v>61</v>
      </c>
      <c r="F123">
        <v>4</v>
      </c>
      <c r="G123">
        <v>4</v>
      </c>
      <c r="H123">
        <v>1</v>
      </c>
      <c r="I123">
        <v>3</v>
      </c>
      <c r="J123">
        <v>4</v>
      </c>
      <c r="K123">
        <v>3</v>
      </c>
      <c r="L123" s="2">
        <f t="shared" si="8"/>
        <v>19</v>
      </c>
      <c r="M123" s="54">
        <f t="shared" si="9"/>
        <v>4</v>
      </c>
    </row>
    <row r="124" spans="1:13" x14ac:dyDescent="0.3">
      <c r="A124">
        <v>29876</v>
      </c>
      <c r="B124">
        <v>0</v>
      </c>
      <c r="C124">
        <v>2003</v>
      </c>
      <c r="D124">
        <f t="shared" si="7"/>
        <v>19</v>
      </c>
      <c r="E124" t="s">
        <v>40</v>
      </c>
      <c r="F124">
        <v>4</v>
      </c>
      <c r="G124">
        <v>3</v>
      </c>
      <c r="H124">
        <v>3</v>
      </c>
      <c r="I124">
        <v>3</v>
      </c>
      <c r="J124">
        <v>3</v>
      </c>
      <c r="K124">
        <v>3</v>
      </c>
      <c r="L124" s="2">
        <f t="shared" si="8"/>
        <v>19</v>
      </c>
      <c r="M124" s="54">
        <f t="shared" si="9"/>
        <v>4</v>
      </c>
    </row>
    <row r="125" spans="1:13" x14ac:dyDescent="0.3">
      <c r="A125">
        <v>30018</v>
      </c>
      <c r="B125">
        <v>0</v>
      </c>
      <c r="C125">
        <v>2003</v>
      </c>
      <c r="D125">
        <f t="shared" si="7"/>
        <v>19</v>
      </c>
      <c r="E125" t="s">
        <v>40</v>
      </c>
      <c r="F125">
        <v>3</v>
      </c>
      <c r="G125">
        <v>3</v>
      </c>
      <c r="H125">
        <v>3</v>
      </c>
      <c r="I125">
        <v>3</v>
      </c>
      <c r="J125">
        <v>4</v>
      </c>
      <c r="K125">
        <v>3</v>
      </c>
      <c r="L125" s="2">
        <f t="shared" si="8"/>
        <v>19</v>
      </c>
      <c r="M125" s="54">
        <f t="shared" si="9"/>
        <v>4</v>
      </c>
    </row>
    <row r="126" spans="1:13" x14ac:dyDescent="0.3">
      <c r="A126">
        <v>26556</v>
      </c>
      <c r="B126">
        <v>0</v>
      </c>
      <c r="C126">
        <v>2002</v>
      </c>
      <c r="D126">
        <f t="shared" si="7"/>
        <v>20</v>
      </c>
      <c r="E126" t="s">
        <v>42</v>
      </c>
      <c r="F126">
        <v>3</v>
      </c>
      <c r="G126">
        <v>4</v>
      </c>
      <c r="H126">
        <v>2</v>
      </c>
      <c r="I126">
        <v>3</v>
      </c>
      <c r="J126">
        <v>4</v>
      </c>
      <c r="K126">
        <v>3</v>
      </c>
      <c r="L126" s="2">
        <f t="shared" si="8"/>
        <v>19</v>
      </c>
      <c r="M126" s="54">
        <f t="shared" si="9"/>
        <v>4</v>
      </c>
    </row>
    <row r="127" spans="1:13" x14ac:dyDescent="0.3">
      <c r="A127">
        <v>27093</v>
      </c>
      <c r="B127">
        <v>0</v>
      </c>
      <c r="C127">
        <v>2002</v>
      </c>
      <c r="D127">
        <f t="shared" si="7"/>
        <v>20</v>
      </c>
      <c r="E127" t="s">
        <v>40</v>
      </c>
      <c r="F127">
        <v>3</v>
      </c>
      <c r="G127">
        <v>3</v>
      </c>
      <c r="H127">
        <v>2</v>
      </c>
      <c r="I127">
        <v>3</v>
      </c>
      <c r="J127">
        <v>4</v>
      </c>
      <c r="K127">
        <v>4</v>
      </c>
      <c r="L127" s="2">
        <f t="shared" si="8"/>
        <v>19</v>
      </c>
      <c r="M127" s="54">
        <f t="shared" si="9"/>
        <v>4</v>
      </c>
    </row>
    <row r="128" spans="1:13" x14ac:dyDescent="0.3">
      <c r="A128">
        <v>27305</v>
      </c>
      <c r="B128">
        <v>0</v>
      </c>
      <c r="C128">
        <v>2002</v>
      </c>
      <c r="D128">
        <f t="shared" si="7"/>
        <v>20</v>
      </c>
      <c r="E128" t="s">
        <v>49</v>
      </c>
      <c r="F128">
        <v>3</v>
      </c>
      <c r="G128">
        <v>4</v>
      </c>
      <c r="H128">
        <v>2</v>
      </c>
      <c r="I128">
        <v>3</v>
      </c>
      <c r="J128">
        <v>4</v>
      </c>
      <c r="K128">
        <v>3</v>
      </c>
      <c r="L128" s="2">
        <f t="shared" si="8"/>
        <v>19</v>
      </c>
      <c r="M128" s="54">
        <f t="shared" si="9"/>
        <v>4</v>
      </c>
    </row>
    <row r="129" spans="1:13" x14ac:dyDescent="0.3">
      <c r="A129">
        <v>29592</v>
      </c>
      <c r="B129">
        <v>0</v>
      </c>
      <c r="C129">
        <v>2002</v>
      </c>
      <c r="D129">
        <f t="shared" si="7"/>
        <v>20</v>
      </c>
      <c r="E129" t="s">
        <v>63</v>
      </c>
      <c r="F129">
        <v>3</v>
      </c>
      <c r="G129">
        <v>3</v>
      </c>
      <c r="H129">
        <v>3</v>
      </c>
      <c r="I129">
        <v>3</v>
      </c>
      <c r="J129">
        <v>4</v>
      </c>
      <c r="K129">
        <v>3</v>
      </c>
      <c r="L129" s="2">
        <f t="shared" si="8"/>
        <v>19</v>
      </c>
      <c r="M129" s="54">
        <f t="shared" si="9"/>
        <v>4</v>
      </c>
    </row>
    <row r="130" spans="1:13" x14ac:dyDescent="0.3">
      <c r="A130">
        <v>29677</v>
      </c>
      <c r="B130">
        <v>0</v>
      </c>
      <c r="C130">
        <v>2002</v>
      </c>
      <c r="D130">
        <f t="shared" ref="D130:D193" si="10">2022-C130</f>
        <v>20</v>
      </c>
      <c r="E130" t="s">
        <v>65</v>
      </c>
      <c r="F130">
        <v>4</v>
      </c>
      <c r="G130">
        <v>4</v>
      </c>
      <c r="H130">
        <v>2</v>
      </c>
      <c r="I130">
        <v>3</v>
      </c>
      <c r="J130">
        <v>3</v>
      </c>
      <c r="K130">
        <v>3</v>
      </c>
      <c r="L130" s="2">
        <f t="shared" ref="L130:L193" si="11">SUM(F130:K130)</f>
        <v>19</v>
      </c>
      <c r="M130" s="54">
        <f t="shared" ref="M130:M193" si="12">VLOOKUP(L130,R:V,5,FALSE)</f>
        <v>4</v>
      </c>
    </row>
    <row r="131" spans="1:13" x14ac:dyDescent="0.3">
      <c r="A131">
        <v>27013</v>
      </c>
      <c r="B131">
        <v>0</v>
      </c>
      <c r="C131">
        <v>2001</v>
      </c>
      <c r="D131">
        <f t="shared" si="10"/>
        <v>21</v>
      </c>
      <c r="E131" t="s">
        <v>52</v>
      </c>
      <c r="F131">
        <v>3</v>
      </c>
      <c r="G131">
        <v>4</v>
      </c>
      <c r="H131">
        <v>2</v>
      </c>
      <c r="I131">
        <v>3</v>
      </c>
      <c r="J131">
        <v>4</v>
      </c>
      <c r="K131">
        <v>3</v>
      </c>
      <c r="L131" s="2">
        <f t="shared" si="11"/>
        <v>19</v>
      </c>
      <c r="M131" s="54">
        <f t="shared" si="12"/>
        <v>4</v>
      </c>
    </row>
    <row r="132" spans="1:13" x14ac:dyDescent="0.3">
      <c r="A132">
        <v>26531</v>
      </c>
      <c r="B132">
        <v>0</v>
      </c>
      <c r="C132">
        <v>2000</v>
      </c>
      <c r="D132">
        <f t="shared" si="10"/>
        <v>22</v>
      </c>
      <c r="E132" t="s">
        <v>40</v>
      </c>
      <c r="F132">
        <v>4</v>
      </c>
      <c r="G132">
        <v>4</v>
      </c>
      <c r="H132">
        <v>1</v>
      </c>
      <c r="I132">
        <v>3</v>
      </c>
      <c r="J132">
        <v>4</v>
      </c>
      <c r="K132">
        <v>3</v>
      </c>
      <c r="L132" s="2">
        <f t="shared" si="11"/>
        <v>19</v>
      </c>
      <c r="M132" s="54">
        <f t="shared" si="12"/>
        <v>4</v>
      </c>
    </row>
    <row r="133" spans="1:13" x14ac:dyDescent="0.3">
      <c r="A133">
        <v>27688</v>
      </c>
      <c r="B133">
        <v>0</v>
      </c>
      <c r="C133">
        <v>2000</v>
      </c>
      <c r="D133">
        <f t="shared" si="10"/>
        <v>22</v>
      </c>
      <c r="E133" t="s">
        <v>42</v>
      </c>
      <c r="F133">
        <v>4</v>
      </c>
      <c r="G133">
        <v>4</v>
      </c>
      <c r="H133">
        <v>1</v>
      </c>
      <c r="I133">
        <v>4</v>
      </c>
      <c r="J133">
        <v>3</v>
      </c>
      <c r="K133">
        <v>3</v>
      </c>
      <c r="L133" s="2">
        <f t="shared" si="11"/>
        <v>19</v>
      </c>
      <c r="M133" s="54">
        <f t="shared" si="12"/>
        <v>4</v>
      </c>
    </row>
    <row r="134" spans="1:13" x14ac:dyDescent="0.3">
      <c r="A134">
        <v>26640</v>
      </c>
      <c r="B134">
        <v>0</v>
      </c>
      <c r="C134">
        <v>1999</v>
      </c>
      <c r="D134">
        <f t="shared" si="10"/>
        <v>23</v>
      </c>
      <c r="E134" t="s">
        <v>44</v>
      </c>
      <c r="F134">
        <v>4</v>
      </c>
      <c r="G134">
        <v>3</v>
      </c>
      <c r="H134">
        <v>3</v>
      </c>
      <c r="I134">
        <v>3</v>
      </c>
      <c r="J134">
        <v>3</v>
      </c>
      <c r="K134">
        <v>3</v>
      </c>
      <c r="L134" s="2">
        <f t="shared" si="11"/>
        <v>19</v>
      </c>
      <c r="M134" s="54">
        <f t="shared" si="12"/>
        <v>4</v>
      </c>
    </row>
    <row r="135" spans="1:13" x14ac:dyDescent="0.3">
      <c r="A135">
        <v>26915</v>
      </c>
      <c r="B135">
        <v>0</v>
      </c>
      <c r="C135">
        <v>1999</v>
      </c>
      <c r="D135">
        <f t="shared" si="10"/>
        <v>23</v>
      </c>
      <c r="E135" t="s">
        <v>42</v>
      </c>
      <c r="F135">
        <v>3</v>
      </c>
      <c r="G135">
        <v>3</v>
      </c>
      <c r="H135">
        <v>2</v>
      </c>
      <c r="I135">
        <v>3</v>
      </c>
      <c r="J135">
        <v>4</v>
      </c>
      <c r="K135">
        <v>4</v>
      </c>
      <c r="L135" s="2">
        <f t="shared" si="11"/>
        <v>19</v>
      </c>
      <c r="M135" s="54">
        <f t="shared" si="12"/>
        <v>4</v>
      </c>
    </row>
    <row r="136" spans="1:13" x14ac:dyDescent="0.3">
      <c r="A136">
        <v>27698</v>
      </c>
      <c r="B136">
        <v>0</v>
      </c>
      <c r="C136">
        <v>1999</v>
      </c>
      <c r="D136">
        <f t="shared" si="10"/>
        <v>23</v>
      </c>
      <c r="E136" t="s">
        <v>86</v>
      </c>
      <c r="F136">
        <v>3</v>
      </c>
      <c r="G136">
        <v>3</v>
      </c>
      <c r="H136">
        <v>4</v>
      </c>
      <c r="I136">
        <v>3</v>
      </c>
      <c r="J136">
        <v>3</v>
      </c>
      <c r="K136">
        <v>3</v>
      </c>
      <c r="L136" s="2">
        <f t="shared" si="11"/>
        <v>19</v>
      </c>
      <c r="M136" s="54">
        <f t="shared" si="12"/>
        <v>4</v>
      </c>
    </row>
    <row r="137" spans="1:13" x14ac:dyDescent="0.3">
      <c r="A137">
        <v>28024</v>
      </c>
      <c r="B137">
        <v>0</v>
      </c>
      <c r="C137">
        <v>1999</v>
      </c>
      <c r="D137">
        <f t="shared" si="10"/>
        <v>23</v>
      </c>
      <c r="E137" t="s">
        <v>42</v>
      </c>
      <c r="F137">
        <v>3</v>
      </c>
      <c r="G137">
        <v>3</v>
      </c>
      <c r="H137">
        <v>3</v>
      </c>
      <c r="I137">
        <v>3</v>
      </c>
      <c r="J137">
        <v>3</v>
      </c>
      <c r="K137">
        <v>4</v>
      </c>
      <c r="L137" s="2">
        <f t="shared" si="11"/>
        <v>19</v>
      </c>
      <c r="M137" s="54">
        <f t="shared" si="12"/>
        <v>4</v>
      </c>
    </row>
    <row r="138" spans="1:13" x14ac:dyDescent="0.3">
      <c r="A138">
        <v>28148</v>
      </c>
      <c r="B138">
        <v>0</v>
      </c>
      <c r="C138">
        <v>1999</v>
      </c>
      <c r="D138">
        <f t="shared" si="10"/>
        <v>23</v>
      </c>
      <c r="E138" t="s">
        <v>40</v>
      </c>
      <c r="F138">
        <v>4</v>
      </c>
      <c r="G138">
        <v>4</v>
      </c>
      <c r="H138">
        <v>3</v>
      </c>
      <c r="I138">
        <v>3</v>
      </c>
      <c r="J138">
        <v>3</v>
      </c>
      <c r="K138">
        <v>2</v>
      </c>
      <c r="L138" s="2">
        <f t="shared" si="11"/>
        <v>19</v>
      </c>
      <c r="M138" s="54">
        <f t="shared" si="12"/>
        <v>4</v>
      </c>
    </row>
    <row r="139" spans="1:13" x14ac:dyDescent="0.3">
      <c r="A139">
        <v>28598</v>
      </c>
      <c r="B139">
        <v>0</v>
      </c>
      <c r="C139">
        <v>1999</v>
      </c>
      <c r="D139">
        <f t="shared" si="10"/>
        <v>23</v>
      </c>
      <c r="E139" t="s">
        <v>87</v>
      </c>
      <c r="F139">
        <v>3</v>
      </c>
      <c r="G139">
        <v>3</v>
      </c>
      <c r="H139">
        <v>3</v>
      </c>
      <c r="I139">
        <v>3</v>
      </c>
      <c r="J139">
        <v>4</v>
      </c>
      <c r="K139">
        <v>3</v>
      </c>
      <c r="L139" s="2">
        <f t="shared" si="11"/>
        <v>19</v>
      </c>
      <c r="M139" s="54">
        <f t="shared" si="12"/>
        <v>4</v>
      </c>
    </row>
    <row r="140" spans="1:13" x14ac:dyDescent="0.3">
      <c r="A140">
        <v>29637</v>
      </c>
      <c r="B140">
        <v>0</v>
      </c>
      <c r="C140">
        <v>1999</v>
      </c>
      <c r="D140">
        <f t="shared" si="10"/>
        <v>23</v>
      </c>
      <c r="E140" t="s">
        <v>44</v>
      </c>
      <c r="F140">
        <v>3</v>
      </c>
      <c r="G140">
        <v>4</v>
      </c>
      <c r="H140">
        <v>2</v>
      </c>
      <c r="I140">
        <v>3</v>
      </c>
      <c r="J140">
        <v>4</v>
      </c>
      <c r="K140">
        <v>3</v>
      </c>
      <c r="L140" s="2">
        <f t="shared" si="11"/>
        <v>19</v>
      </c>
      <c r="M140" s="54">
        <f t="shared" si="12"/>
        <v>4</v>
      </c>
    </row>
    <row r="141" spans="1:13" x14ac:dyDescent="0.3">
      <c r="A141">
        <v>29872</v>
      </c>
      <c r="B141">
        <v>0</v>
      </c>
      <c r="C141">
        <v>1999</v>
      </c>
      <c r="D141">
        <f t="shared" si="10"/>
        <v>23</v>
      </c>
      <c r="E141" t="s">
        <v>42</v>
      </c>
      <c r="F141">
        <v>4</v>
      </c>
      <c r="G141">
        <v>4</v>
      </c>
      <c r="H141">
        <v>2</v>
      </c>
      <c r="I141">
        <v>3</v>
      </c>
      <c r="J141">
        <v>4</v>
      </c>
      <c r="K141">
        <v>2</v>
      </c>
      <c r="L141" s="2">
        <f t="shared" si="11"/>
        <v>19</v>
      </c>
      <c r="M141" s="54">
        <f t="shared" si="12"/>
        <v>4</v>
      </c>
    </row>
    <row r="142" spans="1:13" x14ac:dyDescent="0.3">
      <c r="A142">
        <v>27690</v>
      </c>
      <c r="B142">
        <v>0</v>
      </c>
      <c r="C142">
        <v>1998</v>
      </c>
      <c r="D142">
        <f t="shared" si="10"/>
        <v>24</v>
      </c>
      <c r="E142" t="s">
        <v>96</v>
      </c>
      <c r="F142">
        <v>3</v>
      </c>
      <c r="G142">
        <v>4</v>
      </c>
      <c r="H142">
        <v>2</v>
      </c>
      <c r="I142">
        <v>3</v>
      </c>
      <c r="J142">
        <v>4</v>
      </c>
      <c r="K142">
        <v>3</v>
      </c>
      <c r="L142" s="2">
        <f t="shared" si="11"/>
        <v>19</v>
      </c>
      <c r="M142" s="54">
        <f t="shared" si="12"/>
        <v>4</v>
      </c>
    </row>
    <row r="143" spans="1:13" x14ac:dyDescent="0.3">
      <c r="A143">
        <v>29069</v>
      </c>
      <c r="B143">
        <v>0</v>
      </c>
      <c r="C143">
        <v>1998</v>
      </c>
      <c r="D143">
        <f t="shared" si="10"/>
        <v>24</v>
      </c>
      <c r="E143" t="s">
        <v>100</v>
      </c>
      <c r="F143">
        <v>3</v>
      </c>
      <c r="G143">
        <v>4</v>
      </c>
      <c r="H143">
        <v>3</v>
      </c>
      <c r="I143">
        <v>2</v>
      </c>
      <c r="J143">
        <v>4</v>
      </c>
      <c r="K143">
        <v>3</v>
      </c>
      <c r="L143" s="2">
        <f t="shared" si="11"/>
        <v>19</v>
      </c>
      <c r="M143" s="54">
        <f t="shared" si="12"/>
        <v>4</v>
      </c>
    </row>
    <row r="144" spans="1:13" x14ac:dyDescent="0.3">
      <c r="A144">
        <v>26886</v>
      </c>
      <c r="B144">
        <v>0</v>
      </c>
      <c r="C144">
        <v>1995</v>
      </c>
      <c r="D144">
        <f t="shared" si="10"/>
        <v>27</v>
      </c>
      <c r="E144" t="s">
        <v>40</v>
      </c>
      <c r="F144">
        <v>3</v>
      </c>
      <c r="G144">
        <v>3</v>
      </c>
      <c r="H144">
        <v>2</v>
      </c>
      <c r="I144">
        <v>3</v>
      </c>
      <c r="J144">
        <v>4</v>
      </c>
      <c r="K144">
        <v>4</v>
      </c>
      <c r="L144" s="2">
        <f t="shared" si="11"/>
        <v>19</v>
      </c>
      <c r="M144" s="54">
        <f t="shared" si="12"/>
        <v>4</v>
      </c>
    </row>
    <row r="145" spans="1:13" x14ac:dyDescent="0.3">
      <c r="A145">
        <v>28535</v>
      </c>
      <c r="B145">
        <v>0</v>
      </c>
      <c r="C145">
        <v>1993</v>
      </c>
      <c r="D145">
        <f t="shared" si="10"/>
        <v>29</v>
      </c>
      <c r="E145" t="s">
        <v>44</v>
      </c>
      <c r="F145">
        <v>3</v>
      </c>
      <c r="G145">
        <v>4</v>
      </c>
      <c r="H145">
        <v>3</v>
      </c>
      <c r="I145">
        <v>3</v>
      </c>
      <c r="J145">
        <v>3</v>
      </c>
      <c r="K145">
        <v>3</v>
      </c>
      <c r="L145" s="2">
        <f t="shared" si="11"/>
        <v>19</v>
      </c>
      <c r="M145" s="54">
        <f t="shared" si="12"/>
        <v>4</v>
      </c>
    </row>
    <row r="146" spans="1:13" x14ac:dyDescent="0.3">
      <c r="A146">
        <v>26817</v>
      </c>
      <c r="B146">
        <v>0</v>
      </c>
      <c r="C146">
        <v>1992</v>
      </c>
      <c r="D146">
        <f t="shared" si="10"/>
        <v>30</v>
      </c>
      <c r="E146" t="s">
        <v>40</v>
      </c>
      <c r="F146">
        <v>2</v>
      </c>
      <c r="G146">
        <v>4</v>
      </c>
      <c r="H146">
        <v>3</v>
      </c>
      <c r="I146">
        <v>4</v>
      </c>
      <c r="J146">
        <v>4</v>
      </c>
      <c r="K146">
        <v>2</v>
      </c>
      <c r="L146" s="2">
        <f t="shared" si="11"/>
        <v>19</v>
      </c>
      <c r="M146" s="54">
        <f t="shared" si="12"/>
        <v>4</v>
      </c>
    </row>
    <row r="147" spans="1:13" x14ac:dyDescent="0.3">
      <c r="A147">
        <v>27392</v>
      </c>
      <c r="B147">
        <v>0</v>
      </c>
      <c r="C147">
        <v>1992</v>
      </c>
      <c r="D147">
        <f t="shared" si="10"/>
        <v>30</v>
      </c>
      <c r="E147" t="s">
        <v>63</v>
      </c>
      <c r="F147">
        <v>3</v>
      </c>
      <c r="G147">
        <v>3</v>
      </c>
      <c r="H147">
        <v>3</v>
      </c>
      <c r="I147">
        <v>3</v>
      </c>
      <c r="J147">
        <v>4</v>
      </c>
      <c r="K147">
        <v>3</v>
      </c>
      <c r="L147" s="2">
        <f t="shared" si="11"/>
        <v>19</v>
      </c>
      <c r="M147" s="54">
        <f t="shared" si="12"/>
        <v>4</v>
      </c>
    </row>
    <row r="148" spans="1:13" x14ac:dyDescent="0.3">
      <c r="A148">
        <v>27345</v>
      </c>
      <c r="B148">
        <v>0</v>
      </c>
      <c r="C148">
        <v>1990</v>
      </c>
      <c r="D148">
        <f t="shared" si="10"/>
        <v>32</v>
      </c>
      <c r="E148" t="s">
        <v>42</v>
      </c>
      <c r="F148">
        <v>4</v>
      </c>
      <c r="G148">
        <v>4</v>
      </c>
      <c r="H148">
        <v>2</v>
      </c>
      <c r="I148">
        <v>3</v>
      </c>
      <c r="J148">
        <v>3</v>
      </c>
      <c r="K148">
        <v>3</v>
      </c>
      <c r="L148" s="2">
        <f t="shared" si="11"/>
        <v>19</v>
      </c>
      <c r="M148" s="54">
        <f t="shared" si="12"/>
        <v>4</v>
      </c>
    </row>
    <row r="149" spans="1:13" x14ac:dyDescent="0.3">
      <c r="A149">
        <v>27398</v>
      </c>
      <c r="B149">
        <v>0</v>
      </c>
      <c r="C149">
        <v>1989</v>
      </c>
      <c r="D149">
        <f t="shared" si="10"/>
        <v>33</v>
      </c>
      <c r="E149" t="s">
        <v>42</v>
      </c>
      <c r="F149">
        <v>4</v>
      </c>
      <c r="G149">
        <v>4</v>
      </c>
      <c r="H149">
        <v>2</v>
      </c>
      <c r="I149">
        <v>3</v>
      </c>
      <c r="J149">
        <v>3</v>
      </c>
      <c r="K149">
        <v>3</v>
      </c>
      <c r="L149" s="2">
        <f t="shared" si="11"/>
        <v>19</v>
      </c>
      <c r="M149" s="54">
        <f t="shared" si="12"/>
        <v>4</v>
      </c>
    </row>
    <row r="150" spans="1:13" x14ac:dyDescent="0.3">
      <c r="A150">
        <v>28650</v>
      </c>
      <c r="B150">
        <v>0</v>
      </c>
      <c r="C150">
        <v>1988</v>
      </c>
      <c r="D150">
        <f t="shared" si="10"/>
        <v>34</v>
      </c>
      <c r="E150" t="s">
        <v>42</v>
      </c>
      <c r="F150">
        <v>3</v>
      </c>
      <c r="G150">
        <v>4</v>
      </c>
      <c r="H150">
        <v>3</v>
      </c>
      <c r="I150">
        <v>3</v>
      </c>
      <c r="J150">
        <v>3</v>
      </c>
      <c r="K150">
        <v>3</v>
      </c>
      <c r="L150" s="2">
        <f t="shared" si="11"/>
        <v>19</v>
      </c>
      <c r="M150" s="54">
        <f t="shared" si="12"/>
        <v>4</v>
      </c>
    </row>
    <row r="151" spans="1:13" x14ac:dyDescent="0.3">
      <c r="A151">
        <v>27461</v>
      </c>
      <c r="B151">
        <v>0</v>
      </c>
      <c r="C151">
        <v>1986</v>
      </c>
      <c r="D151">
        <f t="shared" si="10"/>
        <v>36</v>
      </c>
      <c r="E151" t="s">
        <v>44</v>
      </c>
      <c r="F151">
        <v>3</v>
      </c>
      <c r="G151">
        <v>3</v>
      </c>
      <c r="H151">
        <v>2</v>
      </c>
      <c r="I151">
        <v>4</v>
      </c>
      <c r="J151">
        <v>4</v>
      </c>
      <c r="K151">
        <v>3</v>
      </c>
      <c r="L151" s="2">
        <f t="shared" si="11"/>
        <v>19</v>
      </c>
      <c r="M151" s="54">
        <f t="shared" si="12"/>
        <v>4</v>
      </c>
    </row>
    <row r="152" spans="1:13" x14ac:dyDescent="0.3">
      <c r="A152">
        <v>28147</v>
      </c>
      <c r="B152">
        <v>0</v>
      </c>
      <c r="C152">
        <v>1984</v>
      </c>
      <c r="D152">
        <f t="shared" si="10"/>
        <v>38</v>
      </c>
      <c r="E152" t="s">
        <v>52</v>
      </c>
      <c r="F152">
        <v>4</v>
      </c>
      <c r="G152">
        <v>4</v>
      </c>
      <c r="H152">
        <v>3</v>
      </c>
      <c r="I152">
        <v>2</v>
      </c>
      <c r="J152">
        <v>4</v>
      </c>
      <c r="K152">
        <v>2</v>
      </c>
      <c r="L152" s="2">
        <f t="shared" si="11"/>
        <v>19</v>
      </c>
      <c r="M152" s="54">
        <f t="shared" si="12"/>
        <v>4</v>
      </c>
    </row>
    <row r="153" spans="1:13" x14ac:dyDescent="0.3">
      <c r="A153">
        <v>27431</v>
      </c>
      <c r="B153">
        <v>0</v>
      </c>
      <c r="C153">
        <v>1980</v>
      </c>
      <c r="D153">
        <f t="shared" si="10"/>
        <v>42</v>
      </c>
      <c r="E153" t="s">
        <v>52</v>
      </c>
      <c r="F153">
        <v>3</v>
      </c>
      <c r="G153">
        <v>4</v>
      </c>
      <c r="H153">
        <v>2</v>
      </c>
      <c r="I153">
        <v>3</v>
      </c>
      <c r="J153">
        <v>3</v>
      </c>
      <c r="K153">
        <v>4</v>
      </c>
      <c r="L153" s="2">
        <f t="shared" si="11"/>
        <v>19</v>
      </c>
      <c r="M153" s="54">
        <f t="shared" si="12"/>
        <v>4</v>
      </c>
    </row>
    <row r="154" spans="1:13" x14ac:dyDescent="0.3">
      <c r="A154">
        <v>29379</v>
      </c>
      <c r="B154">
        <v>0</v>
      </c>
      <c r="C154">
        <v>1973</v>
      </c>
      <c r="D154">
        <f t="shared" si="10"/>
        <v>49</v>
      </c>
      <c r="E154" t="s">
        <v>72</v>
      </c>
      <c r="F154">
        <v>3</v>
      </c>
      <c r="G154">
        <v>3</v>
      </c>
      <c r="H154">
        <v>2</v>
      </c>
      <c r="I154">
        <v>3</v>
      </c>
      <c r="J154">
        <v>4</v>
      </c>
      <c r="K154">
        <v>4</v>
      </c>
      <c r="L154" s="2">
        <f t="shared" si="11"/>
        <v>19</v>
      </c>
      <c r="M154" s="54">
        <f t="shared" si="12"/>
        <v>4</v>
      </c>
    </row>
    <row r="155" spans="1:13" x14ac:dyDescent="0.3">
      <c r="A155">
        <v>27301</v>
      </c>
      <c r="B155">
        <v>0</v>
      </c>
      <c r="C155">
        <v>1966</v>
      </c>
      <c r="D155">
        <f t="shared" si="10"/>
        <v>56</v>
      </c>
      <c r="E155" t="s">
        <v>49</v>
      </c>
      <c r="F155">
        <v>4</v>
      </c>
      <c r="G155">
        <v>3</v>
      </c>
      <c r="H155">
        <v>3</v>
      </c>
      <c r="I155">
        <v>3</v>
      </c>
      <c r="J155">
        <v>3</v>
      </c>
      <c r="K155">
        <v>3</v>
      </c>
      <c r="L155" s="2">
        <f t="shared" si="11"/>
        <v>19</v>
      </c>
      <c r="M155" s="54">
        <f t="shared" si="12"/>
        <v>4</v>
      </c>
    </row>
    <row r="156" spans="1:13" x14ac:dyDescent="0.3">
      <c r="A156">
        <v>27078</v>
      </c>
      <c r="B156">
        <v>0</v>
      </c>
      <c r="C156">
        <v>1958</v>
      </c>
      <c r="D156">
        <f t="shared" si="10"/>
        <v>64</v>
      </c>
      <c r="E156" t="s">
        <v>52</v>
      </c>
      <c r="F156">
        <v>4</v>
      </c>
      <c r="G156">
        <v>4</v>
      </c>
      <c r="H156">
        <v>3</v>
      </c>
      <c r="I156">
        <v>3</v>
      </c>
      <c r="J156">
        <v>3</v>
      </c>
      <c r="K156">
        <v>2</v>
      </c>
      <c r="L156" s="2">
        <f t="shared" si="11"/>
        <v>19</v>
      </c>
      <c r="M156" s="54">
        <f t="shared" si="12"/>
        <v>4</v>
      </c>
    </row>
    <row r="157" spans="1:13" x14ac:dyDescent="0.3">
      <c r="A157">
        <v>28013</v>
      </c>
      <c r="B157">
        <v>0</v>
      </c>
      <c r="C157">
        <v>1956</v>
      </c>
      <c r="D157">
        <f t="shared" si="10"/>
        <v>66</v>
      </c>
      <c r="E157" t="s">
        <v>52</v>
      </c>
      <c r="F157">
        <v>4</v>
      </c>
      <c r="G157">
        <v>4</v>
      </c>
      <c r="H157">
        <v>1</v>
      </c>
      <c r="I157">
        <v>3</v>
      </c>
      <c r="J157">
        <v>4</v>
      </c>
      <c r="K157">
        <v>3</v>
      </c>
      <c r="L157" s="2">
        <f t="shared" si="11"/>
        <v>19</v>
      </c>
      <c r="M157" s="54">
        <f t="shared" si="12"/>
        <v>4</v>
      </c>
    </row>
    <row r="158" spans="1:13" x14ac:dyDescent="0.3">
      <c r="A158">
        <v>28592</v>
      </c>
      <c r="B158">
        <v>0</v>
      </c>
      <c r="C158">
        <v>1952</v>
      </c>
      <c r="D158">
        <f t="shared" si="10"/>
        <v>70</v>
      </c>
      <c r="E158" t="s">
        <v>49</v>
      </c>
      <c r="F158">
        <v>4</v>
      </c>
      <c r="G158">
        <v>4</v>
      </c>
      <c r="H158">
        <v>1</v>
      </c>
      <c r="I158">
        <v>3</v>
      </c>
      <c r="J158">
        <v>4</v>
      </c>
      <c r="K158">
        <v>3</v>
      </c>
      <c r="L158" s="2">
        <f t="shared" si="11"/>
        <v>19</v>
      </c>
      <c r="M158" s="54">
        <f t="shared" si="12"/>
        <v>4</v>
      </c>
    </row>
    <row r="159" spans="1:13" x14ac:dyDescent="0.3">
      <c r="A159">
        <v>28802</v>
      </c>
      <c r="B159">
        <v>0</v>
      </c>
      <c r="C159">
        <v>1948</v>
      </c>
      <c r="D159">
        <f t="shared" si="10"/>
        <v>74</v>
      </c>
      <c r="E159" t="s">
        <v>44</v>
      </c>
      <c r="F159">
        <v>3</v>
      </c>
      <c r="G159">
        <v>3</v>
      </c>
      <c r="H159">
        <v>2</v>
      </c>
      <c r="I159">
        <v>3</v>
      </c>
      <c r="J159">
        <v>4</v>
      </c>
      <c r="K159">
        <v>4</v>
      </c>
      <c r="L159" s="2">
        <f t="shared" si="11"/>
        <v>19</v>
      </c>
      <c r="M159" s="54">
        <f t="shared" si="12"/>
        <v>4</v>
      </c>
    </row>
    <row r="160" spans="1:13" x14ac:dyDescent="0.3">
      <c r="A160">
        <v>29529</v>
      </c>
      <c r="B160">
        <v>0</v>
      </c>
      <c r="C160">
        <v>2007</v>
      </c>
      <c r="D160">
        <f t="shared" si="10"/>
        <v>15</v>
      </c>
      <c r="E160" t="s">
        <v>46</v>
      </c>
      <c r="F160">
        <v>3</v>
      </c>
      <c r="G160">
        <v>4</v>
      </c>
      <c r="H160">
        <v>1</v>
      </c>
      <c r="I160">
        <v>4</v>
      </c>
      <c r="J160">
        <v>4</v>
      </c>
      <c r="K160">
        <v>4</v>
      </c>
      <c r="L160" s="2">
        <f t="shared" si="11"/>
        <v>20</v>
      </c>
      <c r="M160" s="54">
        <f t="shared" si="12"/>
        <v>5</v>
      </c>
    </row>
    <row r="161" spans="1:13" x14ac:dyDescent="0.3">
      <c r="A161">
        <v>26592</v>
      </c>
      <c r="B161">
        <v>0</v>
      </c>
      <c r="C161">
        <v>2005</v>
      </c>
      <c r="D161">
        <f t="shared" si="10"/>
        <v>17</v>
      </c>
      <c r="E161" t="s">
        <v>40</v>
      </c>
      <c r="F161">
        <v>4</v>
      </c>
      <c r="G161">
        <v>4</v>
      </c>
      <c r="H161">
        <v>2</v>
      </c>
      <c r="I161">
        <v>3</v>
      </c>
      <c r="J161">
        <v>4</v>
      </c>
      <c r="K161">
        <v>3</v>
      </c>
      <c r="L161" s="2">
        <f t="shared" si="11"/>
        <v>20</v>
      </c>
      <c r="M161" s="54">
        <f t="shared" si="12"/>
        <v>5</v>
      </c>
    </row>
    <row r="162" spans="1:13" x14ac:dyDescent="0.3">
      <c r="A162">
        <v>27646</v>
      </c>
      <c r="B162">
        <v>0</v>
      </c>
      <c r="C162">
        <v>2005</v>
      </c>
      <c r="D162">
        <f t="shared" si="10"/>
        <v>17</v>
      </c>
      <c r="E162" t="s">
        <v>52</v>
      </c>
      <c r="F162">
        <v>4</v>
      </c>
      <c r="G162">
        <v>4</v>
      </c>
      <c r="H162">
        <v>2</v>
      </c>
      <c r="I162">
        <v>3</v>
      </c>
      <c r="J162">
        <v>3</v>
      </c>
      <c r="K162">
        <v>4</v>
      </c>
      <c r="L162" s="2">
        <f t="shared" si="11"/>
        <v>20</v>
      </c>
      <c r="M162" s="54">
        <f t="shared" si="12"/>
        <v>5</v>
      </c>
    </row>
    <row r="163" spans="1:13" x14ac:dyDescent="0.3">
      <c r="A163">
        <v>27774</v>
      </c>
      <c r="B163">
        <v>0</v>
      </c>
      <c r="C163">
        <v>2002</v>
      </c>
      <c r="D163">
        <f t="shared" si="10"/>
        <v>20</v>
      </c>
      <c r="E163" t="s">
        <v>40</v>
      </c>
      <c r="F163">
        <v>4</v>
      </c>
      <c r="G163">
        <v>4</v>
      </c>
      <c r="H163">
        <v>2</v>
      </c>
      <c r="I163">
        <v>3</v>
      </c>
      <c r="J163">
        <v>4</v>
      </c>
      <c r="K163">
        <v>3</v>
      </c>
      <c r="L163" s="2">
        <f t="shared" si="11"/>
        <v>20</v>
      </c>
      <c r="M163" s="54">
        <f t="shared" si="12"/>
        <v>5</v>
      </c>
    </row>
    <row r="164" spans="1:13" x14ac:dyDescent="0.3">
      <c r="A164">
        <v>28710</v>
      </c>
      <c r="B164">
        <v>0</v>
      </c>
      <c r="C164">
        <v>2002</v>
      </c>
      <c r="D164">
        <f t="shared" si="10"/>
        <v>20</v>
      </c>
      <c r="E164" t="s">
        <v>40</v>
      </c>
      <c r="F164">
        <v>4</v>
      </c>
      <c r="G164">
        <v>3</v>
      </c>
      <c r="H164">
        <v>3</v>
      </c>
      <c r="I164">
        <v>2</v>
      </c>
      <c r="J164">
        <v>4</v>
      </c>
      <c r="K164">
        <v>4</v>
      </c>
      <c r="L164" s="2">
        <f t="shared" si="11"/>
        <v>20</v>
      </c>
      <c r="M164" s="54">
        <f t="shared" si="12"/>
        <v>5</v>
      </c>
    </row>
    <row r="165" spans="1:13" x14ac:dyDescent="0.3">
      <c r="A165">
        <v>28740</v>
      </c>
      <c r="B165">
        <v>0</v>
      </c>
      <c r="C165">
        <v>2001</v>
      </c>
      <c r="D165">
        <f t="shared" si="10"/>
        <v>21</v>
      </c>
      <c r="E165" t="s">
        <v>69</v>
      </c>
      <c r="F165">
        <v>1</v>
      </c>
      <c r="G165">
        <v>4</v>
      </c>
      <c r="H165">
        <v>4</v>
      </c>
      <c r="I165">
        <v>3</v>
      </c>
      <c r="J165">
        <v>4</v>
      </c>
      <c r="K165">
        <v>4</v>
      </c>
      <c r="L165" s="2">
        <f t="shared" si="11"/>
        <v>20</v>
      </c>
      <c r="M165" s="54">
        <f t="shared" si="12"/>
        <v>5</v>
      </c>
    </row>
    <row r="166" spans="1:13" x14ac:dyDescent="0.3">
      <c r="A166">
        <v>26753</v>
      </c>
      <c r="B166">
        <v>0</v>
      </c>
      <c r="C166">
        <v>2000</v>
      </c>
      <c r="D166">
        <f t="shared" si="10"/>
        <v>22</v>
      </c>
      <c r="E166" t="s">
        <v>42</v>
      </c>
      <c r="F166">
        <v>3</v>
      </c>
      <c r="G166">
        <v>4</v>
      </c>
      <c r="H166">
        <v>3</v>
      </c>
      <c r="I166">
        <v>3</v>
      </c>
      <c r="J166">
        <v>4</v>
      </c>
      <c r="K166">
        <v>3</v>
      </c>
      <c r="L166" s="2">
        <f t="shared" si="11"/>
        <v>20</v>
      </c>
      <c r="M166" s="54">
        <f t="shared" si="12"/>
        <v>5</v>
      </c>
    </row>
    <row r="167" spans="1:13" x14ac:dyDescent="0.3">
      <c r="A167">
        <v>27220</v>
      </c>
      <c r="B167">
        <v>0</v>
      </c>
      <c r="C167">
        <v>2000</v>
      </c>
      <c r="D167">
        <f t="shared" si="10"/>
        <v>22</v>
      </c>
      <c r="E167" t="s">
        <v>74</v>
      </c>
      <c r="F167">
        <v>4</v>
      </c>
      <c r="G167">
        <v>4</v>
      </c>
      <c r="H167">
        <v>2</v>
      </c>
      <c r="I167">
        <v>2</v>
      </c>
      <c r="J167">
        <v>4</v>
      </c>
      <c r="K167">
        <v>4</v>
      </c>
      <c r="L167" s="2">
        <f t="shared" si="11"/>
        <v>20</v>
      </c>
      <c r="M167" s="54">
        <f t="shared" si="12"/>
        <v>5</v>
      </c>
    </row>
    <row r="168" spans="1:13" x14ac:dyDescent="0.3">
      <c r="A168">
        <v>28516</v>
      </c>
      <c r="B168">
        <v>0</v>
      </c>
      <c r="C168">
        <v>2000</v>
      </c>
      <c r="D168">
        <f t="shared" si="10"/>
        <v>22</v>
      </c>
      <c r="E168" t="s">
        <v>42</v>
      </c>
      <c r="F168">
        <v>2</v>
      </c>
      <c r="G168">
        <v>4</v>
      </c>
      <c r="H168">
        <v>4</v>
      </c>
      <c r="I168">
        <v>3</v>
      </c>
      <c r="J168">
        <v>3</v>
      </c>
      <c r="K168">
        <v>4</v>
      </c>
      <c r="L168" s="2">
        <f t="shared" si="11"/>
        <v>20</v>
      </c>
      <c r="M168" s="54">
        <f t="shared" si="12"/>
        <v>5</v>
      </c>
    </row>
    <row r="169" spans="1:13" x14ac:dyDescent="0.3">
      <c r="A169">
        <v>26814</v>
      </c>
      <c r="B169">
        <v>0</v>
      </c>
      <c r="C169">
        <v>2000</v>
      </c>
      <c r="D169">
        <f t="shared" si="10"/>
        <v>22</v>
      </c>
      <c r="E169" t="s">
        <v>44</v>
      </c>
      <c r="F169">
        <v>3</v>
      </c>
      <c r="G169">
        <v>4</v>
      </c>
      <c r="H169">
        <v>3</v>
      </c>
      <c r="I169">
        <v>2</v>
      </c>
      <c r="J169">
        <v>4</v>
      </c>
      <c r="K169">
        <v>4</v>
      </c>
      <c r="L169" s="2">
        <f t="shared" si="11"/>
        <v>20</v>
      </c>
      <c r="M169" s="54">
        <f t="shared" si="12"/>
        <v>5</v>
      </c>
    </row>
    <row r="170" spans="1:13" x14ac:dyDescent="0.3">
      <c r="A170">
        <v>29540</v>
      </c>
      <c r="B170">
        <v>0</v>
      </c>
      <c r="C170">
        <v>2000</v>
      </c>
      <c r="D170">
        <f t="shared" si="10"/>
        <v>22</v>
      </c>
      <c r="E170" t="s">
        <v>80</v>
      </c>
      <c r="F170">
        <v>3</v>
      </c>
      <c r="G170">
        <v>4</v>
      </c>
      <c r="H170">
        <v>1</v>
      </c>
      <c r="I170">
        <v>4</v>
      </c>
      <c r="J170">
        <v>4</v>
      </c>
      <c r="K170">
        <v>4</v>
      </c>
      <c r="L170" s="2">
        <f t="shared" si="11"/>
        <v>20</v>
      </c>
      <c r="M170" s="54">
        <f t="shared" si="12"/>
        <v>5</v>
      </c>
    </row>
    <row r="171" spans="1:13" x14ac:dyDescent="0.3">
      <c r="A171">
        <v>27333</v>
      </c>
      <c r="B171">
        <v>0</v>
      </c>
      <c r="C171">
        <v>1999</v>
      </c>
      <c r="D171">
        <f t="shared" si="10"/>
        <v>23</v>
      </c>
      <c r="E171" t="s">
        <v>42</v>
      </c>
      <c r="F171">
        <v>4</v>
      </c>
      <c r="G171">
        <v>4</v>
      </c>
      <c r="H171">
        <v>3</v>
      </c>
      <c r="I171">
        <v>3</v>
      </c>
      <c r="J171">
        <v>4</v>
      </c>
      <c r="K171">
        <v>2</v>
      </c>
      <c r="L171" s="2">
        <f t="shared" si="11"/>
        <v>20</v>
      </c>
      <c r="M171" s="54">
        <f t="shared" si="12"/>
        <v>5</v>
      </c>
    </row>
    <row r="172" spans="1:13" x14ac:dyDescent="0.3">
      <c r="A172">
        <v>27580</v>
      </c>
      <c r="B172">
        <v>0</v>
      </c>
      <c r="C172">
        <v>1999</v>
      </c>
      <c r="D172">
        <f t="shared" si="10"/>
        <v>23</v>
      </c>
      <c r="E172" t="s">
        <v>40</v>
      </c>
      <c r="F172">
        <v>4</v>
      </c>
      <c r="G172">
        <v>4</v>
      </c>
      <c r="H172">
        <v>3</v>
      </c>
      <c r="I172">
        <v>3</v>
      </c>
      <c r="J172">
        <v>4</v>
      </c>
      <c r="K172">
        <v>2</v>
      </c>
      <c r="L172" s="2">
        <f t="shared" si="11"/>
        <v>20</v>
      </c>
      <c r="M172" s="54">
        <f t="shared" si="12"/>
        <v>5</v>
      </c>
    </row>
    <row r="173" spans="1:13" x14ac:dyDescent="0.3">
      <c r="A173">
        <v>28855</v>
      </c>
      <c r="B173">
        <v>0</v>
      </c>
      <c r="C173">
        <v>1999</v>
      </c>
      <c r="D173">
        <f t="shared" si="10"/>
        <v>23</v>
      </c>
      <c r="E173" t="s">
        <v>42</v>
      </c>
      <c r="F173">
        <v>4</v>
      </c>
      <c r="G173">
        <v>4</v>
      </c>
      <c r="H173">
        <v>2</v>
      </c>
      <c r="I173">
        <v>3</v>
      </c>
      <c r="J173">
        <v>4</v>
      </c>
      <c r="K173">
        <v>3</v>
      </c>
      <c r="L173" s="2">
        <f t="shared" si="11"/>
        <v>20</v>
      </c>
      <c r="M173" s="54">
        <f t="shared" si="12"/>
        <v>5</v>
      </c>
    </row>
    <row r="174" spans="1:13" x14ac:dyDescent="0.3">
      <c r="A174">
        <v>29295</v>
      </c>
      <c r="B174">
        <v>0</v>
      </c>
      <c r="C174">
        <v>1999</v>
      </c>
      <c r="D174">
        <f t="shared" si="10"/>
        <v>23</v>
      </c>
      <c r="E174" t="s">
        <v>44</v>
      </c>
      <c r="F174">
        <v>2</v>
      </c>
      <c r="G174">
        <v>4</v>
      </c>
      <c r="H174">
        <v>3</v>
      </c>
      <c r="I174">
        <v>3</v>
      </c>
      <c r="J174">
        <v>4</v>
      </c>
      <c r="K174">
        <v>4</v>
      </c>
      <c r="L174" s="2">
        <f t="shared" si="11"/>
        <v>20</v>
      </c>
      <c r="M174" s="54">
        <f t="shared" si="12"/>
        <v>5</v>
      </c>
    </row>
    <row r="175" spans="1:13" x14ac:dyDescent="0.3">
      <c r="A175">
        <v>29335</v>
      </c>
      <c r="B175">
        <v>0</v>
      </c>
      <c r="C175">
        <v>1999</v>
      </c>
      <c r="D175">
        <f t="shared" si="10"/>
        <v>23</v>
      </c>
      <c r="E175" t="s">
        <v>52</v>
      </c>
      <c r="F175">
        <v>4</v>
      </c>
      <c r="G175">
        <v>3</v>
      </c>
      <c r="H175">
        <v>4</v>
      </c>
      <c r="I175">
        <v>3</v>
      </c>
      <c r="J175">
        <v>3</v>
      </c>
      <c r="K175">
        <v>3</v>
      </c>
      <c r="L175" s="2">
        <f t="shared" si="11"/>
        <v>20</v>
      </c>
      <c r="M175" s="54">
        <f t="shared" si="12"/>
        <v>5</v>
      </c>
    </row>
    <row r="176" spans="1:13" x14ac:dyDescent="0.3">
      <c r="A176">
        <v>28656</v>
      </c>
      <c r="B176">
        <v>0</v>
      </c>
      <c r="C176">
        <v>1999</v>
      </c>
      <c r="D176">
        <f t="shared" si="10"/>
        <v>23</v>
      </c>
      <c r="E176" t="s">
        <v>94</v>
      </c>
      <c r="F176">
        <v>2</v>
      </c>
      <c r="G176">
        <v>4</v>
      </c>
      <c r="H176">
        <v>2</v>
      </c>
      <c r="I176">
        <v>4</v>
      </c>
      <c r="J176">
        <v>4</v>
      </c>
      <c r="K176">
        <v>4</v>
      </c>
      <c r="L176" s="2">
        <f t="shared" si="11"/>
        <v>20</v>
      </c>
      <c r="M176" s="54">
        <f t="shared" si="12"/>
        <v>5</v>
      </c>
    </row>
    <row r="177" spans="1:13" x14ac:dyDescent="0.3">
      <c r="A177">
        <v>29188</v>
      </c>
      <c r="B177">
        <v>0</v>
      </c>
      <c r="C177">
        <v>1998</v>
      </c>
      <c r="D177">
        <f t="shared" si="10"/>
        <v>24</v>
      </c>
      <c r="E177" t="s">
        <v>44</v>
      </c>
      <c r="F177">
        <v>4</v>
      </c>
      <c r="G177">
        <v>4</v>
      </c>
      <c r="H177">
        <v>1</v>
      </c>
      <c r="I177">
        <v>4</v>
      </c>
      <c r="J177">
        <v>4</v>
      </c>
      <c r="K177">
        <v>3</v>
      </c>
      <c r="L177" s="2">
        <f t="shared" si="11"/>
        <v>20</v>
      </c>
      <c r="M177" s="54">
        <f t="shared" si="12"/>
        <v>5</v>
      </c>
    </row>
    <row r="178" spans="1:13" x14ac:dyDescent="0.3">
      <c r="A178">
        <v>29772</v>
      </c>
      <c r="B178">
        <v>0</v>
      </c>
      <c r="C178">
        <v>1998</v>
      </c>
      <c r="D178">
        <f t="shared" si="10"/>
        <v>24</v>
      </c>
      <c r="E178" t="s">
        <v>52</v>
      </c>
      <c r="F178">
        <v>3</v>
      </c>
      <c r="G178">
        <v>4</v>
      </c>
      <c r="H178">
        <v>3</v>
      </c>
      <c r="I178">
        <v>3</v>
      </c>
      <c r="J178">
        <v>4</v>
      </c>
      <c r="K178">
        <v>3</v>
      </c>
      <c r="L178" s="2">
        <f t="shared" si="11"/>
        <v>20</v>
      </c>
      <c r="M178" s="54">
        <f t="shared" si="12"/>
        <v>5</v>
      </c>
    </row>
    <row r="179" spans="1:13" x14ac:dyDescent="0.3">
      <c r="A179">
        <v>27210</v>
      </c>
      <c r="B179">
        <v>0</v>
      </c>
      <c r="C179">
        <v>1997</v>
      </c>
      <c r="D179">
        <f t="shared" si="10"/>
        <v>25</v>
      </c>
      <c r="E179" t="s">
        <v>69</v>
      </c>
      <c r="F179">
        <v>4</v>
      </c>
      <c r="G179">
        <v>3</v>
      </c>
      <c r="H179">
        <v>4</v>
      </c>
      <c r="I179">
        <v>3</v>
      </c>
      <c r="J179">
        <v>3</v>
      </c>
      <c r="K179">
        <v>3</v>
      </c>
      <c r="L179" s="2">
        <f t="shared" si="11"/>
        <v>20</v>
      </c>
      <c r="M179" s="54">
        <f t="shared" si="12"/>
        <v>5</v>
      </c>
    </row>
    <row r="180" spans="1:13" x14ac:dyDescent="0.3">
      <c r="A180">
        <v>27242</v>
      </c>
      <c r="B180">
        <v>0</v>
      </c>
      <c r="C180">
        <v>1997</v>
      </c>
      <c r="D180">
        <f t="shared" si="10"/>
        <v>25</v>
      </c>
      <c r="E180" t="s">
        <v>40</v>
      </c>
      <c r="F180">
        <v>4</v>
      </c>
      <c r="G180">
        <v>4</v>
      </c>
      <c r="H180">
        <v>3</v>
      </c>
      <c r="I180">
        <v>3</v>
      </c>
      <c r="J180">
        <v>3</v>
      </c>
      <c r="K180">
        <v>3</v>
      </c>
      <c r="L180" s="2">
        <f t="shared" si="11"/>
        <v>20</v>
      </c>
      <c r="M180" s="54">
        <f t="shared" si="12"/>
        <v>5</v>
      </c>
    </row>
    <row r="181" spans="1:13" x14ac:dyDescent="0.3">
      <c r="A181">
        <v>27393</v>
      </c>
      <c r="B181">
        <v>0</v>
      </c>
      <c r="C181">
        <v>1997</v>
      </c>
      <c r="D181">
        <f t="shared" si="10"/>
        <v>25</v>
      </c>
      <c r="E181" t="s">
        <v>42</v>
      </c>
      <c r="F181">
        <v>4</v>
      </c>
      <c r="G181">
        <v>4</v>
      </c>
      <c r="H181">
        <v>3</v>
      </c>
      <c r="I181">
        <v>3</v>
      </c>
      <c r="J181">
        <v>3</v>
      </c>
      <c r="K181">
        <v>3</v>
      </c>
      <c r="L181" s="2">
        <f t="shared" si="11"/>
        <v>20</v>
      </c>
      <c r="M181" s="54">
        <f t="shared" si="12"/>
        <v>5</v>
      </c>
    </row>
    <row r="182" spans="1:13" x14ac:dyDescent="0.3">
      <c r="A182">
        <v>29373</v>
      </c>
      <c r="B182">
        <v>0</v>
      </c>
      <c r="C182">
        <v>1996</v>
      </c>
      <c r="D182">
        <f t="shared" si="10"/>
        <v>26</v>
      </c>
      <c r="E182" t="s">
        <v>106</v>
      </c>
      <c r="F182">
        <v>3</v>
      </c>
      <c r="G182">
        <v>4</v>
      </c>
      <c r="H182">
        <v>3</v>
      </c>
      <c r="I182">
        <v>2</v>
      </c>
      <c r="J182">
        <v>4</v>
      </c>
      <c r="K182">
        <v>4</v>
      </c>
      <c r="L182" s="2">
        <f t="shared" si="11"/>
        <v>20</v>
      </c>
      <c r="M182" s="54">
        <f t="shared" si="12"/>
        <v>5</v>
      </c>
    </row>
    <row r="183" spans="1:13" x14ac:dyDescent="0.3">
      <c r="A183">
        <v>27510</v>
      </c>
      <c r="B183">
        <v>0</v>
      </c>
      <c r="C183">
        <v>1994</v>
      </c>
      <c r="D183">
        <f t="shared" si="10"/>
        <v>28</v>
      </c>
      <c r="E183" t="s">
        <v>42</v>
      </c>
      <c r="F183">
        <v>4</v>
      </c>
      <c r="G183">
        <v>4</v>
      </c>
      <c r="H183">
        <v>4</v>
      </c>
      <c r="I183">
        <v>2</v>
      </c>
      <c r="J183">
        <v>4</v>
      </c>
      <c r="K183">
        <v>2</v>
      </c>
      <c r="L183" s="2">
        <f t="shared" si="11"/>
        <v>20</v>
      </c>
      <c r="M183" s="54">
        <f t="shared" si="12"/>
        <v>5</v>
      </c>
    </row>
    <row r="184" spans="1:13" x14ac:dyDescent="0.3">
      <c r="A184">
        <v>27583</v>
      </c>
      <c r="B184">
        <v>0</v>
      </c>
      <c r="C184">
        <v>1994</v>
      </c>
      <c r="D184">
        <f t="shared" si="10"/>
        <v>28</v>
      </c>
      <c r="E184" t="s">
        <v>52</v>
      </c>
      <c r="F184">
        <v>4</v>
      </c>
      <c r="G184">
        <v>4</v>
      </c>
      <c r="H184">
        <v>3</v>
      </c>
      <c r="I184">
        <v>3</v>
      </c>
      <c r="J184">
        <v>3</v>
      </c>
      <c r="K184">
        <v>3</v>
      </c>
      <c r="L184" s="2">
        <f t="shared" si="11"/>
        <v>20</v>
      </c>
      <c r="M184" s="54">
        <f t="shared" si="12"/>
        <v>5</v>
      </c>
    </row>
    <row r="185" spans="1:13" x14ac:dyDescent="0.3">
      <c r="A185">
        <v>28827</v>
      </c>
      <c r="B185">
        <v>0</v>
      </c>
      <c r="C185">
        <v>1994</v>
      </c>
      <c r="D185">
        <f t="shared" si="10"/>
        <v>28</v>
      </c>
      <c r="E185" t="s">
        <v>42</v>
      </c>
      <c r="F185">
        <v>4</v>
      </c>
      <c r="G185">
        <v>4</v>
      </c>
      <c r="H185">
        <v>2</v>
      </c>
      <c r="I185">
        <v>3</v>
      </c>
      <c r="J185">
        <v>3</v>
      </c>
      <c r="K185">
        <v>4</v>
      </c>
      <c r="L185" s="2">
        <f t="shared" si="11"/>
        <v>20</v>
      </c>
      <c r="M185" s="54">
        <f t="shared" si="12"/>
        <v>5</v>
      </c>
    </row>
    <row r="186" spans="1:13" x14ac:dyDescent="0.3">
      <c r="A186">
        <v>27181</v>
      </c>
      <c r="B186">
        <v>0</v>
      </c>
      <c r="C186">
        <v>1989</v>
      </c>
      <c r="D186">
        <f t="shared" si="10"/>
        <v>33</v>
      </c>
      <c r="E186" t="s">
        <v>42</v>
      </c>
      <c r="F186">
        <v>3</v>
      </c>
      <c r="G186">
        <v>3</v>
      </c>
      <c r="H186">
        <v>2</v>
      </c>
      <c r="I186">
        <v>4</v>
      </c>
      <c r="J186">
        <v>4</v>
      </c>
      <c r="K186">
        <v>4</v>
      </c>
      <c r="L186" s="2">
        <f t="shared" si="11"/>
        <v>20</v>
      </c>
      <c r="M186" s="54">
        <f t="shared" si="12"/>
        <v>5</v>
      </c>
    </row>
    <row r="187" spans="1:13" x14ac:dyDescent="0.3">
      <c r="A187">
        <v>27596</v>
      </c>
      <c r="B187">
        <v>0</v>
      </c>
      <c r="C187">
        <v>1989</v>
      </c>
      <c r="D187">
        <f t="shared" si="10"/>
        <v>33</v>
      </c>
      <c r="E187" t="s">
        <v>40</v>
      </c>
      <c r="F187">
        <v>4</v>
      </c>
      <c r="G187">
        <v>4</v>
      </c>
      <c r="H187">
        <v>3</v>
      </c>
      <c r="I187">
        <v>3</v>
      </c>
      <c r="J187">
        <v>4</v>
      </c>
      <c r="K187">
        <v>2</v>
      </c>
      <c r="L187" s="2">
        <f t="shared" si="11"/>
        <v>20</v>
      </c>
      <c r="M187" s="54">
        <f t="shared" si="12"/>
        <v>5</v>
      </c>
    </row>
    <row r="188" spans="1:13" x14ac:dyDescent="0.3">
      <c r="A188">
        <v>28513</v>
      </c>
      <c r="B188">
        <v>0</v>
      </c>
      <c r="C188">
        <v>1978</v>
      </c>
      <c r="D188">
        <f t="shared" si="10"/>
        <v>44</v>
      </c>
      <c r="E188" t="s">
        <v>42</v>
      </c>
      <c r="F188">
        <v>4</v>
      </c>
      <c r="G188">
        <v>4</v>
      </c>
      <c r="H188">
        <v>2</v>
      </c>
      <c r="I188">
        <v>4</v>
      </c>
      <c r="J188">
        <v>3</v>
      </c>
      <c r="K188">
        <v>3</v>
      </c>
      <c r="L188" s="2">
        <f t="shared" si="11"/>
        <v>20</v>
      </c>
      <c r="M188" s="54">
        <f t="shared" si="12"/>
        <v>5</v>
      </c>
    </row>
    <row r="189" spans="1:13" x14ac:dyDescent="0.3">
      <c r="A189">
        <v>29093</v>
      </c>
      <c r="B189">
        <v>0</v>
      </c>
      <c r="C189">
        <v>1977</v>
      </c>
      <c r="D189">
        <f t="shared" si="10"/>
        <v>45</v>
      </c>
      <c r="E189" t="s">
        <v>49</v>
      </c>
      <c r="F189">
        <v>4</v>
      </c>
      <c r="G189">
        <v>4</v>
      </c>
      <c r="H189">
        <v>2</v>
      </c>
      <c r="I189">
        <v>3</v>
      </c>
      <c r="J189">
        <v>4</v>
      </c>
      <c r="K189">
        <v>3</v>
      </c>
      <c r="L189" s="2">
        <f t="shared" si="11"/>
        <v>20</v>
      </c>
      <c r="M189" s="54">
        <f t="shared" si="12"/>
        <v>5</v>
      </c>
    </row>
    <row r="190" spans="1:13" x14ac:dyDescent="0.3">
      <c r="A190">
        <v>29392</v>
      </c>
      <c r="B190">
        <v>0</v>
      </c>
      <c r="C190">
        <v>1976</v>
      </c>
      <c r="D190">
        <f t="shared" si="10"/>
        <v>46</v>
      </c>
      <c r="E190" t="s">
        <v>52</v>
      </c>
      <c r="F190">
        <v>3</v>
      </c>
      <c r="G190">
        <v>4</v>
      </c>
      <c r="H190">
        <v>2</v>
      </c>
      <c r="I190">
        <v>3</v>
      </c>
      <c r="J190">
        <v>4</v>
      </c>
      <c r="K190">
        <v>4</v>
      </c>
      <c r="L190" s="2">
        <f t="shared" si="11"/>
        <v>20</v>
      </c>
      <c r="M190" s="54">
        <f t="shared" si="12"/>
        <v>5</v>
      </c>
    </row>
    <row r="191" spans="1:13" x14ac:dyDescent="0.3">
      <c r="A191">
        <v>29930</v>
      </c>
      <c r="B191">
        <v>0</v>
      </c>
      <c r="C191">
        <v>1975</v>
      </c>
      <c r="D191">
        <f t="shared" si="10"/>
        <v>47</v>
      </c>
      <c r="E191" t="s">
        <v>42</v>
      </c>
      <c r="F191">
        <v>4</v>
      </c>
      <c r="G191">
        <v>3</v>
      </c>
      <c r="H191">
        <v>2</v>
      </c>
      <c r="I191">
        <v>3</v>
      </c>
      <c r="J191">
        <v>4</v>
      </c>
      <c r="K191">
        <v>4</v>
      </c>
      <c r="L191" s="2">
        <f t="shared" si="11"/>
        <v>20</v>
      </c>
      <c r="M191" s="54">
        <f t="shared" si="12"/>
        <v>5</v>
      </c>
    </row>
    <row r="192" spans="1:13" x14ac:dyDescent="0.3">
      <c r="A192">
        <v>26578</v>
      </c>
      <c r="B192">
        <v>0</v>
      </c>
      <c r="C192">
        <v>1970</v>
      </c>
      <c r="D192">
        <f t="shared" si="10"/>
        <v>52</v>
      </c>
      <c r="E192" t="s">
        <v>42</v>
      </c>
      <c r="F192">
        <v>4</v>
      </c>
      <c r="G192">
        <v>4</v>
      </c>
      <c r="H192">
        <v>2</v>
      </c>
      <c r="I192">
        <v>3</v>
      </c>
      <c r="J192">
        <v>3</v>
      </c>
      <c r="K192">
        <v>4</v>
      </c>
      <c r="L192" s="2">
        <f t="shared" si="11"/>
        <v>20</v>
      </c>
      <c r="M192" s="54">
        <f t="shared" si="12"/>
        <v>5</v>
      </c>
    </row>
    <row r="193" spans="1:13" x14ac:dyDescent="0.3">
      <c r="A193">
        <v>29272</v>
      </c>
      <c r="B193">
        <v>0</v>
      </c>
      <c r="C193">
        <v>1970</v>
      </c>
      <c r="D193">
        <f t="shared" si="10"/>
        <v>52</v>
      </c>
      <c r="E193" t="s">
        <v>52</v>
      </c>
      <c r="F193">
        <v>3</v>
      </c>
      <c r="G193">
        <v>3</v>
      </c>
      <c r="H193">
        <v>2</v>
      </c>
      <c r="I193">
        <v>4</v>
      </c>
      <c r="J193">
        <v>4</v>
      </c>
      <c r="K193">
        <v>4</v>
      </c>
      <c r="L193" s="2">
        <f t="shared" si="11"/>
        <v>20</v>
      </c>
      <c r="M193" s="54">
        <f t="shared" si="12"/>
        <v>5</v>
      </c>
    </row>
    <row r="194" spans="1:13" x14ac:dyDescent="0.3">
      <c r="A194">
        <v>29396</v>
      </c>
      <c r="B194">
        <v>0</v>
      </c>
      <c r="C194">
        <v>1965</v>
      </c>
      <c r="D194">
        <f t="shared" ref="D194:D257" si="13">2022-C194</f>
        <v>57</v>
      </c>
      <c r="E194" t="s">
        <v>52</v>
      </c>
      <c r="F194">
        <v>4</v>
      </c>
      <c r="G194">
        <v>4</v>
      </c>
      <c r="H194">
        <v>3</v>
      </c>
      <c r="I194">
        <v>3</v>
      </c>
      <c r="J194">
        <v>3</v>
      </c>
      <c r="K194">
        <v>3</v>
      </c>
      <c r="L194" s="2">
        <f t="shared" ref="L194:L257" si="14">SUM(F194:K194)</f>
        <v>20</v>
      </c>
      <c r="M194" s="54">
        <f t="shared" ref="M194:M257" si="15">VLOOKUP(L194,R:V,5,FALSE)</f>
        <v>5</v>
      </c>
    </row>
    <row r="195" spans="1:13" x14ac:dyDescent="0.3">
      <c r="A195">
        <v>27174</v>
      </c>
      <c r="B195">
        <v>0</v>
      </c>
      <c r="C195">
        <v>1958</v>
      </c>
      <c r="D195">
        <f t="shared" si="13"/>
        <v>64</v>
      </c>
      <c r="E195" t="s">
        <v>44</v>
      </c>
      <c r="F195">
        <v>4</v>
      </c>
      <c r="G195">
        <v>3</v>
      </c>
      <c r="H195">
        <v>3</v>
      </c>
      <c r="I195">
        <v>3</v>
      </c>
      <c r="J195">
        <v>4</v>
      </c>
      <c r="K195">
        <v>3</v>
      </c>
      <c r="L195" s="2">
        <f t="shared" si="14"/>
        <v>20</v>
      </c>
      <c r="M195" s="54">
        <f t="shared" si="15"/>
        <v>5</v>
      </c>
    </row>
    <row r="196" spans="1:13" x14ac:dyDescent="0.3">
      <c r="A196">
        <v>28590</v>
      </c>
      <c r="B196">
        <v>0</v>
      </c>
      <c r="C196">
        <v>1952</v>
      </c>
      <c r="D196">
        <f t="shared" si="13"/>
        <v>70</v>
      </c>
      <c r="E196" t="s">
        <v>129</v>
      </c>
      <c r="F196">
        <v>3</v>
      </c>
      <c r="G196">
        <v>4</v>
      </c>
      <c r="H196">
        <v>2</v>
      </c>
      <c r="I196">
        <v>4</v>
      </c>
      <c r="J196">
        <v>3</v>
      </c>
      <c r="K196">
        <v>4</v>
      </c>
      <c r="L196" s="2">
        <f t="shared" si="14"/>
        <v>20</v>
      </c>
      <c r="M196" s="54">
        <f t="shared" si="15"/>
        <v>5</v>
      </c>
    </row>
    <row r="197" spans="1:13" x14ac:dyDescent="0.3">
      <c r="A197">
        <v>28606</v>
      </c>
      <c r="B197">
        <v>0</v>
      </c>
      <c r="C197">
        <v>1949</v>
      </c>
      <c r="D197">
        <f t="shared" si="13"/>
        <v>73</v>
      </c>
      <c r="E197" t="s">
        <v>52</v>
      </c>
      <c r="F197">
        <v>4</v>
      </c>
      <c r="G197">
        <v>3</v>
      </c>
      <c r="H197">
        <v>2</v>
      </c>
      <c r="I197">
        <v>4</v>
      </c>
      <c r="J197">
        <v>4</v>
      </c>
      <c r="K197">
        <v>3</v>
      </c>
      <c r="L197" s="2">
        <f t="shared" si="14"/>
        <v>20</v>
      </c>
      <c r="M197" s="54">
        <f t="shared" si="15"/>
        <v>5</v>
      </c>
    </row>
    <row r="198" spans="1:13" x14ac:dyDescent="0.3">
      <c r="A198">
        <v>28065</v>
      </c>
      <c r="B198">
        <v>0</v>
      </c>
      <c r="C198">
        <v>2005</v>
      </c>
      <c r="D198">
        <f t="shared" si="13"/>
        <v>17</v>
      </c>
      <c r="E198" t="s">
        <v>44</v>
      </c>
      <c r="F198">
        <v>4</v>
      </c>
      <c r="G198">
        <v>4</v>
      </c>
      <c r="H198">
        <v>3</v>
      </c>
      <c r="I198">
        <v>3</v>
      </c>
      <c r="J198">
        <v>4</v>
      </c>
      <c r="K198">
        <v>3</v>
      </c>
      <c r="L198" s="2">
        <f t="shared" si="14"/>
        <v>21</v>
      </c>
      <c r="M198" s="54">
        <f t="shared" si="15"/>
        <v>6</v>
      </c>
    </row>
    <row r="199" spans="1:13" x14ac:dyDescent="0.3">
      <c r="A199">
        <v>28011</v>
      </c>
      <c r="B199">
        <v>0</v>
      </c>
      <c r="C199">
        <v>2004</v>
      </c>
      <c r="D199">
        <f t="shared" si="13"/>
        <v>18</v>
      </c>
      <c r="E199" t="s">
        <v>42</v>
      </c>
      <c r="F199">
        <v>4</v>
      </c>
      <c r="G199">
        <v>4</v>
      </c>
      <c r="H199">
        <v>1</v>
      </c>
      <c r="I199">
        <v>4</v>
      </c>
      <c r="J199">
        <v>4</v>
      </c>
      <c r="K199">
        <v>4</v>
      </c>
      <c r="L199" s="2">
        <f t="shared" si="14"/>
        <v>21</v>
      </c>
      <c r="M199" s="54">
        <f t="shared" si="15"/>
        <v>6</v>
      </c>
    </row>
    <row r="200" spans="1:13" x14ac:dyDescent="0.3">
      <c r="A200">
        <v>29765</v>
      </c>
      <c r="B200">
        <v>0</v>
      </c>
      <c r="C200">
        <v>2003</v>
      </c>
      <c r="D200">
        <f t="shared" si="13"/>
        <v>19</v>
      </c>
      <c r="E200" t="s">
        <v>42</v>
      </c>
      <c r="F200">
        <v>4</v>
      </c>
      <c r="G200">
        <v>4</v>
      </c>
      <c r="H200">
        <v>3</v>
      </c>
      <c r="I200">
        <v>3</v>
      </c>
      <c r="J200">
        <v>4</v>
      </c>
      <c r="K200">
        <v>3</v>
      </c>
      <c r="L200" s="2">
        <f t="shared" si="14"/>
        <v>21</v>
      </c>
      <c r="M200" s="54">
        <f t="shared" si="15"/>
        <v>6</v>
      </c>
    </row>
    <row r="201" spans="1:13" x14ac:dyDescent="0.3">
      <c r="A201">
        <v>29968</v>
      </c>
      <c r="B201">
        <v>0</v>
      </c>
      <c r="C201">
        <v>2003</v>
      </c>
      <c r="D201">
        <f t="shared" si="13"/>
        <v>19</v>
      </c>
      <c r="E201" t="s">
        <v>40</v>
      </c>
      <c r="F201">
        <v>4</v>
      </c>
      <c r="G201">
        <v>4</v>
      </c>
      <c r="H201">
        <v>3</v>
      </c>
      <c r="I201">
        <v>3</v>
      </c>
      <c r="J201">
        <v>4</v>
      </c>
      <c r="K201">
        <v>3</v>
      </c>
      <c r="L201" s="2">
        <f t="shared" si="14"/>
        <v>21</v>
      </c>
      <c r="M201" s="54">
        <f t="shared" si="15"/>
        <v>6</v>
      </c>
    </row>
    <row r="202" spans="1:13" x14ac:dyDescent="0.3">
      <c r="A202">
        <v>27215</v>
      </c>
      <c r="B202">
        <v>0</v>
      </c>
      <c r="C202">
        <v>2002</v>
      </c>
      <c r="D202">
        <f t="shared" si="13"/>
        <v>20</v>
      </c>
      <c r="E202" t="s">
        <v>49</v>
      </c>
      <c r="F202">
        <v>4</v>
      </c>
      <c r="G202">
        <v>3</v>
      </c>
      <c r="H202">
        <v>4</v>
      </c>
      <c r="I202">
        <v>3</v>
      </c>
      <c r="J202">
        <v>4</v>
      </c>
      <c r="K202">
        <v>3</v>
      </c>
      <c r="L202" s="2">
        <f t="shared" si="14"/>
        <v>21</v>
      </c>
      <c r="M202" s="54">
        <f t="shared" si="15"/>
        <v>6</v>
      </c>
    </row>
    <row r="203" spans="1:13" x14ac:dyDescent="0.3">
      <c r="A203">
        <v>27525</v>
      </c>
      <c r="B203">
        <v>0</v>
      </c>
      <c r="C203">
        <v>2002</v>
      </c>
      <c r="D203">
        <f t="shared" si="13"/>
        <v>20</v>
      </c>
      <c r="E203" t="s">
        <v>52</v>
      </c>
      <c r="F203">
        <v>4</v>
      </c>
      <c r="G203">
        <v>4</v>
      </c>
      <c r="H203">
        <v>1</v>
      </c>
      <c r="I203">
        <v>4</v>
      </c>
      <c r="J203">
        <v>4</v>
      </c>
      <c r="K203">
        <v>4</v>
      </c>
      <c r="L203" s="2">
        <f t="shared" si="14"/>
        <v>21</v>
      </c>
      <c r="M203" s="54">
        <f t="shared" si="15"/>
        <v>6</v>
      </c>
    </row>
    <row r="204" spans="1:13" x14ac:dyDescent="0.3">
      <c r="A204">
        <v>26674</v>
      </c>
      <c r="B204">
        <v>0</v>
      </c>
      <c r="C204">
        <v>2001</v>
      </c>
      <c r="D204">
        <f t="shared" si="13"/>
        <v>21</v>
      </c>
      <c r="E204" t="s">
        <v>68</v>
      </c>
      <c r="F204">
        <v>3</v>
      </c>
      <c r="G204">
        <v>4</v>
      </c>
      <c r="H204">
        <v>3</v>
      </c>
      <c r="I204">
        <v>4</v>
      </c>
      <c r="J204">
        <v>4</v>
      </c>
      <c r="K204">
        <v>3</v>
      </c>
      <c r="L204" s="2">
        <f t="shared" si="14"/>
        <v>21</v>
      </c>
      <c r="M204" s="54">
        <f t="shared" si="15"/>
        <v>6</v>
      </c>
    </row>
    <row r="205" spans="1:13" x14ac:dyDescent="0.3">
      <c r="A205">
        <v>29230</v>
      </c>
      <c r="B205">
        <v>0</v>
      </c>
      <c r="C205">
        <v>2001</v>
      </c>
      <c r="D205">
        <f t="shared" si="13"/>
        <v>21</v>
      </c>
      <c r="E205" t="s">
        <v>63</v>
      </c>
      <c r="F205">
        <v>4</v>
      </c>
      <c r="G205">
        <v>4</v>
      </c>
      <c r="H205">
        <v>2</v>
      </c>
      <c r="I205">
        <v>4</v>
      </c>
      <c r="J205">
        <v>4</v>
      </c>
      <c r="K205">
        <v>3</v>
      </c>
      <c r="L205" s="2">
        <f t="shared" si="14"/>
        <v>21</v>
      </c>
      <c r="M205" s="54">
        <f t="shared" si="15"/>
        <v>6</v>
      </c>
    </row>
    <row r="206" spans="1:13" x14ac:dyDescent="0.3">
      <c r="A206">
        <v>29874</v>
      </c>
      <c r="B206">
        <v>0</v>
      </c>
      <c r="C206">
        <v>2001</v>
      </c>
      <c r="D206">
        <f t="shared" si="13"/>
        <v>21</v>
      </c>
      <c r="E206" t="s">
        <v>42</v>
      </c>
      <c r="F206">
        <v>4</v>
      </c>
      <c r="G206">
        <v>4</v>
      </c>
      <c r="H206">
        <v>2</v>
      </c>
      <c r="I206">
        <v>3</v>
      </c>
      <c r="J206">
        <v>4</v>
      </c>
      <c r="K206">
        <v>4</v>
      </c>
      <c r="L206" s="2">
        <f t="shared" si="14"/>
        <v>21</v>
      </c>
      <c r="M206" s="54">
        <f t="shared" si="15"/>
        <v>6</v>
      </c>
    </row>
    <row r="207" spans="1:13" x14ac:dyDescent="0.3">
      <c r="A207">
        <v>26620</v>
      </c>
      <c r="B207">
        <v>0</v>
      </c>
      <c r="C207">
        <v>2000</v>
      </c>
      <c r="D207">
        <f t="shared" si="13"/>
        <v>22</v>
      </c>
      <c r="E207" t="s">
        <v>44</v>
      </c>
      <c r="F207">
        <v>4</v>
      </c>
      <c r="G207">
        <v>3</v>
      </c>
      <c r="H207">
        <v>3</v>
      </c>
      <c r="I207">
        <v>4</v>
      </c>
      <c r="J207">
        <v>4</v>
      </c>
      <c r="K207">
        <v>3</v>
      </c>
      <c r="L207" s="2">
        <f t="shared" si="14"/>
        <v>21</v>
      </c>
      <c r="M207" s="54">
        <f t="shared" si="15"/>
        <v>6</v>
      </c>
    </row>
    <row r="208" spans="1:13" x14ac:dyDescent="0.3">
      <c r="A208">
        <v>26617</v>
      </c>
      <c r="B208">
        <v>0</v>
      </c>
      <c r="C208">
        <v>2000</v>
      </c>
      <c r="D208">
        <f t="shared" si="13"/>
        <v>22</v>
      </c>
      <c r="E208" t="s">
        <v>72</v>
      </c>
      <c r="F208">
        <v>4</v>
      </c>
      <c r="G208">
        <v>4</v>
      </c>
      <c r="H208">
        <v>3</v>
      </c>
      <c r="I208">
        <v>3</v>
      </c>
      <c r="J208">
        <v>4</v>
      </c>
      <c r="K208">
        <v>3</v>
      </c>
      <c r="L208" s="2">
        <f t="shared" si="14"/>
        <v>21</v>
      </c>
      <c r="M208" s="54">
        <f t="shared" si="15"/>
        <v>6</v>
      </c>
    </row>
    <row r="209" spans="1:13" x14ac:dyDescent="0.3">
      <c r="A209">
        <v>26932</v>
      </c>
      <c r="B209">
        <v>0</v>
      </c>
      <c r="C209">
        <v>2000</v>
      </c>
      <c r="D209">
        <f t="shared" si="13"/>
        <v>22</v>
      </c>
      <c r="E209" t="s">
        <v>44</v>
      </c>
      <c r="F209">
        <v>3</v>
      </c>
      <c r="G209">
        <v>4</v>
      </c>
      <c r="H209">
        <v>2</v>
      </c>
      <c r="I209">
        <v>4</v>
      </c>
      <c r="J209">
        <v>4</v>
      </c>
      <c r="K209">
        <v>4</v>
      </c>
      <c r="L209" s="2">
        <f t="shared" si="14"/>
        <v>21</v>
      </c>
      <c r="M209" s="54">
        <f t="shared" si="15"/>
        <v>6</v>
      </c>
    </row>
    <row r="210" spans="1:13" x14ac:dyDescent="0.3">
      <c r="A210">
        <v>27449</v>
      </c>
      <c r="B210">
        <v>0</v>
      </c>
      <c r="C210">
        <v>2000</v>
      </c>
      <c r="D210">
        <f t="shared" si="13"/>
        <v>22</v>
      </c>
      <c r="E210" t="s">
        <v>52</v>
      </c>
      <c r="F210">
        <v>4</v>
      </c>
      <c r="G210">
        <v>4</v>
      </c>
      <c r="H210">
        <v>1</v>
      </c>
      <c r="I210">
        <v>4</v>
      </c>
      <c r="J210">
        <v>4</v>
      </c>
      <c r="K210">
        <v>4</v>
      </c>
      <c r="L210" s="2">
        <f t="shared" si="14"/>
        <v>21</v>
      </c>
      <c r="M210" s="54">
        <f t="shared" si="15"/>
        <v>6</v>
      </c>
    </row>
    <row r="211" spans="1:13" x14ac:dyDescent="0.3">
      <c r="A211">
        <v>27853</v>
      </c>
      <c r="B211">
        <v>0</v>
      </c>
      <c r="C211">
        <v>2000</v>
      </c>
      <c r="D211">
        <f t="shared" si="13"/>
        <v>22</v>
      </c>
      <c r="E211" t="s">
        <v>75</v>
      </c>
      <c r="F211">
        <v>4</v>
      </c>
      <c r="G211">
        <v>4</v>
      </c>
      <c r="H211">
        <v>1</v>
      </c>
      <c r="I211">
        <v>4</v>
      </c>
      <c r="J211">
        <v>4</v>
      </c>
      <c r="K211">
        <v>4</v>
      </c>
      <c r="L211" s="2">
        <f t="shared" si="14"/>
        <v>21</v>
      </c>
      <c r="M211" s="54">
        <f t="shared" si="15"/>
        <v>6</v>
      </c>
    </row>
    <row r="212" spans="1:13" x14ac:dyDescent="0.3">
      <c r="A212">
        <v>28753</v>
      </c>
      <c r="B212">
        <v>0</v>
      </c>
      <c r="C212">
        <v>2000</v>
      </c>
      <c r="D212">
        <f t="shared" si="13"/>
        <v>22</v>
      </c>
      <c r="E212" t="s">
        <v>42</v>
      </c>
      <c r="F212">
        <v>3</v>
      </c>
      <c r="G212">
        <v>4</v>
      </c>
      <c r="H212">
        <v>2</v>
      </c>
      <c r="I212">
        <v>4</v>
      </c>
      <c r="J212">
        <v>4</v>
      </c>
      <c r="K212">
        <v>4</v>
      </c>
      <c r="L212" s="2">
        <f t="shared" si="14"/>
        <v>21</v>
      </c>
      <c r="M212" s="54">
        <f t="shared" si="15"/>
        <v>6</v>
      </c>
    </row>
    <row r="213" spans="1:13" x14ac:dyDescent="0.3">
      <c r="A213">
        <v>28621</v>
      </c>
      <c r="B213">
        <v>0</v>
      </c>
      <c r="C213">
        <v>2000</v>
      </c>
      <c r="D213">
        <f t="shared" si="13"/>
        <v>22</v>
      </c>
      <c r="E213" t="s">
        <v>42</v>
      </c>
      <c r="F213">
        <v>3</v>
      </c>
      <c r="G213">
        <v>4</v>
      </c>
      <c r="H213">
        <v>3</v>
      </c>
      <c r="I213">
        <v>3</v>
      </c>
      <c r="J213">
        <v>4</v>
      </c>
      <c r="K213">
        <v>4</v>
      </c>
      <c r="L213" s="2">
        <f t="shared" si="14"/>
        <v>21</v>
      </c>
      <c r="M213" s="54">
        <f t="shared" si="15"/>
        <v>6</v>
      </c>
    </row>
    <row r="214" spans="1:13" x14ac:dyDescent="0.3">
      <c r="A214">
        <v>29258</v>
      </c>
      <c r="B214">
        <v>0</v>
      </c>
      <c r="C214">
        <v>2000</v>
      </c>
      <c r="D214">
        <f t="shared" si="13"/>
        <v>22</v>
      </c>
      <c r="E214" t="s">
        <v>77</v>
      </c>
      <c r="F214">
        <v>4</v>
      </c>
      <c r="G214">
        <v>4</v>
      </c>
      <c r="H214">
        <v>4</v>
      </c>
      <c r="I214">
        <v>2</v>
      </c>
      <c r="J214">
        <v>4</v>
      </c>
      <c r="K214">
        <v>3</v>
      </c>
      <c r="L214" s="2">
        <f t="shared" si="14"/>
        <v>21</v>
      </c>
      <c r="M214" s="54">
        <f t="shared" si="15"/>
        <v>6</v>
      </c>
    </row>
    <row r="215" spans="1:13" x14ac:dyDescent="0.3">
      <c r="A215">
        <v>26678</v>
      </c>
      <c r="B215">
        <v>0</v>
      </c>
      <c r="C215">
        <v>1999</v>
      </c>
      <c r="D215">
        <f t="shared" si="13"/>
        <v>23</v>
      </c>
      <c r="E215" t="s">
        <v>69</v>
      </c>
      <c r="F215">
        <v>3</v>
      </c>
      <c r="G215">
        <v>3</v>
      </c>
      <c r="H215">
        <v>3</v>
      </c>
      <c r="I215">
        <v>4</v>
      </c>
      <c r="J215">
        <v>4</v>
      </c>
      <c r="K215">
        <v>4</v>
      </c>
      <c r="L215" s="2">
        <f t="shared" si="14"/>
        <v>21</v>
      </c>
      <c r="M215" s="54">
        <f t="shared" si="15"/>
        <v>6</v>
      </c>
    </row>
    <row r="216" spans="1:13" x14ac:dyDescent="0.3">
      <c r="A216">
        <v>27695</v>
      </c>
      <c r="B216">
        <v>0</v>
      </c>
      <c r="C216">
        <v>1999</v>
      </c>
      <c r="D216">
        <f t="shared" si="13"/>
        <v>23</v>
      </c>
      <c r="E216" t="s">
        <v>40</v>
      </c>
      <c r="F216">
        <v>4</v>
      </c>
      <c r="G216">
        <v>4</v>
      </c>
      <c r="H216">
        <v>2</v>
      </c>
      <c r="I216">
        <v>3</v>
      </c>
      <c r="J216">
        <v>4</v>
      </c>
      <c r="K216">
        <v>4</v>
      </c>
      <c r="L216" s="2">
        <f t="shared" si="14"/>
        <v>21</v>
      </c>
      <c r="M216" s="54">
        <f t="shared" si="15"/>
        <v>6</v>
      </c>
    </row>
    <row r="217" spans="1:13" x14ac:dyDescent="0.3">
      <c r="A217">
        <v>30035</v>
      </c>
      <c r="B217">
        <v>0</v>
      </c>
      <c r="C217">
        <v>1998</v>
      </c>
      <c r="D217">
        <f t="shared" si="13"/>
        <v>24</v>
      </c>
      <c r="E217" t="s">
        <v>42</v>
      </c>
      <c r="F217">
        <v>4</v>
      </c>
      <c r="G217">
        <v>4</v>
      </c>
      <c r="H217">
        <v>4</v>
      </c>
      <c r="I217">
        <v>3</v>
      </c>
      <c r="J217">
        <v>3</v>
      </c>
      <c r="K217">
        <v>3</v>
      </c>
      <c r="L217" s="2">
        <f t="shared" si="14"/>
        <v>21</v>
      </c>
      <c r="M217" s="54">
        <f t="shared" si="15"/>
        <v>6</v>
      </c>
    </row>
    <row r="218" spans="1:13" x14ac:dyDescent="0.3">
      <c r="A218">
        <v>29933</v>
      </c>
      <c r="B218">
        <v>0</v>
      </c>
      <c r="C218">
        <v>1998</v>
      </c>
      <c r="D218">
        <f t="shared" si="13"/>
        <v>24</v>
      </c>
      <c r="E218" t="s">
        <v>42</v>
      </c>
      <c r="F218">
        <v>4</v>
      </c>
      <c r="G218">
        <v>4</v>
      </c>
      <c r="H218">
        <v>3</v>
      </c>
      <c r="I218">
        <v>3</v>
      </c>
      <c r="J218">
        <v>4</v>
      </c>
      <c r="K218">
        <v>3</v>
      </c>
      <c r="L218" s="2">
        <f t="shared" si="14"/>
        <v>21</v>
      </c>
      <c r="M218" s="54">
        <f t="shared" si="15"/>
        <v>6</v>
      </c>
    </row>
    <row r="219" spans="1:13" x14ac:dyDescent="0.3">
      <c r="A219">
        <v>26546</v>
      </c>
      <c r="B219">
        <v>0</v>
      </c>
      <c r="C219">
        <v>1997</v>
      </c>
      <c r="D219">
        <f t="shared" si="13"/>
        <v>25</v>
      </c>
      <c r="E219" t="s">
        <v>42</v>
      </c>
      <c r="F219">
        <v>4</v>
      </c>
      <c r="G219">
        <v>4</v>
      </c>
      <c r="H219">
        <v>1</v>
      </c>
      <c r="I219">
        <v>4</v>
      </c>
      <c r="J219">
        <v>4</v>
      </c>
      <c r="K219">
        <v>4</v>
      </c>
      <c r="L219" s="2">
        <f t="shared" si="14"/>
        <v>21</v>
      </c>
      <c r="M219" s="54">
        <f t="shared" si="15"/>
        <v>6</v>
      </c>
    </row>
    <row r="220" spans="1:13" x14ac:dyDescent="0.3">
      <c r="A220">
        <v>29153</v>
      </c>
      <c r="B220">
        <v>0</v>
      </c>
      <c r="C220">
        <v>1997</v>
      </c>
      <c r="D220">
        <f t="shared" si="13"/>
        <v>25</v>
      </c>
      <c r="E220" t="s">
        <v>44</v>
      </c>
      <c r="F220">
        <v>4</v>
      </c>
      <c r="G220">
        <v>4</v>
      </c>
      <c r="H220">
        <v>3</v>
      </c>
      <c r="I220">
        <v>3</v>
      </c>
      <c r="J220">
        <v>4</v>
      </c>
      <c r="K220">
        <v>3</v>
      </c>
      <c r="L220" s="2">
        <f t="shared" si="14"/>
        <v>21</v>
      </c>
      <c r="M220" s="54">
        <f t="shared" si="15"/>
        <v>6</v>
      </c>
    </row>
    <row r="221" spans="1:13" x14ac:dyDescent="0.3">
      <c r="A221">
        <v>29414</v>
      </c>
      <c r="B221">
        <v>0</v>
      </c>
      <c r="C221">
        <v>1997</v>
      </c>
      <c r="D221">
        <f t="shared" si="13"/>
        <v>25</v>
      </c>
      <c r="E221" t="s">
        <v>52</v>
      </c>
      <c r="F221">
        <v>1</v>
      </c>
      <c r="G221">
        <v>4</v>
      </c>
      <c r="H221">
        <v>4</v>
      </c>
      <c r="I221">
        <v>4</v>
      </c>
      <c r="J221">
        <v>4</v>
      </c>
      <c r="K221">
        <v>4</v>
      </c>
      <c r="L221" s="2">
        <f t="shared" si="14"/>
        <v>21</v>
      </c>
      <c r="M221" s="54">
        <f t="shared" si="15"/>
        <v>6</v>
      </c>
    </row>
    <row r="222" spans="1:13" x14ac:dyDescent="0.3">
      <c r="A222">
        <v>27479</v>
      </c>
      <c r="B222">
        <v>0</v>
      </c>
      <c r="C222">
        <v>1996</v>
      </c>
      <c r="D222">
        <f t="shared" si="13"/>
        <v>26</v>
      </c>
      <c r="E222" t="s">
        <v>104</v>
      </c>
      <c r="F222">
        <v>4</v>
      </c>
      <c r="G222">
        <v>4</v>
      </c>
      <c r="H222">
        <v>1</v>
      </c>
      <c r="I222">
        <v>4</v>
      </c>
      <c r="J222">
        <v>4</v>
      </c>
      <c r="K222">
        <v>4</v>
      </c>
      <c r="L222" s="2">
        <f t="shared" si="14"/>
        <v>21</v>
      </c>
      <c r="M222" s="54">
        <f t="shared" si="15"/>
        <v>6</v>
      </c>
    </row>
    <row r="223" spans="1:13" x14ac:dyDescent="0.3">
      <c r="A223">
        <v>27476</v>
      </c>
      <c r="B223">
        <v>0</v>
      </c>
      <c r="C223">
        <v>1995</v>
      </c>
      <c r="D223">
        <f t="shared" si="13"/>
        <v>27</v>
      </c>
      <c r="E223" t="s">
        <v>52</v>
      </c>
      <c r="F223">
        <v>4</v>
      </c>
      <c r="G223">
        <v>4</v>
      </c>
      <c r="H223">
        <v>3</v>
      </c>
      <c r="I223">
        <v>4</v>
      </c>
      <c r="J223">
        <v>4</v>
      </c>
      <c r="K223">
        <v>2</v>
      </c>
      <c r="L223" s="2">
        <f t="shared" si="14"/>
        <v>21</v>
      </c>
      <c r="M223" s="54">
        <f t="shared" si="15"/>
        <v>6</v>
      </c>
    </row>
    <row r="224" spans="1:13" x14ac:dyDescent="0.3">
      <c r="A224">
        <v>28157</v>
      </c>
      <c r="B224">
        <v>0</v>
      </c>
      <c r="C224">
        <v>1995</v>
      </c>
      <c r="D224">
        <f t="shared" si="13"/>
        <v>27</v>
      </c>
      <c r="E224" t="s">
        <v>42</v>
      </c>
      <c r="F224">
        <v>3</v>
      </c>
      <c r="G224">
        <v>4</v>
      </c>
      <c r="H224">
        <v>3</v>
      </c>
      <c r="I224">
        <v>3</v>
      </c>
      <c r="J224">
        <v>4</v>
      </c>
      <c r="K224">
        <v>4</v>
      </c>
      <c r="L224" s="2">
        <f t="shared" si="14"/>
        <v>21</v>
      </c>
      <c r="M224" s="54">
        <f t="shared" si="15"/>
        <v>6</v>
      </c>
    </row>
    <row r="225" spans="1:13" x14ac:dyDescent="0.3">
      <c r="A225">
        <v>28210</v>
      </c>
      <c r="B225">
        <v>0</v>
      </c>
      <c r="C225">
        <v>1995</v>
      </c>
      <c r="D225">
        <f t="shared" si="13"/>
        <v>27</v>
      </c>
      <c r="E225" t="s">
        <v>42</v>
      </c>
      <c r="F225">
        <v>4</v>
      </c>
      <c r="G225">
        <v>4</v>
      </c>
      <c r="H225">
        <v>3</v>
      </c>
      <c r="I225">
        <v>3</v>
      </c>
      <c r="J225">
        <v>4</v>
      </c>
      <c r="K225">
        <v>3</v>
      </c>
      <c r="L225" s="2">
        <f t="shared" si="14"/>
        <v>21</v>
      </c>
      <c r="M225" s="54">
        <f t="shared" si="15"/>
        <v>6</v>
      </c>
    </row>
    <row r="226" spans="1:13" x14ac:dyDescent="0.3">
      <c r="A226">
        <v>28815</v>
      </c>
      <c r="B226">
        <v>0</v>
      </c>
      <c r="C226">
        <v>1995</v>
      </c>
      <c r="D226">
        <f t="shared" si="13"/>
        <v>27</v>
      </c>
      <c r="E226" t="s">
        <v>42</v>
      </c>
      <c r="F226">
        <v>3</v>
      </c>
      <c r="G226">
        <v>4</v>
      </c>
      <c r="H226">
        <v>3</v>
      </c>
      <c r="I226">
        <v>3</v>
      </c>
      <c r="J226">
        <v>4</v>
      </c>
      <c r="K226">
        <v>4</v>
      </c>
      <c r="L226" s="2">
        <f t="shared" si="14"/>
        <v>21</v>
      </c>
      <c r="M226" s="54">
        <f t="shared" si="15"/>
        <v>6</v>
      </c>
    </row>
    <row r="227" spans="1:13" x14ac:dyDescent="0.3">
      <c r="A227">
        <v>27003</v>
      </c>
      <c r="B227">
        <v>0</v>
      </c>
      <c r="C227">
        <v>1993</v>
      </c>
      <c r="D227">
        <f t="shared" si="13"/>
        <v>29</v>
      </c>
      <c r="E227" t="s">
        <v>42</v>
      </c>
      <c r="F227">
        <v>4</v>
      </c>
      <c r="G227">
        <v>4</v>
      </c>
      <c r="H227">
        <v>4</v>
      </c>
      <c r="I227">
        <v>3</v>
      </c>
      <c r="J227">
        <v>3</v>
      </c>
      <c r="K227">
        <v>3</v>
      </c>
      <c r="L227" s="2">
        <f t="shared" si="14"/>
        <v>21</v>
      </c>
      <c r="M227" s="54">
        <f t="shared" si="15"/>
        <v>6</v>
      </c>
    </row>
    <row r="228" spans="1:13" x14ac:dyDescent="0.3">
      <c r="A228">
        <v>27396</v>
      </c>
      <c r="B228">
        <v>0</v>
      </c>
      <c r="C228">
        <v>1992</v>
      </c>
      <c r="D228">
        <f t="shared" si="13"/>
        <v>30</v>
      </c>
      <c r="E228" t="s">
        <v>40</v>
      </c>
      <c r="F228">
        <v>4</v>
      </c>
      <c r="G228">
        <v>3</v>
      </c>
      <c r="H228">
        <v>3</v>
      </c>
      <c r="I228">
        <v>3</v>
      </c>
      <c r="J228">
        <v>4</v>
      </c>
      <c r="K228">
        <v>4</v>
      </c>
      <c r="L228" s="2">
        <f t="shared" si="14"/>
        <v>21</v>
      </c>
      <c r="M228" s="54">
        <f t="shared" si="15"/>
        <v>6</v>
      </c>
    </row>
    <row r="229" spans="1:13" x14ac:dyDescent="0.3">
      <c r="A229">
        <v>29391</v>
      </c>
      <c r="B229">
        <v>0</v>
      </c>
      <c r="C229">
        <v>1992</v>
      </c>
      <c r="D229">
        <f t="shared" si="13"/>
        <v>30</v>
      </c>
      <c r="E229" t="s">
        <v>52</v>
      </c>
      <c r="F229">
        <v>4</v>
      </c>
      <c r="G229">
        <v>4</v>
      </c>
      <c r="H229">
        <v>1</v>
      </c>
      <c r="I229">
        <v>4</v>
      </c>
      <c r="J229">
        <v>4</v>
      </c>
      <c r="K229">
        <v>4</v>
      </c>
      <c r="L229" s="2">
        <f t="shared" si="14"/>
        <v>21</v>
      </c>
      <c r="M229" s="54">
        <f t="shared" si="15"/>
        <v>6</v>
      </c>
    </row>
    <row r="230" spans="1:13" x14ac:dyDescent="0.3">
      <c r="A230">
        <v>29390</v>
      </c>
      <c r="B230">
        <v>0</v>
      </c>
      <c r="C230">
        <v>1991</v>
      </c>
      <c r="D230">
        <f t="shared" si="13"/>
        <v>31</v>
      </c>
      <c r="E230" t="s">
        <v>112</v>
      </c>
      <c r="F230">
        <v>4</v>
      </c>
      <c r="G230">
        <v>3</v>
      </c>
      <c r="H230">
        <v>3</v>
      </c>
      <c r="I230">
        <v>3</v>
      </c>
      <c r="J230">
        <v>4</v>
      </c>
      <c r="K230">
        <v>4</v>
      </c>
      <c r="L230" s="2">
        <f t="shared" si="14"/>
        <v>21</v>
      </c>
      <c r="M230" s="54">
        <f t="shared" si="15"/>
        <v>6</v>
      </c>
    </row>
    <row r="231" spans="1:13" x14ac:dyDescent="0.3">
      <c r="A231">
        <v>28029</v>
      </c>
      <c r="B231">
        <v>0</v>
      </c>
      <c r="C231">
        <v>1990</v>
      </c>
      <c r="D231">
        <f t="shared" si="13"/>
        <v>32</v>
      </c>
      <c r="E231" t="s">
        <v>42</v>
      </c>
      <c r="F231">
        <v>4</v>
      </c>
      <c r="G231">
        <v>4</v>
      </c>
      <c r="H231">
        <v>2</v>
      </c>
      <c r="I231">
        <v>3</v>
      </c>
      <c r="J231">
        <v>4</v>
      </c>
      <c r="K231">
        <v>4</v>
      </c>
      <c r="L231" s="2">
        <f t="shared" si="14"/>
        <v>21</v>
      </c>
      <c r="M231" s="54">
        <f t="shared" si="15"/>
        <v>6</v>
      </c>
    </row>
    <row r="232" spans="1:13" x14ac:dyDescent="0.3">
      <c r="A232">
        <v>27509</v>
      </c>
      <c r="B232">
        <v>0</v>
      </c>
      <c r="C232">
        <v>1985</v>
      </c>
      <c r="D232">
        <f t="shared" si="13"/>
        <v>37</v>
      </c>
      <c r="E232" t="s">
        <v>52</v>
      </c>
      <c r="F232">
        <v>4</v>
      </c>
      <c r="G232">
        <v>4</v>
      </c>
      <c r="H232">
        <v>2</v>
      </c>
      <c r="I232">
        <v>4</v>
      </c>
      <c r="J232">
        <v>4</v>
      </c>
      <c r="K232">
        <v>3</v>
      </c>
      <c r="L232" s="2">
        <f t="shared" si="14"/>
        <v>21</v>
      </c>
      <c r="M232" s="54">
        <f t="shared" si="15"/>
        <v>6</v>
      </c>
    </row>
    <row r="233" spans="1:13" x14ac:dyDescent="0.3">
      <c r="A233">
        <v>28519</v>
      </c>
      <c r="B233">
        <v>0</v>
      </c>
      <c r="C233">
        <v>1985</v>
      </c>
      <c r="D233">
        <f t="shared" si="13"/>
        <v>37</v>
      </c>
      <c r="E233" t="s">
        <v>42</v>
      </c>
      <c r="F233">
        <v>4</v>
      </c>
      <c r="G233">
        <v>4</v>
      </c>
      <c r="H233">
        <v>1</v>
      </c>
      <c r="I233">
        <v>4</v>
      </c>
      <c r="J233">
        <v>4</v>
      </c>
      <c r="K233">
        <v>4</v>
      </c>
      <c r="L233" s="2">
        <f t="shared" si="14"/>
        <v>21</v>
      </c>
      <c r="M233" s="54">
        <f t="shared" si="15"/>
        <v>6</v>
      </c>
    </row>
    <row r="234" spans="1:13" x14ac:dyDescent="0.3">
      <c r="A234">
        <v>27949</v>
      </c>
      <c r="B234">
        <v>0</v>
      </c>
      <c r="C234">
        <v>1982</v>
      </c>
      <c r="D234">
        <f t="shared" si="13"/>
        <v>40</v>
      </c>
      <c r="E234" t="s">
        <v>69</v>
      </c>
      <c r="F234">
        <v>3</v>
      </c>
      <c r="G234">
        <v>4</v>
      </c>
      <c r="H234">
        <v>2</v>
      </c>
      <c r="I234">
        <v>4</v>
      </c>
      <c r="J234">
        <v>4</v>
      </c>
      <c r="K234">
        <v>4</v>
      </c>
      <c r="L234" s="2">
        <f t="shared" si="14"/>
        <v>21</v>
      </c>
      <c r="M234" s="54">
        <f t="shared" si="15"/>
        <v>6</v>
      </c>
    </row>
    <row r="235" spans="1:13" x14ac:dyDescent="0.3">
      <c r="A235">
        <v>29489</v>
      </c>
      <c r="B235">
        <v>0</v>
      </c>
      <c r="C235">
        <v>1982</v>
      </c>
      <c r="D235">
        <f t="shared" si="13"/>
        <v>40</v>
      </c>
      <c r="E235" t="s">
        <v>118</v>
      </c>
      <c r="F235">
        <v>4</v>
      </c>
      <c r="G235">
        <v>4</v>
      </c>
      <c r="H235">
        <v>1</v>
      </c>
      <c r="I235">
        <v>4</v>
      </c>
      <c r="J235">
        <v>4</v>
      </c>
      <c r="K235">
        <v>4</v>
      </c>
      <c r="L235" s="2">
        <f t="shared" si="14"/>
        <v>21</v>
      </c>
      <c r="M235" s="54">
        <f t="shared" si="15"/>
        <v>6</v>
      </c>
    </row>
    <row r="236" spans="1:13" x14ac:dyDescent="0.3">
      <c r="A236">
        <v>29151</v>
      </c>
      <c r="B236">
        <v>0</v>
      </c>
      <c r="C236">
        <v>1981</v>
      </c>
      <c r="D236">
        <f t="shared" si="13"/>
        <v>41</v>
      </c>
      <c r="E236" t="s">
        <v>119</v>
      </c>
      <c r="F236">
        <v>4</v>
      </c>
      <c r="G236">
        <v>4</v>
      </c>
      <c r="H236">
        <v>1</v>
      </c>
      <c r="I236">
        <v>4</v>
      </c>
      <c r="J236">
        <v>4</v>
      </c>
      <c r="K236">
        <v>4</v>
      </c>
      <c r="L236" s="2">
        <f t="shared" si="14"/>
        <v>21</v>
      </c>
      <c r="M236" s="54">
        <f t="shared" si="15"/>
        <v>6</v>
      </c>
    </row>
    <row r="237" spans="1:13" x14ac:dyDescent="0.3">
      <c r="A237">
        <v>29548</v>
      </c>
      <c r="B237">
        <v>0</v>
      </c>
      <c r="C237">
        <v>1981</v>
      </c>
      <c r="D237">
        <f t="shared" si="13"/>
        <v>41</v>
      </c>
      <c r="E237" t="s">
        <v>52</v>
      </c>
      <c r="F237">
        <v>4</v>
      </c>
      <c r="G237">
        <v>4</v>
      </c>
      <c r="H237">
        <v>3</v>
      </c>
      <c r="I237">
        <v>3</v>
      </c>
      <c r="J237">
        <v>4</v>
      </c>
      <c r="K237">
        <v>3</v>
      </c>
      <c r="L237" s="2">
        <f t="shared" si="14"/>
        <v>21</v>
      </c>
      <c r="M237" s="54">
        <f t="shared" si="15"/>
        <v>6</v>
      </c>
    </row>
    <row r="238" spans="1:13" x14ac:dyDescent="0.3">
      <c r="A238">
        <v>29130</v>
      </c>
      <c r="B238">
        <v>0</v>
      </c>
      <c r="C238">
        <v>1979</v>
      </c>
      <c r="D238">
        <f t="shared" si="13"/>
        <v>43</v>
      </c>
      <c r="E238" t="s">
        <v>44</v>
      </c>
      <c r="F238">
        <v>4</v>
      </c>
      <c r="G238">
        <v>4</v>
      </c>
      <c r="H238">
        <v>1</v>
      </c>
      <c r="I238">
        <v>4</v>
      </c>
      <c r="J238">
        <v>4</v>
      </c>
      <c r="K238">
        <v>4</v>
      </c>
      <c r="L238" s="2">
        <f t="shared" si="14"/>
        <v>21</v>
      </c>
      <c r="M238" s="54">
        <f t="shared" si="15"/>
        <v>6</v>
      </c>
    </row>
    <row r="239" spans="1:13" x14ac:dyDescent="0.3">
      <c r="A239">
        <v>27211</v>
      </c>
      <c r="B239">
        <v>0</v>
      </c>
      <c r="C239">
        <v>1976</v>
      </c>
      <c r="D239">
        <f t="shared" si="13"/>
        <v>46</v>
      </c>
      <c r="E239" t="s">
        <v>123</v>
      </c>
      <c r="F239">
        <v>4</v>
      </c>
      <c r="G239">
        <v>4</v>
      </c>
      <c r="H239">
        <v>1</v>
      </c>
      <c r="I239">
        <v>4</v>
      </c>
      <c r="J239">
        <v>4</v>
      </c>
      <c r="K239">
        <v>4</v>
      </c>
      <c r="L239" s="2">
        <f t="shared" si="14"/>
        <v>21</v>
      </c>
      <c r="M239" s="54">
        <f t="shared" si="15"/>
        <v>6</v>
      </c>
    </row>
    <row r="240" spans="1:13" x14ac:dyDescent="0.3">
      <c r="A240">
        <v>29950</v>
      </c>
      <c r="B240">
        <v>0</v>
      </c>
      <c r="C240">
        <v>1974</v>
      </c>
      <c r="D240">
        <f t="shared" si="13"/>
        <v>48</v>
      </c>
      <c r="E240" t="s">
        <v>40</v>
      </c>
      <c r="F240">
        <v>4</v>
      </c>
      <c r="G240">
        <v>4</v>
      </c>
      <c r="H240">
        <v>4</v>
      </c>
      <c r="I240">
        <v>2</v>
      </c>
      <c r="J240">
        <v>4</v>
      </c>
      <c r="K240">
        <v>3</v>
      </c>
      <c r="L240" s="2">
        <f t="shared" si="14"/>
        <v>21</v>
      </c>
      <c r="M240" s="54">
        <f t="shared" si="15"/>
        <v>6</v>
      </c>
    </row>
    <row r="241" spans="1:13" x14ac:dyDescent="0.3">
      <c r="A241">
        <v>28728</v>
      </c>
      <c r="B241">
        <v>0</v>
      </c>
      <c r="C241">
        <v>1973</v>
      </c>
      <c r="D241">
        <f t="shared" si="13"/>
        <v>49</v>
      </c>
      <c r="E241" t="s">
        <v>49</v>
      </c>
      <c r="F241">
        <v>4</v>
      </c>
      <c r="G241">
        <v>4</v>
      </c>
      <c r="H241">
        <v>3</v>
      </c>
      <c r="I241">
        <v>3</v>
      </c>
      <c r="J241">
        <v>4</v>
      </c>
      <c r="K241">
        <v>3</v>
      </c>
      <c r="L241" s="2">
        <f t="shared" si="14"/>
        <v>21</v>
      </c>
      <c r="M241" s="54">
        <f t="shared" si="15"/>
        <v>6</v>
      </c>
    </row>
    <row r="242" spans="1:13" x14ac:dyDescent="0.3">
      <c r="A242">
        <v>28137</v>
      </c>
      <c r="B242">
        <v>0</v>
      </c>
      <c r="C242">
        <v>1971</v>
      </c>
      <c r="D242">
        <f t="shared" si="13"/>
        <v>51</v>
      </c>
      <c r="E242" t="s">
        <v>40</v>
      </c>
      <c r="F242">
        <v>4</v>
      </c>
      <c r="G242">
        <v>4</v>
      </c>
      <c r="H242">
        <v>1</v>
      </c>
      <c r="I242">
        <v>4</v>
      </c>
      <c r="J242">
        <v>4</v>
      </c>
      <c r="K242">
        <v>4</v>
      </c>
      <c r="L242" s="2">
        <f t="shared" si="14"/>
        <v>21</v>
      </c>
      <c r="M242" s="54">
        <f t="shared" si="15"/>
        <v>6</v>
      </c>
    </row>
    <row r="243" spans="1:13" x14ac:dyDescent="0.3">
      <c r="A243">
        <v>30093</v>
      </c>
      <c r="B243">
        <v>0</v>
      </c>
      <c r="C243">
        <v>1971</v>
      </c>
      <c r="D243">
        <f t="shared" si="13"/>
        <v>51</v>
      </c>
      <c r="E243" t="s">
        <v>49</v>
      </c>
      <c r="F243">
        <v>4</v>
      </c>
      <c r="G243">
        <v>4</v>
      </c>
      <c r="H243">
        <v>3</v>
      </c>
      <c r="I243">
        <v>3</v>
      </c>
      <c r="J243">
        <v>4</v>
      </c>
      <c r="K243">
        <v>3</v>
      </c>
      <c r="L243" s="2">
        <f t="shared" si="14"/>
        <v>21</v>
      </c>
      <c r="M243" s="54">
        <f t="shared" si="15"/>
        <v>6</v>
      </c>
    </row>
    <row r="244" spans="1:13" x14ac:dyDescent="0.3">
      <c r="A244">
        <v>26573</v>
      </c>
      <c r="B244">
        <v>0</v>
      </c>
      <c r="C244">
        <v>1967</v>
      </c>
      <c r="D244">
        <f t="shared" si="13"/>
        <v>55</v>
      </c>
      <c r="E244" t="s">
        <v>49</v>
      </c>
      <c r="F244">
        <v>4</v>
      </c>
      <c r="G244">
        <v>4</v>
      </c>
      <c r="H244">
        <v>3</v>
      </c>
      <c r="I244">
        <v>3</v>
      </c>
      <c r="J244">
        <v>4</v>
      </c>
      <c r="K244">
        <v>3</v>
      </c>
      <c r="L244" s="2">
        <f t="shared" si="14"/>
        <v>21</v>
      </c>
      <c r="M244" s="54">
        <f t="shared" si="15"/>
        <v>6</v>
      </c>
    </row>
    <row r="245" spans="1:13" x14ac:dyDescent="0.3">
      <c r="A245">
        <v>29952</v>
      </c>
      <c r="B245">
        <v>0</v>
      </c>
      <c r="C245">
        <v>1963</v>
      </c>
      <c r="D245">
        <f t="shared" si="13"/>
        <v>59</v>
      </c>
      <c r="E245" t="s">
        <v>49</v>
      </c>
      <c r="F245">
        <v>4</v>
      </c>
      <c r="G245">
        <v>4</v>
      </c>
      <c r="H245">
        <v>4</v>
      </c>
      <c r="I245">
        <v>3</v>
      </c>
      <c r="J245">
        <v>3</v>
      </c>
      <c r="K245">
        <v>3</v>
      </c>
      <c r="L245" s="2">
        <f t="shared" si="14"/>
        <v>21</v>
      </c>
      <c r="M245" s="54">
        <f t="shared" si="15"/>
        <v>6</v>
      </c>
    </row>
    <row r="246" spans="1:13" x14ac:dyDescent="0.3">
      <c r="A246">
        <v>29308</v>
      </c>
      <c r="B246">
        <v>0</v>
      </c>
      <c r="C246">
        <v>1958</v>
      </c>
      <c r="D246">
        <f t="shared" si="13"/>
        <v>64</v>
      </c>
      <c r="E246" t="s">
        <v>52</v>
      </c>
      <c r="F246">
        <v>3</v>
      </c>
      <c r="G246">
        <v>4</v>
      </c>
      <c r="H246">
        <v>2</v>
      </c>
      <c r="I246">
        <v>4</v>
      </c>
      <c r="J246">
        <v>4</v>
      </c>
      <c r="K246">
        <v>4</v>
      </c>
      <c r="L246" s="2">
        <f t="shared" si="14"/>
        <v>21</v>
      </c>
      <c r="M246" s="54">
        <f t="shared" si="15"/>
        <v>6</v>
      </c>
    </row>
    <row r="247" spans="1:13" x14ac:dyDescent="0.3">
      <c r="A247">
        <v>29038</v>
      </c>
      <c r="B247">
        <v>0</v>
      </c>
      <c r="C247">
        <v>1957</v>
      </c>
      <c r="D247">
        <f t="shared" si="13"/>
        <v>65</v>
      </c>
      <c r="E247" t="s">
        <v>40</v>
      </c>
      <c r="F247">
        <v>3</v>
      </c>
      <c r="G247">
        <v>4</v>
      </c>
      <c r="H247">
        <v>3</v>
      </c>
      <c r="I247">
        <v>4</v>
      </c>
      <c r="J247">
        <v>4</v>
      </c>
      <c r="K247">
        <v>3</v>
      </c>
      <c r="L247" s="2">
        <f t="shared" si="14"/>
        <v>21</v>
      </c>
      <c r="M247" s="54">
        <f t="shared" si="15"/>
        <v>6</v>
      </c>
    </row>
    <row r="248" spans="1:13" x14ac:dyDescent="0.3">
      <c r="A248">
        <v>27790</v>
      </c>
      <c r="B248">
        <v>0</v>
      </c>
      <c r="C248">
        <v>2005</v>
      </c>
      <c r="D248">
        <f t="shared" si="13"/>
        <v>17</v>
      </c>
      <c r="E248" t="s">
        <v>58</v>
      </c>
      <c r="F248">
        <v>3</v>
      </c>
      <c r="G248">
        <v>4</v>
      </c>
      <c r="H248">
        <v>3</v>
      </c>
      <c r="I248">
        <v>4</v>
      </c>
      <c r="J248">
        <v>4</v>
      </c>
      <c r="K248">
        <v>4</v>
      </c>
      <c r="L248" s="2">
        <f t="shared" si="14"/>
        <v>22</v>
      </c>
      <c r="M248" s="54">
        <f t="shared" si="15"/>
        <v>7</v>
      </c>
    </row>
    <row r="249" spans="1:13" x14ac:dyDescent="0.3">
      <c r="A249">
        <v>28776</v>
      </c>
      <c r="B249">
        <v>0</v>
      </c>
      <c r="C249">
        <v>2004</v>
      </c>
      <c r="D249">
        <f t="shared" si="13"/>
        <v>18</v>
      </c>
      <c r="E249" t="s">
        <v>44</v>
      </c>
      <c r="F249">
        <v>3</v>
      </c>
      <c r="G249">
        <v>4</v>
      </c>
      <c r="H249">
        <v>3</v>
      </c>
      <c r="I249">
        <v>4</v>
      </c>
      <c r="J249">
        <v>4</v>
      </c>
      <c r="K249">
        <v>4</v>
      </c>
      <c r="L249" s="2">
        <f t="shared" si="14"/>
        <v>22</v>
      </c>
      <c r="M249" s="54">
        <f t="shared" si="15"/>
        <v>7</v>
      </c>
    </row>
    <row r="250" spans="1:13" x14ac:dyDescent="0.3">
      <c r="A250">
        <v>28099</v>
      </c>
      <c r="B250">
        <v>0</v>
      </c>
      <c r="C250">
        <v>2003</v>
      </c>
      <c r="D250">
        <f t="shared" si="13"/>
        <v>19</v>
      </c>
      <c r="E250" t="s">
        <v>42</v>
      </c>
      <c r="F250">
        <v>4</v>
      </c>
      <c r="G250">
        <v>4</v>
      </c>
      <c r="H250">
        <v>3</v>
      </c>
      <c r="I250">
        <v>3</v>
      </c>
      <c r="J250">
        <v>4</v>
      </c>
      <c r="K250">
        <v>4</v>
      </c>
      <c r="L250" s="2">
        <f t="shared" si="14"/>
        <v>22</v>
      </c>
      <c r="M250" s="54">
        <f t="shared" si="15"/>
        <v>7</v>
      </c>
    </row>
    <row r="251" spans="1:13" x14ac:dyDescent="0.3">
      <c r="A251">
        <v>30036</v>
      </c>
      <c r="B251">
        <v>0</v>
      </c>
      <c r="C251">
        <v>2003</v>
      </c>
      <c r="D251">
        <f t="shared" si="13"/>
        <v>19</v>
      </c>
      <c r="E251" t="s">
        <v>40</v>
      </c>
      <c r="F251">
        <v>4</v>
      </c>
      <c r="G251">
        <v>4</v>
      </c>
      <c r="H251">
        <v>2</v>
      </c>
      <c r="I251">
        <v>4</v>
      </c>
      <c r="J251">
        <v>4</v>
      </c>
      <c r="K251">
        <v>4</v>
      </c>
      <c r="L251" s="2">
        <f t="shared" si="14"/>
        <v>22</v>
      </c>
      <c r="M251" s="54">
        <f t="shared" si="15"/>
        <v>7</v>
      </c>
    </row>
    <row r="252" spans="1:13" x14ac:dyDescent="0.3">
      <c r="A252">
        <v>27227</v>
      </c>
      <c r="B252">
        <v>0</v>
      </c>
      <c r="C252">
        <v>2002</v>
      </c>
      <c r="D252">
        <f t="shared" si="13"/>
        <v>20</v>
      </c>
      <c r="E252" t="s">
        <v>63</v>
      </c>
      <c r="F252">
        <v>4</v>
      </c>
      <c r="G252">
        <v>4</v>
      </c>
      <c r="H252">
        <v>4</v>
      </c>
      <c r="I252">
        <v>3</v>
      </c>
      <c r="J252">
        <v>4</v>
      </c>
      <c r="K252">
        <v>3</v>
      </c>
      <c r="L252" s="2">
        <f t="shared" si="14"/>
        <v>22</v>
      </c>
      <c r="M252" s="54">
        <f t="shared" si="15"/>
        <v>7</v>
      </c>
    </row>
    <row r="253" spans="1:13" x14ac:dyDescent="0.3">
      <c r="A253">
        <v>29868</v>
      </c>
      <c r="B253">
        <v>0</v>
      </c>
      <c r="C253">
        <v>2002</v>
      </c>
      <c r="D253">
        <f t="shared" si="13"/>
        <v>20</v>
      </c>
      <c r="E253" t="s">
        <v>66</v>
      </c>
      <c r="F253">
        <v>4</v>
      </c>
      <c r="G253">
        <v>4</v>
      </c>
      <c r="H253">
        <v>2</v>
      </c>
      <c r="I253">
        <v>4</v>
      </c>
      <c r="J253">
        <v>4</v>
      </c>
      <c r="K253">
        <v>4</v>
      </c>
      <c r="L253" s="2">
        <f t="shared" si="14"/>
        <v>22</v>
      </c>
      <c r="M253" s="54">
        <f t="shared" si="15"/>
        <v>7</v>
      </c>
    </row>
    <row r="254" spans="1:13" x14ac:dyDescent="0.3">
      <c r="A254">
        <v>29855</v>
      </c>
      <c r="B254">
        <v>0</v>
      </c>
      <c r="C254">
        <v>2002</v>
      </c>
      <c r="D254">
        <f t="shared" si="13"/>
        <v>20</v>
      </c>
      <c r="E254" t="s">
        <v>42</v>
      </c>
      <c r="F254">
        <v>3</v>
      </c>
      <c r="G254">
        <v>4</v>
      </c>
      <c r="H254">
        <v>3</v>
      </c>
      <c r="I254">
        <v>4</v>
      </c>
      <c r="J254">
        <v>4</v>
      </c>
      <c r="K254">
        <v>4</v>
      </c>
      <c r="L254" s="2">
        <f t="shared" si="14"/>
        <v>22</v>
      </c>
      <c r="M254" s="54">
        <f t="shared" si="15"/>
        <v>7</v>
      </c>
    </row>
    <row r="255" spans="1:13" x14ac:dyDescent="0.3">
      <c r="A255">
        <v>28052</v>
      </c>
      <c r="B255">
        <v>0</v>
      </c>
      <c r="C255">
        <v>2001</v>
      </c>
      <c r="D255">
        <f t="shared" si="13"/>
        <v>21</v>
      </c>
      <c r="E255" t="s">
        <v>49</v>
      </c>
      <c r="F255">
        <v>4</v>
      </c>
      <c r="G255">
        <v>4</v>
      </c>
      <c r="H255">
        <v>2</v>
      </c>
      <c r="I255">
        <v>4</v>
      </c>
      <c r="J255">
        <v>4</v>
      </c>
      <c r="K255">
        <v>4</v>
      </c>
      <c r="L255" s="2">
        <f t="shared" si="14"/>
        <v>22</v>
      </c>
      <c r="M255" s="54">
        <f t="shared" si="15"/>
        <v>7</v>
      </c>
    </row>
    <row r="256" spans="1:13" x14ac:dyDescent="0.3">
      <c r="A256">
        <v>29712</v>
      </c>
      <c r="B256">
        <v>0</v>
      </c>
      <c r="C256">
        <v>2001</v>
      </c>
      <c r="D256">
        <f t="shared" si="13"/>
        <v>21</v>
      </c>
      <c r="E256" t="s">
        <v>42</v>
      </c>
      <c r="F256">
        <v>3</v>
      </c>
      <c r="G256">
        <v>4</v>
      </c>
      <c r="H256">
        <v>3</v>
      </c>
      <c r="I256">
        <v>4</v>
      </c>
      <c r="J256">
        <v>4</v>
      </c>
      <c r="K256">
        <v>4</v>
      </c>
      <c r="L256" s="2">
        <f t="shared" si="14"/>
        <v>22</v>
      </c>
      <c r="M256" s="54">
        <f t="shared" si="15"/>
        <v>7</v>
      </c>
    </row>
    <row r="257" spans="1:13" x14ac:dyDescent="0.3">
      <c r="A257">
        <v>30019</v>
      </c>
      <c r="B257">
        <v>0</v>
      </c>
      <c r="C257">
        <v>2001</v>
      </c>
      <c r="D257">
        <f t="shared" si="13"/>
        <v>21</v>
      </c>
      <c r="E257" t="s">
        <v>42</v>
      </c>
      <c r="F257">
        <v>4</v>
      </c>
      <c r="G257">
        <v>4</v>
      </c>
      <c r="H257">
        <v>3</v>
      </c>
      <c r="I257">
        <v>4</v>
      </c>
      <c r="J257">
        <v>4</v>
      </c>
      <c r="K257">
        <v>3</v>
      </c>
      <c r="L257" s="2">
        <f t="shared" si="14"/>
        <v>22</v>
      </c>
      <c r="M257" s="54">
        <f t="shared" si="15"/>
        <v>7</v>
      </c>
    </row>
    <row r="258" spans="1:13" x14ac:dyDescent="0.3">
      <c r="A258">
        <v>26538</v>
      </c>
      <c r="B258">
        <v>0</v>
      </c>
      <c r="C258">
        <v>2000</v>
      </c>
      <c r="D258">
        <f t="shared" ref="D258:D321" si="16">2022-C258</f>
        <v>22</v>
      </c>
      <c r="E258" t="s">
        <v>44</v>
      </c>
      <c r="F258">
        <v>4</v>
      </c>
      <c r="G258">
        <v>4</v>
      </c>
      <c r="H258">
        <v>4</v>
      </c>
      <c r="I258">
        <v>3</v>
      </c>
      <c r="J258">
        <v>3</v>
      </c>
      <c r="K258">
        <v>4</v>
      </c>
      <c r="L258" s="2">
        <f t="shared" ref="L258:L321" si="17">SUM(F258:K258)</f>
        <v>22</v>
      </c>
      <c r="M258" s="54">
        <f t="shared" ref="M258:M321" si="18">VLOOKUP(L258,R:V,5,FALSE)</f>
        <v>7</v>
      </c>
    </row>
    <row r="259" spans="1:13" x14ac:dyDescent="0.3">
      <c r="A259">
        <v>27086</v>
      </c>
      <c r="B259">
        <v>0</v>
      </c>
      <c r="C259">
        <v>2000</v>
      </c>
      <c r="D259">
        <f t="shared" si="16"/>
        <v>22</v>
      </c>
      <c r="E259" t="s">
        <v>52</v>
      </c>
      <c r="F259">
        <v>4</v>
      </c>
      <c r="G259">
        <v>4</v>
      </c>
      <c r="H259">
        <v>2</v>
      </c>
      <c r="I259">
        <v>4</v>
      </c>
      <c r="J259">
        <v>4</v>
      </c>
      <c r="K259">
        <v>4</v>
      </c>
      <c r="L259" s="2">
        <f t="shared" si="17"/>
        <v>22</v>
      </c>
      <c r="M259" s="54">
        <f t="shared" si="18"/>
        <v>7</v>
      </c>
    </row>
    <row r="260" spans="1:13" x14ac:dyDescent="0.3">
      <c r="A260">
        <v>29790</v>
      </c>
      <c r="B260">
        <v>0</v>
      </c>
      <c r="C260">
        <v>2000</v>
      </c>
      <c r="D260">
        <f t="shared" si="16"/>
        <v>22</v>
      </c>
      <c r="E260" t="s">
        <v>42</v>
      </c>
      <c r="F260">
        <v>4</v>
      </c>
      <c r="G260">
        <v>4</v>
      </c>
      <c r="H260">
        <v>2</v>
      </c>
      <c r="I260">
        <v>4</v>
      </c>
      <c r="J260">
        <v>4</v>
      </c>
      <c r="K260">
        <v>4</v>
      </c>
      <c r="L260" s="2">
        <f t="shared" si="17"/>
        <v>22</v>
      </c>
      <c r="M260" s="54">
        <f t="shared" si="18"/>
        <v>7</v>
      </c>
    </row>
    <row r="261" spans="1:13" x14ac:dyDescent="0.3">
      <c r="A261">
        <v>26646</v>
      </c>
      <c r="B261">
        <v>0</v>
      </c>
      <c r="C261">
        <v>1999</v>
      </c>
      <c r="D261">
        <f t="shared" si="16"/>
        <v>23</v>
      </c>
      <c r="E261" t="s">
        <v>44</v>
      </c>
      <c r="F261">
        <v>4</v>
      </c>
      <c r="G261">
        <v>4</v>
      </c>
      <c r="H261">
        <v>2</v>
      </c>
      <c r="I261">
        <v>4</v>
      </c>
      <c r="J261">
        <v>4</v>
      </c>
      <c r="K261">
        <v>4</v>
      </c>
      <c r="L261" s="2">
        <f t="shared" si="17"/>
        <v>22</v>
      </c>
      <c r="M261" s="54">
        <f t="shared" si="18"/>
        <v>7</v>
      </c>
    </row>
    <row r="262" spans="1:13" x14ac:dyDescent="0.3">
      <c r="A262">
        <v>26566</v>
      </c>
      <c r="B262">
        <v>0</v>
      </c>
      <c r="C262">
        <v>1999</v>
      </c>
      <c r="D262">
        <f t="shared" si="16"/>
        <v>23</v>
      </c>
      <c r="E262" t="s">
        <v>85</v>
      </c>
      <c r="F262">
        <v>3</v>
      </c>
      <c r="G262">
        <v>4</v>
      </c>
      <c r="H262">
        <v>3</v>
      </c>
      <c r="I262">
        <v>4</v>
      </c>
      <c r="J262">
        <v>4</v>
      </c>
      <c r="K262">
        <v>4</v>
      </c>
      <c r="L262" s="2">
        <f t="shared" si="17"/>
        <v>22</v>
      </c>
      <c r="M262" s="54">
        <f t="shared" si="18"/>
        <v>7</v>
      </c>
    </row>
    <row r="263" spans="1:13" x14ac:dyDescent="0.3">
      <c r="A263">
        <v>27694</v>
      </c>
      <c r="B263">
        <v>0</v>
      </c>
      <c r="C263">
        <v>1999</v>
      </c>
      <c r="D263">
        <f t="shared" si="16"/>
        <v>23</v>
      </c>
      <c r="E263" t="s">
        <v>44</v>
      </c>
      <c r="F263">
        <v>4</v>
      </c>
      <c r="G263">
        <v>4</v>
      </c>
      <c r="H263">
        <v>2</v>
      </c>
      <c r="I263">
        <v>4</v>
      </c>
      <c r="J263">
        <v>4</v>
      </c>
      <c r="K263">
        <v>4</v>
      </c>
      <c r="L263" s="2">
        <f t="shared" si="17"/>
        <v>22</v>
      </c>
      <c r="M263" s="54">
        <f t="shared" si="18"/>
        <v>7</v>
      </c>
    </row>
    <row r="264" spans="1:13" x14ac:dyDescent="0.3">
      <c r="A264">
        <v>27806</v>
      </c>
      <c r="B264">
        <v>0</v>
      </c>
      <c r="C264">
        <v>1999</v>
      </c>
      <c r="D264">
        <f t="shared" si="16"/>
        <v>23</v>
      </c>
      <c r="E264" t="s">
        <v>63</v>
      </c>
      <c r="F264">
        <v>4</v>
      </c>
      <c r="G264">
        <v>4</v>
      </c>
      <c r="H264">
        <v>2</v>
      </c>
      <c r="I264">
        <v>4</v>
      </c>
      <c r="J264">
        <v>4</v>
      </c>
      <c r="K264">
        <v>4</v>
      </c>
      <c r="L264" s="2">
        <f t="shared" si="17"/>
        <v>22</v>
      </c>
      <c r="M264" s="54">
        <f t="shared" si="18"/>
        <v>7</v>
      </c>
    </row>
    <row r="265" spans="1:13" x14ac:dyDescent="0.3">
      <c r="A265">
        <v>28810</v>
      </c>
      <c r="B265">
        <v>0</v>
      </c>
      <c r="C265">
        <v>1999</v>
      </c>
      <c r="D265">
        <f t="shared" si="16"/>
        <v>23</v>
      </c>
      <c r="E265" t="s">
        <v>42</v>
      </c>
      <c r="F265">
        <v>4</v>
      </c>
      <c r="G265">
        <v>4</v>
      </c>
      <c r="H265">
        <v>2</v>
      </c>
      <c r="I265">
        <v>4</v>
      </c>
      <c r="J265">
        <v>4</v>
      </c>
      <c r="K265">
        <v>4</v>
      </c>
      <c r="L265" s="2">
        <f t="shared" si="17"/>
        <v>22</v>
      </c>
      <c r="M265" s="54">
        <f t="shared" si="18"/>
        <v>7</v>
      </c>
    </row>
    <row r="266" spans="1:13" x14ac:dyDescent="0.3">
      <c r="A266">
        <v>27697</v>
      </c>
      <c r="B266">
        <v>0</v>
      </c>
      <c r="C266">
        <v>1998</v>
      </c>
      <c r="D266">
        <f t="shared" si="16"/>
        <v>24</v>
      </c>
      <c r="E266" t="s">
        <v>42</v>
      </c>
      <c r="F266">
        <v>4</v>
      </c>
      <c r="G266">
        <v>4</v>
      </c>
      <c r="H266">
        <v>2</v>
      </c>
      <c r="I266">
        <v>4</v>
      </c>
      <c r="J266">
        <v>4</v>
      </c>
      <c r="K266">
        <v>4</v>
      </c>
      <c r="L266" s="2">
        <f t="shared" si="17"/>
        <v>22</v>
      </c>
      <c r="M266" s="54">
        <f t="shared" si="18"/>
        <v>7</v>
      </c>
    </row>
    <row r="267" spans="1:13" x14ac:dyDescent="0.3">
      <c r="A267">
        <v>28244</v>
      </c>
      <c r="B267">
        <v>0</v>
      </c>
      <c r="C267">
        <v>1998</v>
      </c>
      <c r="D267">
        <f t="shared" si="16"/>
        <v>24</v>
      </c>
      <c r="E267" t="s">
        <v>40</v>
      </c>
      <c r="F267">
        <v>4</v>
      </c>
      <c r="G267">
        <v>4</v>
      </c>
      <c r="H267">
        <v>2</v>
      </c>
      <c r="I267">
        <v>4</v>
      </c>
      <c r="J267">
        <v>4</v>
      </c>
      <c r="K267">
        <v>4</v>
      </c>
      <c r="L267" s="2">
        <f t="shared" si="17"/>
        <v>22</v>
      </c>
      <c r="M267" s="54">
        <f t="shared" si="18"/>
        <v>7</v>
      </c>
    </row>
    <row r="268" spans="1:13" x14ac:dyDescent="0.3">
      <c r="A268">
        <v>27555</v>
      </c>
      <c r="B268">
        <v>0</v>
      </c>
      <c r="C268">
        <v>1996</v>
      </c>
      <c r="D268">
        <f t="shared" si="16"/>
        <v>26</v>
      </c>
      <c r="E268" t="s">
        <v>42</v>
      </c>
      <c r="F268">
        <v>4</v>
      </c>
      <c r="G268">
        <v>4</v>
      </c>
      <c r="H268">
        <v>2</v>
      </c>
      <c r="I268">
        <v>4</v>
      </c>
      <c r="J268">
        <v>4</v>
      </c>
      <c r="K268">
        <v>4</v>
      </c>
      <c r="L268" s="2">
        <f t="shared" si="17"/>
        <v>22</v>
      </c>
      <c r="M268" s="54">
        <f t="shared" si="18"/>
        <v>7</v>
      </c>
    </row>
    <row r="269" spans="1:13" x14ac:dyDescent="0.3">
      <c r="A269">
        <v>27592</v>
      </c>
      <c r="B269">
        <v>0</v>
      </c>
      <c r="C269">
        <v>1996</v>
      </c>
      <c r="D269">
        <f t="shared" si="16"/>
        <v>26</v>
      </c>
      <c r="E269" t="s">
        <v>105</v>
      </c>
      <c r="F269">
        <v>4</v>
      </c>
      <c r="G269">
        <v>4</v>
      </c>
      <c r="H269">
        <v>3</v>
      </c>
      <c r="I269">
        <v>3</v>
      </c>
      <c r="J269">
        <v>4</v>
      </c>
      <c r="K269">
        <v>4</v>
      </c>
      <c r="L269" s="2">
        <f t="shared" si="17"/>
        <v>22</v>
      </c>
      <c r="M269" s="54">
        <f t="shared" si="18"/>
        <v>7</v>
      </c>
    </row>
    <row r="270" spans="1:13" x14ac:dyDescent="0.3">
      <c r="A270">
        <v>27361</v>
      </c>
      <c r="B270">
        <v>0</v>
      </c>
      <c r="C270">
        <v>1993</v>
      </c>
      <c r="D270">
        <f t="shared" si="16"/>
        <v>29</v>
      </c>
      <c r="E270" t="s">
        <v>42</v>
      </c>
      <c r="F270">
        <v>4</v>
      </c>
      <c r="G270">
        <v>4</v>
      </c>
      <c r="H270">
        <v>2</v>
      </c>
      <c r="I270">
        <v>4</v>
      </c>
      <c r="J270">
        <v>4</v>
      </c>
      <c r="K270">
        <v>4</v>
      </c>
      <c r="L270" s="2">
        <f t="shared" si="17"/>
        <v>22</v>
      </c>
      <c r="M270" s="54">
        <f t="shared" si="18"/>
        <v>7</v>
      </c>
    </row>
    <row r="271" spans="1:13" x14ac:dyDescent="0.3">
      <c r="A271">
        <v>27982</v>
      </c>
      <c r="B271">
        <v>0</v>
      </c>
      <c r="C271">
        <v>1992</v>
      </c>
      <c r="D271">
        <f t="shared" si="16"/>
        <v>30</v>
      </c>
      <c r="E271" t="s">
        <v>42</v>
      </c>
      <c r="F271">
        <v>4</v>
      </c>
      <c r="G271">
        <v>4</v>
      </c>
      <c r="H271">
        <v>4</v>
      </c>
      <c r="I271">
        <v>3</v>
      </c>
      <c r="J271">
        <v>4</v>
      </c>
      <c r="K271">
        <v>3</v>
      </c>
      <c r="L271" s="2">
        <f t="shared" si="17"/>
        <v>22</v>
      </c>
      <c r="M271" s="54">
        <f t="shared" si="18"/>
        <v>7</v>
      </c>
    </row>
    <row r="272" spans="1:13" x14ac:dyDescent="0.3">
      <c r="A272">
        <v>29463</v>
      </c>
      <c r="B272">
        <v>0</v>
      </c>
      <c r="C272">
        <v>1991</v>
      </c>
      <c r="D272">
        <f t="shared" si="16"/>
        <v>31</v>
      </c>
      <c r="E272" t="s">
        <v>63</v>
      </c>
      <c r="F272">
        <v>4</v>
      </c>
      <c r="G272">
        <v>4</v>
      </c>
      <c r="H272">
        <v>2</v>
      </c>
      <c r="I272">
        <v>4</v>
      </c>
      <c r="J272">
        <v>4</v>
      </c>
      <c r="K272">
        <v>4</v>
      </c>
      <c r="L272" s="2">
        <f t="shared" si="17"/>
        <v>22</v>
      </c>
      <c r="M272" s="54">
        <f t="shared" si="18"/>
        <v>7</v>
      </c>
    </row>
    <row r="273" spans="1:13" x14ac:dyDescent="0.3">
      <c r="A273">
        <v>29024</v>
      </c>
      <c r="B273">
        <v>0</v>
      </c>
      <c r="C273">
        <v>1989</v>
      </c>
      <c r="D273">
        <f t="shared" si="16"/>
        <v>33</v>
      </c>
      <c r="E273" t="s">
        <v>49</v>
      </c>
      <c r="F273">
        <v>4</v>
      </c>
      <c r="G273">
        <v>3</v>
      </c>
      <c r="H273">
        <v>4</v>
      </c>
      <c r="I273">
        <v>3</v>
      </c>
      <c r="J273">
        <v>4</v>
      </c>
      <c r="K273">
        <v>4</v>
      </c>
      <c r="L273" s="2">
        <f t="shared" si="17"/>
        <v>22</v>
      </c>
      <c r="M273" s="54">
        <f t="shared" si="18"/>
        <v>7</v>
      </c>
    </row>
    <row r="274" spans="1:13" x14ac:dyDescent="0.3">
      <c r="A274">
        <v>29806</v>
      </c>
      <c r="B274">
        <v>0</v>
      </c>
      <c r="C274">
        <v>1985</v>
      </c>
      <c r="D274">
        <f t="shared" si="16"/>
        <v>37</v>
      </c>
      <c r="E274" t="s">
        <v>42</v>
      </c>
      <c r="F274">
        <v>4</v>
      </c>
      <c r="G274">
        <v>4</v>
      </c>
      <c r="H274">
        <v>2</v>
      </c>
      <c r="I274">
        <v>4</v>
      </c>
      <c r="J274">
        <v>4</v>
      </c>
      <c r="K274">
        <v>4</v>
      </c>
      <c r="L274" s="2">
        <f t="shared" si="17"/>
        <v>22</v>
      </c>
      <c r="M274" s="54">
        <f t="shared" si="18"/>
        <v>7</v>
      </c>
    </row>
    <row r="275" spans="1:13" x14ac:dyDescent="0.3">
      <c r="A275">
        <v>28596</v>
      </c>
      <c r="B275">
        <v>0</v>
      </c>
      <c r="C275">
        <v>1979</v>
      </c>
      <c r="D275">
        <f t="shared" si="16"/>
        <v>43</v>
      </c>
      <c r="E275" t="s">
        <v>121</v>
      </c>
      <c r="F275">
        <v>4</v>
      </c>
      <c r="G275">
        <v>4</v>
      </c>
      <c r="H275">
        <v>2</v>
      </c>
      <c r="I275">
        <v>4</v>
      </c>
      <c r="J275">
        <v>4</v>
      </c>
      <c r="K275">
        <v>4</v>
      </c>
      <c r="L275" s="2">
        <f t="shared" si="17"/>
        <v>22</v>
      </c>
      <c r="M275" s="54">
        <f t="shared" si="18"/>
        <v>7</v>
      </c>
    </row>
    <row r="276" spans="1:13" x14ac:dyDescent="0.3">
      <c r="A276">
        <v>27740</v>
      </c>
      <c r="B276">
        <v>0</v>
      </c>
      <c r="C276">
        <v>1978</v>
      </c>
      <c r="D276">
        <f t="shared" si="16"/>
        <v>44</v>
      </c>
      <c r="E276" t="s">
        <v>42</v>
      </c>
      <c r="F276">
        <v>4</v>
      </c>
      <c r="G276">
        <v>4</v>
      </c>
      <c r="H276">
        <v>2</v>
      </c>
      <c r="I276">
        <v>4</v>
      </c>
      <c r="J276">
        <v>4</v>
      </c>
      <c r="K276">
        <v>4</v>
      </c>
      <c r="L276" s="2">
        <f t="shared" si="17"/>
        <v>22</v>
      </c>
      <c r="M276" s="54">
        <f t="shared" si="18"/>
        <v>7</v>
      </c>
    </row>
    <row r="277" spans="1:13" x14ac:dyDescent="0.3">
      <c r="A277">
        <v>28600</v>
      </c>
      <c r="B277">
        <v>0</v>
      </c>
      <c r="C277">
        <v>1978</v>
      </c>
      <c r="D277">
        <f t="shared" si="16"/>
        <v>44</v>
      </c>
      <c r="E277" t="s">
        <v>42</v>
      </c>
      <c r="F277">
        <v>4</v>
      </c>
      <c r="G277">
        <v>4</v>
      </c>
      <c r="H277">
        <v>3</v>
      </c>
      <c r="I277">
        <v>3</v>
      </c>
      <c r="J277">
        <v>4</v>
      </c>
      <c r="K277">
        <v>4</v>
      </c>
      <c r="L277" s="2">
        <f t="shared" si="17"/>
        <v>22</v>
      </c>
      <c r="M277" s="54">
        <f t="shared" si="18"/>
        <v>7</v>
      </c>
    </row>
    <row r="278" spans="1:13" x14ac:dyDescent="0.3">
      <c r="A278">
        <v>28767</v>
      </c>
      <c r="B278">
        <v>0</v>
      </c>
      <c r="C278">
        <v>1977</v>
      </c>
      <c r="D278">
        <f t="shared" si="16"/>
        <v>45</v>
      </c>
      <c r="E278" t="s">
        <v>40</v>
      </c>
      <c r="F278">
        <v>4</v>
      </c>
      <c r="G278">
        <v>4</v>
      </c>
      <c r="H278">
        <v>3</v>
      </c>
      <c r="I278">
        <v>3</v>
      </c>
      <c r="J278">
        <v>4</v>
      </c>
      <c r="K278">
        <v>4</v>
      </c>
      <c r="L278" s="2">
        <f t="shared" si="17"/>
        <v>22</v>
      </c>
      <c r="M278" s="54">
        <f t="shared" si="18"/>
        <v>7</v>
      </c>
    </row>
    <row r="279" spans="1:13" x14ac:dyDescent="0.3">
      <c r="A279">
        <v>27611</v>
      </c>
      <c r="B279">
        <v>0</v>
      </c>
      <c r="C279">
        <v>1976</v>
      </c>
      <c r="D279">
        <f t="shared" si="16"/>
        <v>46</v>
      </c>
      <c r="E279" t="s">
        <v>52</v>
      </c>
      <c r="F279">
        <v>4</v>
      </c>
      <c r="G279">
        <v>4</v>
      </c>
      <c r="H279">
        <v>2</v>
      </c>
      <c r="I279">
        <v>4</v>
      </c>
      <c r="J279">
        <v>4</v>
      </c>
      <c r="K279">
        <v>4</v>
      </c>
      <c r="L279" s="2">
        <f t="shared" si="17"/>
        <v>22</v>
      </c>
      <c r="M279" s="54">
        <f t="shared" si="18"/>
        <v>7</v>
      </c>
    </row>
    <row r="280" spans="1:13" x14ac:dyDescent="0.3">
      <c r="A280">
        <v>28640</v>
      </c>
      <c r="B280">
        <v>0</v>
      </c>
      <c r="C280">
        <v>1974</v>
      </c>
      <c r="D280">
        <f t="shared" si="16"/>
        <v>48</v>
      </c>
      <c r="E280" t="s">
        <v>124</v>
      </c>
      <c r="F280">
        <v>4</v>
      </c>
      <c r="G280">
        <v>4</v>
      </c>
      <c r="H280">
        <v>2</v>
      </c>
      <c r="I280">
        <v>4</v>
      </c>
      <c r="J280">
        <v>4</v>
      </c>
      <c r="K280">
        <v>4</v>
      </c>
      <c r="L280" s="2">
        <f t="shared" si="17"/>
        <v>22</v>
      </c>
      <c r="M280" s="54">
        <f t="shared" si="18"/>
        <v>7</v>
      </c>
    </row>
    <row r="281" spans="1:13" x14ac:dyDescent="0.3">
      <c r="A281">
        <v>29302</v>
      </c>
      <c r="B281">
        <v>0</v>
      </c>
      <c r="C281">
        <v>1974</v>
      </c>
      <c r="D281">
        <f t="shared" si="16"/>
        <v>48</v>
      </c>
      <c r="E281" t="s">
        <v>40</v>
      </c>
      <c r="F281">
        <v>4</v>
      </c>
      <c r="G281">
        <v>4</v>
      </c>
      <c r="H281">
        <v>2</v>
      </c>
      <c r="I281">
        <v>4</v>
      </c>
      <c r="J281">
        <v>4</v>
      </c>
      <c r="K281">
        <v>4</v>
      </c>
      <c r="L281" s="2">
        <f t="shared" si="17"/>
        <v>22</v>
      </c>
      <c r="M281" s="54">
        <f t="shared" si="18"/>
        <v>7</v>
      </c>
    </row>
    <row r="282" spans="1:13" x14ac:dyDescent="0.3">
      <c r="A282">
        <v>28500</v>
      </c>
      <c r="B282">
        <v>0</v>
      </c>
      <c r="C282">
        <v>1973</v>
      </c>
      <c r="D282">
        <f t="shared" si="16"/>
        <v>49</v>
      </c>
      <c r="E282" t="s">
        <v>52</v>
      </c>
      <c r="F282">
        <v>4</v>
      </c>
      <c r="G282">
        <v>4</v>
      </c>
      <c r="H282">
        <v>4</v>
      </c>
      <c r="I282">
        <v>3</v>
      </c>
      <c r="J282">
        <v>4</v>
      </c>
      <c r="K282">
        <v>3</v>
      </c>
      <c r="L282" s="2">
        <f t="shared" si="17"/>
        <v>22</v>
      </c>
      <c r="M282" s="54">
        <f t="shared" si="18"/>
        <v>7</v>
      </c>
    </row>
    <row r="283" spans="1:13" x14ac:dyDescent="0.3">
      <c r="A283">
        <v>28666</v>
      </c>
      <c r="B283">
        <v>0</v>
      </c>
      <c r="C283">
        <v>1972</v>
      </c>
      <c r="D283">
        <f t="shared" si="16"/>
        <v>50</v>
      </c>
      <c r="E283" t="s">
        <v>40</v>
      </c>
      <c r="F283">
        <v>4</v>
      </c>
      <c r="G283">
        <v>4</v>
      </c>
      <c r="H283">
        <v>2</v>
      </c>
      <c r="I283">
        <v>4</v>
      </c>
      <c r="J283">
        <v>4</v>
      </c>
      <c r="K283">
        <v>4</v>
      </c>
      <c r="L283" s="2">
        <f t="shared" si="17"/>
        <v>22</v>
      </c>
      <c r="M283" s="54">
        <f t="shared" si="18"/>
        <v>7</v>
      </c>
    </row>
    <row r="284" spans="1:13" x14ac:dyDescent="0.3">
      <c r="A284">
        <v>28093</v>
      </c>
      <c r="B284">
        <v>0</v>
      </c>
      <c r="C284">
        <v>1970</v>
      </c>
      <c r="D284">
        <f t="shared" si="16"/>
        <v>52</v>
      </c>
      <c r="E284" t="s">
        <v>52</v>
      </c>
      <c r="F284">
        <v>4</v>
      </c>
      <c r="G284">
        <v>4</v>
      </c>
      <c r="H284">
        <v>4</v>
      </c>
      <c r="I284">
        <v>3</v>
      </c>
      <c r="J284">
        <v>4</v>
      </c>
      <c r="K284">
        <v>3</v>
      </c>
      <c r="L284" s="2">
        <f t="shared" si="17"/>
        <v>22</v>
      </c>
      <c r="M284" s="54">
        <f t="shared" si="18"/>
        <v>7</v>
      </c>
    </row>
    <row r="285" spans="1:13" x14ac:dyDescent="0.3">
      <c r="A285">
        <v>28585</v>
      </c>
      <c r="B285">
        <v>0</v>
      </c>
      <c r="C285">
        <v>1970</v>
      </c>
      <c r="D285">
        <f t="shared" si="16"/>
        <v>52</v>
      </c>
      <c r="E285" t="s">
        <v>52</v>
      </c>
      <c r="F285">
        <v>4</v>
      </c>
      <c r="G285">
        <v>4</v>
      </c>
      <c r="H285">
        <v>2</v>
      </c>
      <c r="I285">
        <v>4</v>
      </c>
      <c r="J285">
        <v>4</v>
      </c>
      <c r="K285">
        <v>4</v>
      </c>
      <c r="L285" s="2">
        <f t="shared" si="17"/>
        <v>22</v>
      </c>
      <c r="M285" s="54">
        <f t="shared" si="18"/>
        <v>7</v>
      </c>
    </row>
    <row r="286" spans="1:13" x14ac:dyDescent="0.3">
      <c r="A286">
        <v>26816</v>
      </c>
      <c r="B286">
        <v>0</v>
      </c>
      <c r="C286">
        <v>1945</v>
      </c>
      <c r="D286">
        <f t="shared" si="16"/>
        <v>77</v>
      </c>
      <c r="E286" t="s">
        <v>130</v>
      </c>
      <c r="F286">
        <v>4</v>
      </c>
      <c r="G286">
        <v>4</v>
      </c>
      <c r="H286">
        <v>3</v>
      </c>
      <c r="I286">
        <v>4</v>
      </c>
      <c r="J286">
        <v>4</v>
      </c>
      <c r="K286">
        <v>3</v>
      </c>
      <c r="L286" s="2">
        <f t="shared" si="17"/>
        <v>22</v>
      </c>
      <c r="M286" s="54">
        <f t="shared" si="18"/>
        <v>7</v>
      </c>
    </row>
    <row r="287" spans="1:13" x14ac:dyDescent="0.3">
      <c r="A287">
        <v>27511</v>
      </c>
      <c r="B287">
        <v>0</v>
      </c>
      <c r="C287">
        <v>2002</v>
      </c>
      <c r="D287">
        <f t="shared" si="16"/>
        <v>20</v>
      </c>
      <c r="E287" t="s">
        <v>42</v>
      </c>
      <c r="F287">
        <v>4</v>
      </c>
      <c r="G287">
        <v>4</v>
      </c>
      <c r="H287">
        <v>3</v>
      </c>
      <c r="I287">
        <v>4</v>
      </c>
      <c r="J287">
        <v>4</v>
      </c>
      <c r="K287">
        <v>4</v>
      </c>
      <c r="L287" s="2">
        <f t="shared" si="17"/>
        <v>23</v>
      </c>
      <c r="M287" s="54">
        <f t="shared" si="18"/>
        <v>8</v>
      </c>
    </row>
    <row r="288" spans="1:13" x14ac:dyDescent="0.3">
      <c r="A288">
        <v>29504</v>
      </c>
      <c r="B288">
        <v>0</v>
      </c>
      <c r="C288">
        <v>2002</v>
      </c>
      <c r="D288">
        <f t="shared" si="16"/>
        <v>20</v>
      </c>
      <c r="E288" t="s">
        <v>42</v>
      </c>
      <c r="F288">
        <v>4</v>
      </c>
      <c r="G288">
        <v>4</v>
      </c>
      <c r="H288">
        <v>3</v>
      </c>
      <c r="I288">
        <v>4</v>
      </c>
      <c r="J288">
        <v>4</v>
      </c>
      <c r="K288">
        <v>4</v>
      </c>
      <c r="L288" s="2">
        <f t="shared" si="17"/>
        <v>23</v>
      </c>
      <c r="M288" s="54">
        <f t="shared" si="18"/>
        <v>8</v>
      </c>
    </row>
    <row r="289" spans="1:13" x14ac:dyDescent="0.3">
      <c r="A289">
        <v>27809</v>
      </c>
      <c r="B289">
        <v>0</v>
      </c>
      <c r="C289">
        <v>2000</v>
      </c>
      <c r="D289">
        <f t="shared" si="16"/>
        <v>22</v>
      </c>
      <c r="E289" t="s">
        <v>40</v>
      </c>
      <c r="F289">
        <v>4</v>
      </c>
      <c r="G289">
        <v>4</v>
      </c>
      <c r="H289">
        <v>3</v>
      </c>
      <c r="I289">
        <v>4</v>
      </c>
      <c r="J289">
        <v>4</v>
      </c>
      <c r="K289">
        <v>4</v>
      </c>
      <c r="L289" s="2">
        <f t="shared" si="17"/>
        <v>23</v>
      </c>
      <c r="M289" s="54">
        <f t="shared" si="18"/>
        <v>8</v>
      </c>
    </row>
    <row r="290" spans="1:13" x14ac:dyDescent="0.3">
      <c r="A290">
        <v>26807</v>
      </c>
      <c r="B290">
        <v>0</v>
      </c>
      <c r="C290">
        <v>2000</v>
      </c>
      <c r="D290">
        <f t="shared" si="16"/>
        <v>22</v>
      </c>
      <c r="E290" t="s">
        <v>42</v>
      </c>
      <c r="F290">
        <v>4</v>
      </c>
      <c r="G290">
        <v>4</v>
      </c>
      <c r="H290">
        <v>3</v>
      </c>
      <c r="I290">
        <v>4</v>
      </c>
      <c r="J290">
        <v>4</v>
      </c>
      <c r="K290">
        <v>4</v>
      </c>
      <c r="L290" s="2">
        <f t="shared" si="17"/>
        <v>23</v>
      </c>
      <c r="M290" s="54">
        <f t="shared" si="18"/>
        <v>8</v>
      </c>
    </row>
    <row r="291" spans="1:13" x14ac:dyDescent="0.3">
      <c r="A291">
        <v>27402</v>
      </c>
      <c r="B291">
        <v>0</v>
      </c>
      <c r="C291">
        <v>1999</v>
      </c>
      <c r="D291">
        <f t="shared" si="16"/>
        <v>23</v>
      </c>
      <c r="E291" t="s">
        <v>83</v>
      </c>
      <c r="F291">
        <v>4</v>
      </c>
      <c r="G291">
        <v>4</v>
      </c>
      <c r="H291">
        <v>3</v>
      </c>
      <c r="I291">
        <v>4</v>
      </c>
      <c r="J291">
        <v>4</v>
      </c>
      <c r="K291">
        <v>4</v>
      </c>
      <c r="L291" s="2">
        <f t="shared" si="17"/>
        <v>23</v>
      </c>
      <c r="M291" s="54">
        <f t="shared" si="18"/>
        <v>8</v>
      </c>
    </row>
    <row r="292" spans="1:13" x14ac:dyDescent="0.3">
      <c r="A292">
        <v>28951</v>
      </c>
      <c r="B292">
        <v>0</v>
      </c>
      <c r="C292">
        <v>1999</v>
      </c>
      <c r="D292">
        <f t="shared" si="16"/>
        <v>23</v>
      </c>
      <c r="E292" t="s">
        <v>52</v>
      </c>
      <c r="F292">
        <v>4</v>
      </c>
      <c r="G292">
        <v>4</v>
      </c>
      <c r="H292">
        <v>3</v>
      </c>
      <c r="I292">
        <v>4</v>
      </c>
      <c r="J292">
        <v>4</v>
      </c>
      <c r="K292">
        <v>4</v>
      </c>
      <c r="L292" s="2">
        <f t="shared" si="17"/>
        <v>23</v>
      </c>
      <c r="M292" s="54">
        <f t="shared" si="18"/>
        <v>8</v>
      </c>
    </row>
    <row r="293" spans="1:13" x14ac:dyDescent="0.3">
      <c r="A293">
        <v>29718</v>
      </c>
      <c r="B293">
        <v>0</v>
      </c>
      <c r="C293">
        <v>1999</v>
      </c>
      <c r="D293">
        <f t="shared" si="16"/>
        <v>23</v>
      </c>
      <c r="E293" t="s">
        <v>92</v>
      </c>
      <c r="F293">
        <v>4</v>
      </c>
      <c r="G293">
        <v>4</v>
      </c>
      <c r="H293">
        <v>3</v>
      </c>
      <c r="I293">
        <v>4</v>
      </c>
      <c r="J293">
        <v>4</v>
      </c>
      <c r="K293">
        <v>4</v>
      </c>
      <c r="L293" s="2">
        <f t="shared" si="17"/>
        <v>23</v>
      </c>
      <c r="M293" s="54">
        <f t="shared" si="18"/>
        <v>8</v>
      </c>
    </row>
    <row r="294" spans="1:13" x14ac:dyDescent="0.3">
      <c r="A294">
        <v>30072</v>
      </c>
      <c r="B294">
        <v>0</v>
      </c>
      <c r="C294">
        <v>1996</v>
      </c>
      <c r="D294">
        <f t="shared" si="16"/>
        <v>26</v>
      </c>
      <c r="E294" t="s">
        <v>44</v>
      </c>
      <c r="F294">
        <v>4</v>
      </c>
      <c r="G294">
        <v>4</v>
      </c>
      <c r="H294">
        <v>3</v>
      </c>
      <c r="I294">
        <v>4</v>
      </c>
      <c r="J294">
        <v>4</v>
      </c>
      <c r="K294">
        <v>4</v>
      </c>
      <c r="L294" s="2">
        <f t="shared" si="17"/>
        <v>23</v>
      </c>
      <c r="M294" s="54">
        <f t="shared" si="18"/>
        <v>8</v>
      </c>
    </row>
    <row r="295" spans="1:13" x14ac:dyDescent="0.3">
      <c r="A295">
        <v>28642</v>
      </c>
      <c r="B295">
        <v>0</v>
      </c>
      <c r="C295">
        <v>1983</v>
      </c>
      <c r="D295">
        <f t="shared" si="16"/>
        <v>39</v>
      </c>
      <c r="E295" t="s">
        <v>52</v>
      </c>
      <c r="F295">
        <v>4</v>
      </c>
      <c r="G295">
        <v>4</v>
      </c>
      <c r="H295">
        <v>4</v>
      </c>
      <c r="I295">
        <v>4</v>
      </c>
      <c r="J295">
        <v>4</v>
      </c>
      <c r="K295">
        <v>3</v>
      </c>
      <c r="L295" s="2">
        <f t="shared" si="17"/>
        <v>23</v>
      </c>
      <c r="M295" s="54">
        <f t="shared" si="18"/>
        <v>8</v>
      </c>
    </row>
    <row r="296" spans="1:13" x14ac:dyDescent="0.3">
      <c r="A296">
        <v>28492</v>
      </c>
      <c r="B296">
        <v>0</v>
      </c>
      <c r="C296">
        <v>1980</v>
      </c>
      <c r="D296">
        <f t="shared" si="16"/>
        <v>42</v>
      </c>
      <c r="E296" t="s">
        <v>44</v>
      </c>
      <c r="F296">
        <v>4</v>
      </c>
      <c r="G296">
        <v>4</v>
      </c>
      <c r="H296">
        <v>3</v>
      </c>
      <c r="I296">
        <v>4</v>
      </c>
      <c r="J296">
        <v>4</v>
      </c>
      <c r="K296">
        <v>4</v>
      </c>
      <c r="L296" s="2">
        <f t="shared" si="17"/>
        <v>23</v>
      </c>
      <c r="M296" s="54">
        <f t="shared" si="18"/>
        <v>8</v>
      </c>
    </row>
    <row r="297" spans="1:13" x14ac:dyDescent="0.3">
      <c r="A297">
        <v>29684</v>
      </c>
      <c r="B297">
        <v>0</v>
      </c>
      <c r="C297">
        <v>1977</v>
      </c>
      <c r="D297">
        <f t="shared" si="16"/>
        <v>45</v>
      </c>
      <c r="E297" t="s">
        <v>40</v>
      </c>
      <c r="F297">
        <v>4</v>
      </c>
      <c r="G297">
        <v>4</v>
      </c>
      <c r="H297">
        <v>3</v>
      </c>
      <c r="I297">
        <v>4</v>
      </c>
      <c r="J297">
        <v>4</v>
      </c>
      <c r="K297">
        <v>4</v>
      </c>
      <c r="L297" s="2">
        <f t="shared" si="17"/>
        <v>23</v>
      </c>
      <c r="M297" s="54">
        <f t="shared" si="18"/>
        <v>8</v>
      </c>
    </row>
    <row r="298" spans="1:13" x14ac:dyDescent="0.3">
      <c r="A298">
        <v>27390</v>
      </c>
      <c r="B298">
        <v>0</v>
      </c>
      <c r="C298">
        <v>1973</v>
      </c>
      <c r="D298">
        <f t="shared" si="16"/>
        <v>49</v>
      </c>
      <c r="E298" t="s">
        <v>40</v>
      </c>
      <c r="F298">
        <v>4</v>
      </c>
      <c r="G298">
        <v>4</v>
      </c>
      <c r="H298">
        <v>3</v>
      </c>
      <c r="I298">
        <v>4</v>
      </c>
      <c r="J298">
        <v>4</v>
      </c>
      <c r="K298">
        <v>4</v>
      </c>
      <c r="L298" s="2">
        <f t="shared" si="17"/>
        <v>23</v>
      </c>
      <c r="M298" s="54">
        <f t="shared" si="18"/>
        <v>8</v>
      </c>
    </row>
    <row r="299" spans="1:13" x14ac:dyDescent="0.3">
      <c r="A299">
        <v>28619</v>
      </c>
      <c r="B299">
        <v>0</v>
      </c>
      <c r="C299">
        <v>1973</v>
      </c>
      <c r="D299">
        <f t="shared" si="16"/>
        <v>49</v>
      </c>
      <c r="E299" t="s">
        <v>125</v>
      </c>
      <c r="F299">
        <v>4</v>
      </c>
      <c r="G299">
        <v>4</v>
      </c>
      <c r="H299">
        <v>3</v>
      </c>
      <c r="I299">
        <v>4</v>
      </c>
      <c r="J299">
        <v>4</v>
      </c>
      <c r="K299">
        <v>4</v>
      </c>
      <c r="L299" s="2">
        <f t="shared" si="17"/>
        <v>23</v>
      </c>
      <c r="M299" s="54">
        <f t="shared" si="18"/>
        <v>8</v>
      </c>
    </row>
    <row r="300" spans="1:13" x14ac:dyDescent="0.3">
      <c r="A300">
        <v>26555</v>
      </c>
      <c r="B300">
        <v>0</v>
      </c>
      <c r="C300">
        <v>1971</v>
      </c>
      <c r="D300">
        <f t="shared" si="16"/>
        <v>51</v>
      </c>
      <c r="E300" t="s">
        <v>126</v>
      </c>
      <c r="F300">
        <v>4</v>
      </c>
      <c r="G300">
        <v>4</v>
      </c>
      <c r="H300">
        <v>3</v>
      </c>
      <c r="I300">
        <v>4</v>
      </c>
      <c r="J300">
        <v>4</v>
      </c>
      <c r="K300">
        <v>4</v>
      </c>
      <c r="L300" s="2">
        <f t="shared" si="17"/>
        <v>23</v>
      </c>
      <c r="M300" s="54">
        <f t="shared" si="18"/>
        <v>8</v>
      </c>
    </row>
    <row r="301" spans="1:13" x14ac:dyDescent="0.3">
      <c r="A301">
        <v>28671</v>
      </c>
      <c r="B301">
        <v>0</v>
      </c>
      <c r="C301">
        <v>1969</v>
      </c>
      <c r="D301">
        <f t="shared" si="16"/>
        <v>53</v>
      </c>
      <c r="E301" t="s">
        <v>128</v>
      </c>
      <c r="F301">
        <v>4</v>
      </c>
      <c r="G301">
        <v>4</v>
      </c>
      <c r="H301">
        <v>3</v>
      </c>
      <c r="I301">
        <v>4</v>
      </c>
      <c r="J301">
        <v>4</v>
      </c>
      <c r="K301">
        <v>4</v>
      </c>
      <c r="L301" s="2">
        <f t="shared" si="17"/>
        <v>23</v>
      </c>
      <c r="M301" s="54">
        <f t="shared" si="18"/>
        <v>8</v>
      </c>
    </row>
    <row r="302" spans="1:13" x14ac:dyDescent="0.3">
      <c r="A302">
        <v>27524</v>
      </c>
      <c r="B302">
        <v>0</v>
      </c>
      <c r="C302">
        <v>1967</v>
      </c>
      <c r="D302">
        <f t="shared" si="16"/>
        <v>55</v>
      </c>
      <c r="E302" t="s">
        <v>42</v>
      </c>
      <c r="F302">
        <v>4</v>
      </c>
      <c r="G302">
        <v>4</v>
      </c>
      <c r="H302">
        <v>3</v>
      </c>
      <c r="I302">
        <v>4</v>
      </c>
      <c r="J302">
        <v>4</v>
      </c>
      <c r="K302">
        <v>4</v>
      </c>
      <c r="L302" s="2">
        <f t="shared" si="17"/>
        <v>23</v>
      </c>
      <c r="M302" s="54">
        <f t="shared" si="18"/>
        <v>8</v>
      </c>
    </row>
    <row r="303" spans="1:13" x14ac:dyDescent="0.3">
      <c r="A303">
        <v>26746</v>
      </c>
      <c r="B303">
        <v>0</v>
      </c>
      <c r="C303">
        <v>1966</v>
      </c>
      <c r="D303">
        <f t="shared" si="16"/>
        <v>56</v>
      </c>
      <c r="E303" t="s">
        <v>42</v>
      </c>
      <c r="F303">
        <v>4</v>
      </c>
      <c r="G303">
        <v>4</v>
      </c>
      <c r="H303">
        <v>3</v>
      </c>
      <c r="I303">
        <v>4</v>
      </c>
      <c r="J303">
        <v>4</v>
      </c>
      <c r="K303">
        <v>4</v>
      </c>
      <c r="L303" s="2">
        <f t="shared" si="17"/>
        <v>23</v>
      </c>
      <c r="M303" s="54">
        <f t="shared" si="18"/>
        <v>8</v>
      </c>
    </row>
    <row r="304" spans="1:13" x14ac:dyDescent="0.3">
      <c r="A304">
        <v>28567</v>
      </c>
      <c r="B304">
        <v>0</v>
      </c>
      <c r="C304">
        <v>2007</v>
      </c>
      <c r="D304">
        <f t="shared" si="16"/>
        <v>15</v>
      </c>
      <c r="E304" t="s">
        <v>44</v>
      </c>
      <c r="F304">
        <v>4</v>
      </c>
      <c r="G304">
        <v>4</v>
      </c>
      <c r="H304">
        <v>4</v>
      </c>
      <c r="I304">
        <v>4</v>
      </c>
      <c r="J304">
        <v>4</v>
      </c>
      <c r="K304">
        <v>4</v>
      </c>
      <c r="L304" s="2">
        <f t="shared" si="17"/>
        <v>24</v>
      </c>
      <c r="M304" s="54">
        <f t="shared" si="18"/>
        <v>9</v>
      </c>
    </row>
    <row r="305" spans="1:13" x14ac:dyDescent="0.3">
      <c r="A305">
        <v>27414</v>
      </c>
      <c r="B305">
        <v>0</v>
      </c>
      <c r="C305">
        <v>2004</v>
      </c>
      <c r="D305">
        <f t="shared" si="16"/>
        <v>18</v>
      </c>
      <c r="E305" t="s">
        <v>44</v>
      </c>
      <c r="F305">
        <v>4</v>
      </c>
      <c r="G305">
        <v>4</v>
      </c>
      <c r="H305">
        <v>4</v>
      </c>
      <c r="I305">
        <v>4</v>
      </c>
      <c r="J305">
        <v>4</v>
      </c>
      <c r="K305">
        <v>4</v>
      </c>
      <c r="L305" s="2">
        <f t="shared" si="17"/>
        <v>24</v>
      </c>
      <c r="M305" s="54">
        <f t="shared" si="18"/>
        <v>9</v>
      </c>
    </row>
    <row r="306" spans="1:13" x14ac:dyDescent="0.3">
      <c r="A306">
        <v>30012</v>
      </c>
      <c r="B306">
        <v>0</v>
      </c>
      <c r="C306">
        <v>2003</v>
      </c>
      <c r="D306">
        <f t="shared" si="16"/>
        <v>19</v>
      </c>
      <c r="E306" t="s">
        <v>40</v>
      </c>
      <c r="F306">
        <v>4</v>
      </c>
      <c r="G306">
        <v>4</v>
      </c>
      <c r="H306">
        <v>4</v>
      </c>
      <c r="I306">
        <v>4</v>
      </c>
      <c r="J306">
        <v>4</v>
      </c>
      <c r="K306">
        <v>4</v>
      </c>
      <c r="L306" s="2">
        <f t="shared" si="17"/>
        <v>24</v>
      </c>
      <c r="M306" s="54">
        <f t="shared" si="18"/>
        <v>9</v>
      </c>
    </row>
    <row r="307" spans="1:13" x14ac:dyDescent="0.3">
      <c r="A307">
        <v>29937</v>
      </c>
      <c r="B307">
        <v>0</v>
      </c>
      <c r="C307">
        <v>2001</v>
      </c>
      <c r="D307">
        <f t="shared" si="16"/>
        <v>21</v>
      </c>
      <c r="E307" t="s">
        <v>71</v>
      </c>
      <c r="F307">
        <v>4</v>
      </c>
      <c r="G307">
        <v>4</v>
      </c>
      <c r="H307">
        <v>4</v>
      </c>
      <c r="I307">
        <v>4</v>
      </c>
      <c r="J307">
        <v>4</v>
      </c>
      <c r="K307">
        <v>4</v>
      </c>
      <c r="L307" s="2">
        <f t="shared" si="17"/>
        <v>24</v>
      </c>
      <c r="M307" s="54">
        <f t="shared" si="18"/>
        <v>9</v>
      </c>
    </row>
    <row r="308" spans="1:13" x14ac:dyDescent="0.3">
      <c r="A308">
        <v>28737</v>
      </c>
      <c r="B308">
        <v>0</v>
      </c>
      <c r="C308">
        <v>1999</v>
      </c>
      <c r="D308">
        <f t="shared" si="16"/>
        <v>23</v>
      </c>
      <c r="E308" t="s">
        <v>89</v>
      </c>
      <c r="F308">
        <v>4</v>
      </c>
      <c r="G308">
        <v>4</v>
      </c>
      <c r="H308">
        <v>4</v>
      </c>
      <c r="I308">
        <v>4</v>
      </c>
      <c r="J308">
        <v>4</v>
      </c>
      <c r="K308">
        <v>4</v>
      </c>
      <c r="L308" s="2">
        <f t="shared" si="17"/>
        <v>24</v>
      </c>
      <c r="M308" s="54">
        <f t="shared" si="18"/>
        <v>9</v>
      </c>
    </row>
    <row r="309" spans="1:13" x14ac:dyDescent="0.3">
      <c r="A309">
        <v>28665</v>
      </c>
      <c r="B309">
        <v>0</v>
      </c>
      <c r="C309">
        <v>1992</v>
      </c>
      <c r="D309">
        <f t="shared" si="16"/>
        <v>30</v>
      </c>
      <c r="E309" t="s">
        <v>110</v>
      </c>
      <c r="F309">
        <v>4</v>
      </c>
      <c r="G309">
        <v>4</v>
      </c>
      <c r="H309">
        <v>4</v>
      </c>
      <c r="I309">
        <v>4</v>
      </c>
      <c r="J309">
        <v>4</v>
      </c>
      <c r="K309">
        <v>4</v>
      </c>
      <c r="L309" s="2">
        <f t="shared" si="17"/>
        <v>24</v>
      </c>
      <c r="M309" s="54">
        <f t="shared" si="18"/>
        <v>9</v>
      </c>
    </row>
    <row r="310" spans="1:13" x14ac:dyDescent="0.3">
      <c r="A310">
        <v>28457</v>
      </c>
      <c r="B310">
        <v>0</v>
      </c>
      <c r="C310">
        <v>1984</v>
      </c>
      <c r="D310">
        <f t="shared" si="16"/>
        <v>38</v>
      </c>
      <c r="E310" t="s">
        <v>49</v>
      </c>
      <c r="F310">
        <v>4</v>
      </c>
      <c r="G310">
        <v>4</v>
      </c>
      <c r="H310">
        <v>4</v>
      </c>
      <c r="I310">
        <v>4</v>
      </c>
      <c r="J310">
        <v>4</v>
      </c>
      <c r="K310">
        <v>4</v>
      </c>
      <c r="L310" s="2">
        <f t="shared" si="17"/>
        <v>24</v>
      </c>
      <c r="M310" s="54">
        <f t="shared" si="18"/>
        <v>9</v>
      </c>
    </row>
    <row r="311" spans="1:13" x14ac:dyDescent="0.3">
      <c r="A311">
        <v>28496</v>
      </c>
      <c r="B311">
        <v>0</v>
      </c>
      <c r="C311">
        <v>1977</v>
      </c>
      <c r="D311">
        <f t="shared" si="16"/>
        <v>45</v>
      </c>
      <c r="E311" t="s">
        <v>40</v>
      </c>
      <c r="F311">
        <v>4</v>
      </c>
      <c r="G311">
        <v>4</v>
      </c>
      <c r="H311">
        <v>4</v>
      </c>
      <c r="I311">
        <v>4</v>
      </c>
      <c r="J311">
        <v>4</v>
      </c>
      <c r="K311">
        <v>4</v>
      </c>
      <c r="L311" s="2">
        <f t="shared" si="17"/>
        <v>24</v>
      </c>
      <c r="M311" s="54">
        <f t="shared" si="18"/>
        <v>9</v>
      </c>
    </row>
    <row r="312" spans="1:13" x14ac:dyDescent="0.3">
      <c r="A312">
        <v>30153</v>
      </c>
      <c r="B312">
        <v>0</v>
      </c>
      <c r="C312">
        <v>1969</v>
      </c>
      <c r="D312">
        <f t="shared" si="16"/>
        <v>53</v>
      </c>
      <c r="E312" t="s">
        <v>52</v>
      </c>
      <c r="F312">
        <v>4</v>
      </c>
      <c r="G312">
        <v>4</v>
      </c>
      <c r="H312">
        <v>4</v>
      </c>
      <c r="I312">
        <v>4</v>
      </c>
      <c r="J312">
        <v>4</v>
      </c>
      <c r="K312">
        <v>4</v>
      </c>
      <c r="L312" s="2">
        <f t="shared" si="17"/>
        <v>24</v>
      </c>
      <c r="M312" s="54">
        <f t="shared" si="18"/>
        <v>9</v>
      </c>
    </row>
    <row r="313" spans="1:13" x14ac:dyDescent="0.3">
      <c r="M313" s="54"/>
    </row>
    <row r="314" spans="1:13" x14ac:dyDescent="0.3">
      <c r="M314" s="54"/>
    </row>
    <row r="315" spans="1:13" x14ac:dyDescent="0.3">
      <c r="M315" s="54"/>
    </row>
    <row r="316" spans="1:13" x14ac:dyDescent="0.3">
      <c r="M316" s="54"/>
    </row>
    <row r="317" spans="1:13" x14ac:dyDescent="0.3">
      <c r="M317" s="54"/>
    </row>
    <row r="318" spans="1:13" x14ac:dyDescent="0.3">
      <c r="M318" s="54"/>
    </row>
    <row r="319" spans="1:13" x14ac:dyDescent="0.3">
      <c r="M319" s="54"/>
    </row>
    <row r="320" spans="1:13" x14ac:dyDescent="0.3">
      <c r="M320" s="54"/>
    </row>
    <row r="321" spans="13:13" x14ac:dyDescent="0.3">
      <c r="M321" s="54"/>
    </row>
    <row r="322" spans="13:13" x14ac:dyDescent="0.3">
      <c r="M322" s="54"/>
    </row>
    <row r="323" spans="13:13" x14ac:dyDescent="0.3">
      <c r="M323" s="54"/>
    </row>
    <row r="324" spans="13:13" x14ac:dyDescent="0.3">
      <c r="M324" s="54"/>
    </row>
    <row r="325" spans="13:13" x14ac:dyDescent="0.3">
      <c r="M325" s="54"/>
    </row>
    <row r="326" spans="13:13" x14ac:dyDescent="0.3">
      <c r="M326" s="54"/>
    </row>
    <row r="327" spans="13:13" x14ac:dyDescent="0.3">
      <c r="M327" s="54"/>
    </row>
    <row r="328" spans="13:13" x14ac:dyDescent="0.3">
      <c r="M328" s="54"/>
    </row>
    <row r="329" spans="13:13" x14ac:dyDescent="0.3">
      <c r="M329" s="54"/>
    </row>
    <row r="330" spans="13:13" x14ac:dyDescent="0.3">
      <c r="M330" s="54"/>
    </row>
    <row r="331" spans="13:13" x14ac:dyDescent="0.3">
      <c r="M331" s="54"/>
    </row>
    <row r="332" spans="13:13" x14ac:dyDescent="0.3">
      <c r="M332" s="54"/>
    </row>
    <row r="333" spans="13:13" x14ac:dyDescent="0.3">
      <c r="M333" s="54"/>
    </row>
    <row r="334" spans="13:13" x14ac:dyDescent="0.3">
      <c r="M334" s="54"/>
    </row>
    <row r="335" spans="13:13" x14ac:dyDescent="0.3">
      <c r="M335" s="54"/>
    </row>
    <row r="336" spans="13:13" x14ac:dyDescent="0.3">
      <c r="M336" s="54"/>
    </row>
    <row r="337" spans="13:13" x14ac:dyDescent="0.3">
      <c r="M337" s="54"/>
    </row>
    <row r="338" spans="13:13" x14ac:dyDescent="0.3">
      <c r="M338" s="54"/>
    </row>
    <row r="339" spans="13:13" x14ac:dyDescent="0.3">
      <c r="M339" s="54"/>
    </row>
    <row r="340" spans="13:13" x14ac:dyDescent="0.3">
      <c r="M340" s="54"/>
    </row>
    <row r="341" spans="13:13" x14ac:dyDescent="0.3">
      <c r="M341" s="54"/>
    </row>
    <row r="342" spans="13:13" x14ac:dyDescent="0.3">
      <c r="M342" s="54"/>
    </row>
    <row r="343" spans="13:13" x14ac:dyDescent="0.3">
      <c r="M343" s="54"/>
    </row>
    <row r="344" spans="13:13" x14ac:dyDescent="0.3">
      <c r="M344" s="54"/>
    </row>
    <row r="345" spans="13:13" x14ac:dyDescent="0.3">
      <c r="M345" s="54"/>
    </row>
    <row r="346" spans="13:13" x14ac:dyDescent="0.3">
      <c r="M346" s="54"/>
    </row>
    <row r="347" spans="13:13" x14ac:dyDescent="0.3">
      <c r="M347" s="54"/>
    </row>
    <row r="348" spans="13:13" x14ac:dyDescent="0.3">
      <c r="M348" s="54"/>
    </row>
    <row r="349" spans="13:13" x14ac:dyDescent="0.3">
      <c r="M349" s="54"/>
    </row>
    <row r="350" spans="13:13" x14ac:dyDescent="0.3">
      <c r="M350" s="54"/>
    </row>
    <row r="351" spans="13:13" x14ac:dyDescent="0.3">
      <c r="M351" s="54"/>
    </row>
    <row r="352" spans="13:13" x14ac:dyDescent="0.3">
      <c r="M352" s="54"/>
    </row>
    <row r="353" spans="13:13" x14ac:dyDescent="0.3">
      <c r="M353" s="54"/>
    </row>
    <row r="354" spans="13:13" x14ac:dyDescent="0.3">
      <c r="M354" s="54"/>
    </row>
    <row r="355" spans="13:13" x14ac:dyDescent="0.3">
      <c r="M355" s="54"/>
    </row>
    <row r="356" spans="13:13" x14ac:dyDescent="0.3">
      <c r="M356" s="54"/>
    </row>
    <row r="357" spans="13:13" x14ac:dyDescent="0.3">
      <c r="M357" s="54"/>
    </row>
    <row r="358" spans="13:13" x14ac:dyDescent="0.3">
      <c r="M358" s="54"/>
    </row>
    <row r="359" spans="13:13" x14ac:dyDescent="0.3">
      <c r="M359" s="54"/>
    </row>
    <row r="360" spans="13:13" x14ac:dyDescent="0.3">
      <c r="M360" s="54"/>
    </row>
    <row r="361" spans="13:13" x14ac:dyDescent="0.3">
      <c r="M361" s="54"/>
    </row>
    <row r="362" spans="13:13" x14ac:dyDescent="0.3">
      <c r="M362" s="54"/>
    </row>
    <row r="363" spans="13:13" x14ac:dyDescent="0.3">
      <c r="M363" s="54"/>
    </row>
    <row r="364" spans="13:13" x14ac:dyDescent="0.3">
      <c r="M364" s="54"/>
    </row>
    <row r="365" spans="13:13" x14ac:dyDescent="0.3">
      <c r="M365" s="54"/>
    </row>
    <row r="366" spans="13:13" x14ac:dyDescent="0.3">
      <c r="M366" s="54"/>
    </row>
    <row r="367" spans="13:13" x14ac:dyDescent="0.3">
      <c r="M367" s="54"/>
    </row>
    <row r="368" spans="13:13" x14ac:dyDescent="0.3">
      <c r="M368" s="54"/>
    </row>
    <row r="369" spans="13:13" x14ac:dyDescent="0.3">
      <c r="M369" s="54"/>
    </row>
    <row r="370" spans="13:13" x14ac:dyDescent="0.3">
      <c r="M370" s="54"/>
    </row>
    <row r="371" spans="13:13" x14ac:dyDescent="0.3">
      <c r="M371" s="54"/>
    </row>
    <row r="372" spans="13:13" x14ac:dyDescent="0.3">
      <c r="M372" s="54"/>
    </row>
    <row r="373" spans="13:13" x14ac:dyDescent="0.3">
      <c r="M373" s="54"/>
    </row>
    <row r="374" spans="13:13" x14ac:dyDescent="0.3">
      <c r="M374" s="54"/>
    </row>
    <row r="375" spans="13:13" x14ac:dyDescent="0.3">
      <c r="M375" s="54"/>
    </row>
    <row r="376" spans="13:13" x14ac:dyDescent="0.3">
      <c r="M376" s="54"/>
    </row>
    <row r="377" spans="13:13" x14ac:dyDescent="0.3">
      <c r="M377" s="54"/>
    </row>
    <row r="378" spans="13:13" x14ac:dyDescent="0.3">
      <c r="M378" s="54"/>
    </row>
    <row r="379" spans="13:13" x14ac:dyDescent="0.3">
      <c r="M379" s="54"/>
    </row>
    <row r="380" spans="13:13" x14ac:dyDescent="0.3">
      <c r="M380" s="54"/>
    </row>
    <row r="381" spans="13:13" x14ac:dyDescent="0.3">
      <c r="M381" s="54"/>
    </row>
    <row r="382" spans="13:13" x14ac:dyDescent="0.3">
      <c r="M382" s="54"/>
    </row>
    <row r="383" spans="13:13" x14ac:dyDescent="0.3">
      <c r="M383" s="54"/>
    </row>
    <row r="384" spans="13:13" x14ac:dyDescent="0.3">
      <c r="M384" s="54"/>
    </row>
    <row r="385" spans="13:13" x14ac:dyDescent="0.3">
      <c r="M385" s="54"/>
    </row>
    <row r="386" spans="13:13" x14ac:dyDescent="0.3">
      <c r="M386" s="54"/>
    </row>
    <row r="387" spans="13:13" x14ac:dyDescent="0.3">
      <c r="M387" s="54"/>
    </row>
    <row r="388" spans="13:13" x14ac:dyDescent="0.3">
      <c r="M388" s="54"/>
    </row>
    <row r="389" spans="13:13" x14ac:dyDescent="0.3">
      <c r="M389" s="54"/>
    </row>
    <row r="390" spans="13:13" x14ac:dyDescent="0.3">
      <c r="M390" s="54"/>
    </row>
    <row r="391" spans="13:13" x14ac:dyDescent="0.3">
      <c r="M391" s="54"/>
    </row>
    <row r="392" spans="13:13" x14ac:dyDescent="0.3">
      <c r="M392" s="54"/>
    </row>
  </sheetData>
  <pageMargins left="0.7" right="0.7" top="0.78740157499999996" bottom="0.78740157499999996" header="0.3" footer="0.3"/>
  <pageSetup paperSize="9" orientation="portrait" horizontalDpi="4294967293" verticalDpi="4294967293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A2E0-A365-423B-8349-4E2CDA400284}">
  <dimension ref="A1:AD81"/>
  <sheetViews>
    <sheetView topLeftCell="Q1" workbookViewId="0">
      <selection activeCell="Z22" sqref="Z22"/>
    </sheetView>
  </sheetViews>
  <sheetFormatPr defaultRowHeight="14.4" x14ac:dyDescent="0.3"/>
  <cols>
    <col min="1" max="1" width="13.44140625" customWidth="1"/>
    <col min="2" max="2" width="9.6640625" customWidth="1"/>
    <col min="12" max="12" width="9.109375" style="2"/>
    <col min="19" max="19" width="14.6640625" customWidth="1"/>
    <col min="25" max="25" width="15.6640625" bestFit="1" customWidth="1"/>
    <col min="26" max="26" width="13.44140625" bestFit="1" customWidth="1"/>
    <col min="27" max="27" width="13.88671875" bestFit="1" customWidth="1"/>
    <col min="28" max="28" width="14.109375" bestFit="1" customWidth="1"/>
    <col min="29" max="30" width="8.6640625" customWidth="1"/>
  </cols>
  <sheetData>
    <row r="1" spans="1:28" x14ac:dyDescent="0.3">
      <c r="A1" t="s">
        <v>20</v>
      </c>
      <c r="B1" t="s">
        <v>21</v>
      </c>
      <c r="C1" t="s">
        <v>22</v>
      </c>
      <c r="D1" t="s">
        <v>23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s="2" t="s">
        <v>167</v>
      </c>
      <c r="M1" s="2" t="s">
        <v>182</v>
      </c>
      <c r="R1" s="55" t="s">
        <v>167</v>
      </c>
      <c r="S1" s="55" t="s">
        <v>227</v>
      </c>
      <c r="T1" s="55" t="s">
        <v>228</v>
      </c>
      <c r="U1" s="55" t="s">
        <v>182</v>
      </c>
      <c r="V1" s="55" t="s">
        <v>182</v>
      </c>
    </row>
    <row r="2" spans="1:28" x14ac:dyDescent="0.3">
      <c r="A2">
        <v>28509</v>
      </c>
      <c r="B2">
        <v>1</v>
      </c>
      <c r="C2">
        <v>2003</v>
      </c>
      <c r="D2">
        <f t="shared" ref="D2:D33" si="0">2022-C2</f>
        <v>19</v>
      </c>
      <c r="E2" t="s">
        <v>49</v>
      </c>
      <c r="F2">
        <v>1</v>
      </c>
      <c r="G2">
        <v>3</v>
      </c>
      <c r="H2">
        <v>3</v>
      </c>
      <c r="I2">
        <v>1</v>
      </c>
      <c r="J2">
        <v>1</v>
      </c>
      <c r="K2">
        <v>1</v>
      </c>
      <c r="L2" s="2">
        <f t="shared" ref="L2:L33" si="1">SUM(F2:K2)</f>
        <v>10</v>
      </c>
      <c r="M2" s="54">
        <f t="shared" ref="M2:M33" si="2">VLOOKUP(L2,R:V,5,FALSE)</f>
        <v>1</v>
      </c>
      <c r="O2" s="57" t="s">
        <v>223</v>
      </c>
      <c r="P2" s="57">
        <f>MIN(L2:L81)</f>
        <v>6</v>
      </c>
      <c r="R2" s="55">
        <v>6</v>
      </c>
      <c r="S2" s="56">
        <f t="shared" ref="S2:S20" si="3">_xlfn.PERCENTRANK.EXC($L$2:$L$81,R2)</f>
        <v>1.2E-2</v>
      </c>
      <c r="T2" s="52">
        <f>_xlfn.NORM.S.INV(S2)</f>
        <v>-2.257129244486225</v>
      </c>
      <c r="U2" s="52">
        <f>(T2*2)+5</f>
        <v>0.48574151102755003</v>
      </c>
      <c r="V2" s="53">
        <v>1</v>
      </c>
    </row>
    <row r="3" spans="1:28" x14ac:dyDescent="0.3">
      <c r="A3">
        <v>27349</v>
      </c>
      <c r="B3">
        <v>1</v>
      </c>
      <c r="C3">
        <v>2002</v>
      </c>
      <c r="D3">
        <f t="shared" si="0"/>
        <v>20</v>
      </c>
      <c r="E3" t="s">
        <v>49</v>
      </c>
      <c r="F3">
        <v>1</v>
      </c>
      <c r="G3">
        <v>1</v>
      </c>
      <c r="H3">
        <v>3</v>
      </c>
      <c r="I3">
        <v>1</v>
      </c>
      <c r="J3">
        <v>2</v>
      </c>
      <c r="K3">
        <v>1</v>
      </c>
      <c r="L3" s="2">
        <f t="shared" si="1"/>
        <v>9</v>
      </c>
      <c r="M3" s="54">
        <f t="shared" si="2"/>
        <v>1</v>
      </c>
      <c r="O3" s="57" t="s">
        <v>224</v>
      </c>
      <c r="P3" s="57">
        <f>MAX(L2:L81)</f>
        <v>23</v>
      </c>
      <c r="R3" s="55">
        <v>7</v>
      </c>
      <c r="S3" s="56">
        <f t="shared" si="3"/>
        <v>1.6E-2</v>
      </c>
      <c r="T3" s="52">
        <f t="shared" ref="T3:T20" si="4">_xlfn.NORM.S.INV(S3)</f>
        <v>-2.1444106209118399</v>
      </c>
      <c r="U3" s="52">
        <f t="shared" ref="U3:U20" si="5">(T3*2)+5</f>
        <v>0.71117875817632026</v>
      </c>
      <c r="V3" s="53">
        <f t="shared" ref="V3:V6" si="6">ROUND(U3,0)</f>
        <v>1</v>
      </c>
    </row>
    <row r="4" spans="1:28" x14ac:dyDescent="0.3">
      <c r="A4">
        <v>28370</v>
      </c>
      <c r="B4">
        <v>1</v>
      </c>
      <c r="C4">
        <v>1997</v>
      </c>
      <c r="D4">
        <f t="shared" si="0"/>
        <v>25</v>
      </c>
      <c r="E4" t="s">
        <v>103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 s="2">
        <f t="shared" si="1"/>
        <v>6</v>
      </c>
      <c r="M4" s="54">
        <f t="shared" si="2"/>
        <v>1</v>
      </c>
      <c r="O4" s="57" t="s">
        <v>225</v>
      </c>
      <c r="P4" s="57">
        <f>AVERAGE(L2:L81)</f>
        <v>18.399999999999999</v>
      </c>
      <c r="R4" s="55">
        <v>8</v>
      </c>
      <c r="S4" s="56">
        <f t="shared" si="3"/>
        <v>0.02</v>
      </c>
      <c r="T4" s="52">
        <f t="shared" si="4"/>
        <v>-2.0537489106318225</v>
      </c>
      <c r="U4" s="52">
        <f t="shared" si="5"/>
        <v>0.89250217873635496</v>
      </c>
      <c r="V4" s="53">
        <f t="shared" si="6"/>
        <v>1</v>
      </c>
    </row>
    <row r="5" spans="1:28" x14ac:dyDescent="0.3">
      <c r="A5">
        <v>27201</v>
      </c>
      <c r="B5">
        <v>1</v>
      </c>
      <c r="C5">
        <v>2002</v>
      </c>
      <c r="D5">
        <f t="shared" si="0"/>
        <v>20</v>
      </c>
      <c r="E5" t="s">
        <v>42</v>
      </c>
      <c r="F5">
        <v>3</v>
      </c>
      <c r="G5">
        <v>3</v>
      </c>
      <c r="H5">
        <v>2</v>
      </c>
      <c r="I5">
        <v>2</v>
      </c>
      <c r="J5">
        <v>1</v>
      </c>
      <c r="K5">
        <v>1</v>
      </c>
      <c r="L5" s="2">
        <f t="shared" si="1"/>
        <v>12</v>
      </c>
      <c r="M5" s="54">
        <f t="shared" si="2"/>
        <v>2</v>
      </c>
      <c r="O5" s="57" t="s">
        <v>226</v>
      </c>
      <c r="P5" s="57">
        <f>_xlfn.STDEV.S(L2:L81)</f>
        <v>3.3700092025566435</v>
      </c>
      <c r="R5" s="55">
        <v>9</v>
      </c>
      <c r="S5" s="56">
        <f t="shared" si="3"/>
        <v>2.4E-2</v>
      </c>
      <c r="T5" s="52">
        <f t="shared" si="4"/>
        <v>-1.9773684281819468</v>
      </c>
      <c r="U5" s="52">
        <f t="shared" si="5"/>
        <v>1.0452631436361064</v>
      </c>
      <c r="V5" s="53">
        <f t="shared" si="6"/>
        <v>1</v>
      </c>
    </row>
    <row r="6" spans="1:28" x14ac:dyDescent="0.3">
      <c r="A6">
        <v>29585</v>
      </c>
      <c r="B6">
        <v>1</v>
      </c>
      <c r="C6">
        <v>2001</v>
      </c>
      <c r="D6">
        <f t="shared" si="0"/>
        <v>21</v>
      </c>
      <c r="E6" t="s">
        <v>49</v>
      </c>
      <c r="F6">
        <v>2</v>
      </c>
      <c r="G6">
        <v>3</v>
      </c>
      <c r="H6">
        <v>2</v>
      </c>
      <c r="I6">
        <v>1</v>
      </c>
      <c r="J6">
        <v>2</v>
      </c>
      <c r="K6">
        <v>1</v>
      </c>
      <c r="L6" s="2">
        <f t="shared" si="1"/>
        <v>11</v>
      </c>
      <c r="M6" s="54">
        <f t="shared" si="2"/>
        <v>2</v>
      </c>
      <c r="R6" s="55">
        <v>10</v>
      </c>
      <c r="S6" s="56">
        <f t="shared" si="3"/>
        <v>3.6999999999999998E-2</v>
      </c>
      <c r="T6" s="52">
        <f t="shared" si="4"/>
        <v>-1.7866133654934699</v>
      </c>
      <c r="U6" s="52">
        <f t="shared" si="5"/>
        <v>1.4267732690130601</v>
      </c>
      <c r="V6" s="53">
        <f t="shared" si="6"/>
        <v>1</v>
      </c>
    </row>
    <row r="7" spans="1:28" x14ac:dyDescent="0.3">
      <c r="A7">
        <v>27089</v>
      </c>
      <c r="B7">
        <v>1</v>
      </c>
      <c r="C7">
        <v>2000</v>
      </c>
      <c r="D7">
        <f t="shared" si="0"/>
        <v>22</v>
      </c>
      <c r="E7" t="s">
        <v>73</v>
      </c>
      <c r="F7">
        <v>3</v>
      </c>
      <c r="G7">
        <v>3</v>
      </c>
      <c r="H7">
        <v>3</v>
      </c>
      <c r="I7">
        <v>2</v>
      </c>
      <c r="J7">
        <v>2</v>
      </c>
      <c r="K7">
        <v>1</v>
      </c>
      <c r="L7" s="2">
        <f t="shared" si="1"/>
        <v>14</v>
      </c>
      <c r="M7" s="54">
        <f t="shared" si="2"/>
        <v>2</v>
      </c>
      <c r="R7" s="55">
        <v>11</v>
      </c>
      <c r="S7" s="56">
        <f t="shared" si="3"/>
        <v>4.9000000000000002E-2</v>
      </c>
      <c r="T7" s="52">
        <f t="shared" si="4"/>
        <v>-1.6546279023510773</v>
      </c>
      <c r="U7" s="52">
        <f t="shared" si="5"/>
        <v>1.6907441952978455</v>
      </c>
      <c r="V7" s="53">
        <f t="shared" ref="V7:V18" si="7">ROUND(U7,0)</f>
        <v>2</v>
      </c>
    </row>
    <row r="8" spans="1:28" x14ac:dyDescent="0.3">
      <c r="A8">
        <v>28768</v>
      </c>
      <c r="B8">
        <v>1</v>
      </c>
      <c r="C8">
        <v>2000</v>
      </c>
      <c r="D8">
        <f t="shared" si="0"/>
        <v>22</v>
      </c>
      <c r="E8" t="s">
        <v>76</v>
      </c>
      <c r="F8">
        <v>3</v>
      </c>
      <c r="G8">
        <v>3</v>
      </c>
      <c r="H8">
        <v>3</v>
      </c>
      <c r="I8">
        <v>1</v>
      </c>
      <c r="J8">
        <v>2</v>
      </c>
      <c r="K8">
        <v>1</v>
      </c>
      <c r="L8" s="2">
        <f t="shared" si="1"/>
        <v>13</v>
      </c>
      <c r="M8" s="54">
        <f t="shared" si="2"/>
        <v>2</v>
      </c>
      <c r="R8" s="55">
        <v>12</v>
      </c>
      <c r="S8" s="56">
        <f t="shared" si="3"/>
        <v>6.0999999999999999E-2</v>
      </c>
      <c r="T8" s="52">
        <f t="shared" si="4"/>
        <v>-1.5464331222567476</v>
      </c>
      <c r="U8" s="52">
        <f t="shared" si="5"/>
        <v>1.9071337554865049</v>
      </c>
      <c r="V8" s="53">
        <f t="shared" si="7"/>
        <v>2</v>
      </c>
    </row>
    <row r="9" spans="1:28" x14ac:dyDescent="0.3">
      <c r="A9">
        <v>29447</v>
      </c>
      <c r="B9">
        <v>1</v>
      </c>
      <c r="C9">
        <v>1992</v>
      </c>
      <c r="D9">
        <f t="shared" si="0"/>
        <v>30</v>
      </c>
      <c r="E9" t="s">
        <v>111</v>
      </c>
      <c r="F9">
        <v>3</v>
      </c>
      <c r="G9">
        <v>3</v>
      </c>
      <c r="H9">
        <v>1</v>
      </c>
      <c r="I9">
        <v>4</v>
      </c>
      <c r="J9">
        <v>2</v>
      </c>
      <c r="K9">
        <v>1</v>
      </c>
      <c r="L9" s="2">
        <f t="shared" si="1"/>
        <v>14</v>
      </c>
      <c r="M9" s="54">
        <f t="shared" si="2"/>
        <v>2</v>
      </c>
      <c r="R9" s="55">
        <v>13</v>
      </c>
      <c r="S9" s="56">
        <f t="shared" si="3"/>
        <v>7.3999999999999996E-2</v>
      </c>
      <c r="T9" s="52">
        <f t="shared" si="4"/>
        <v>-1.4466320671589785</v>
      </c>
      <c r="U9" s="52">
        <f t="shared" si="5"/>
        <v>2.106735865682043</v>
      </c>
      <c r="V9" s="53">
        <f t="shared" si="7"/>
        <v>2</v>
      </c>
      <c r="Y9" s="50" t="s">
        <v>220</v>
      </c>
      <c r="Z9" t="s">
        <v>231</v>
      </c>
      <c r="AA9" t="s">
        <v>236</v>
      </c>
      <c r="AB9" t="s">
        <v>235</v>
      </c>
    </row>
    <row r="10" spans="1:28" x14ac:dyDescent="0.3">
      <c r="A10">
        <v>28631</v>
      </c>
      <c r="B10">
        <v>1</v>
      </c>
      <c r="C10">
        <v>1980</v>
      </c>
      <c r="D10">
        <f t="shared" si="0"/>
        <v>42</v>
      </c>
      <c r="E10" t="s">
        <v>40</v>
      </c>
      <c r="F10">
        <v>2</v>
      </c>
      <c r="G10">
        <v>3</v>
      </c>
      <c r="H10">
        <v>2</v>
      </c>
      <c r="I10">
        <v>2</v>
      </c>
      <c r="J10">
        <v>2</v>
      </c>
      <c r="K10">
        <v>2</v>
      </c>
      <c r="L10" s="2">
        <f t="shared" si="1"/>
        <v>13</v>
      </c>
      <c r="M10" s="54">
        <f t="shared" si="2"/>
        <v>2</v>
      </c>
      <c r="R10" s="55">
        <v>14</v>
      </c>
      <c r="S10" s="56">
        <f t="shared" si="3"/>
        <v>9.8000000000000004E-2</v>
      </c>
      <c r="T10" s="52">
        <f t="shared" si="4"/>
        <v>-1.293031976144243</v>
      </c>
      <c r="U10" s="52">
        <f t="shared" si="5"/>
        <v>2.4139360477115139</v>
      </c>
      <c r="V10" s="53">
        <f t="shared" si="7"/>
        <v>2</v>
      </c>
      <c r="Y10" s="51">
        <v>1</v>
      </c>
      <c r="Z10">
        <v>3</v>
      </c>
      <c r="AA10">
        <v>6</v>
      </c>
      <c r="AB10">
        <v>10</v>
      </c>
    </row>
    <row r="11" spans="1:28" x14ac:dyDescent="0.3">
      <c r="A11">
        <v>28493</v>
      </c>
      <c r="B11">
        <v>1</v>
      </c>
      <c r="C11">
        <v>2003</v>
      </c>
      <c r="D11">
        <f t="shared" si="0"/>
        <v>19</v>
      </c>
      <c r="E11" t="s">
        <v>52</v>
      </c>
      <c r="F11">
        <v>3</v>
      </c>
      <c r="G11">
        <v>3</v>
      </c>
      <c r="H11">
        <v>2</v>
      </c>
      <c r="I11">
        <v>3</v>
      </c>
      <c r="J11">
        <v>3</v>
      </c>
      <c r="K11">
        <v>2</v>
      </c>
      <c r="L11" s="2">
        <f t="shared" si="1"/>
        <v>16</v>
      </c>
      <c r="M11" s="54">
        <f t="shared" si="2"/>
        <v>3</v>
      </c>
      <c r="R11" s="55">
        <v>15</v>
      </c>
      <c r="S11" s="56">
        <f t="shared" si="3"/>
        <v>0.123</v>
      </c>
      <c r="T11" s="52">
        <f t="shared" si="4"/>
        <v>-1.1601198829975199</v>
      </c>
      <c r="U11" s="52">
        <f t="shared" si="5"/>
        <v>2.6797602340049602</v>
      </c>
      <c r="V11" s="53">
        <f t="shared" si="7"/>
        <v>3</v>
      </c>
      <c r="Y11" s="51">
        <v>2</v>
      </c>
      <c r="Z11">
        <v>6</v>
      </c>
      <c r="AA11">
        <v>11</v>
      </c>
      <c r="AB11">
        <v>14</v>
      </c>
    </row>
    <row r="12" spans="1:28" x14ac:dyDescent="0.3">
      <c r="A12">
        <v>29179</v>
      </c>
      <c r="B12">
        <v>1</v>
      </c>
      <c r="C12">
        <v>2000</v>
      </c>
      <c r="D12">
        <f t="shared" si="0"/>
        <v>22</v>
      </c>
      <c r="E12" t="s">
        <v>52</v>
      </c>
      <c r="F12">
        <v>3</v>
      </c>
      <c r="G12">
        <v>3</v>
      </c>
      <c r="H12">
        <v>3</v>
      </c>
      <c r="I12">
        <v>2</v>
      </c>
      <c r="J12">
        <v>3</v>
      </c>
      <c r="K12">
        <v>1</v>
      </c>
      <c r="L12" s="2">
        <f t="shared" si="1"/>
        <v>15</v>
      </c>
      <c r="M12" s="54">
        <f t="shared" si="2"/>
        <v>3</v>
      </c>
      <c r="R12" s="55">
        <v>16</v>
      </c>
      <c r="S12" s="56">
        <f t="shared" si="3"/>
        <v>0.16</v>
      </c>
      <c r="T12" s="52">
        <f t="shared" si="4"/>
        <v>-0.9944578832097497</v>
      </c>
      <c r="U12" s="52">
        <f t="shared" si="5"/>
        <v>3.0110842335805006</v>
      </c>
      <c r="V12" s="53">
        <f t="shared" si="7"/>
        <v>3</v>
      </c>
      <c r="Y12" s="51">
        <v>3</v>
      </c>
      <c r="Z12">
        <v>9</v>
      </c>
      <c r="AA12">
        <v>15</v>
      </c>
      <c r="AB12">
        <v>16</v>
      </c>
    </row>
    <row r="13" spans="1:28" x14ac:dyDescent="0.3">
      <c r="A13">
        <v>27534</v>
      </c>
      <c r="B13">
        <v>1</v>
      </c>
      <c r="C13">
        <v>1998</v>
      </c>
      <c r="D13">
        <f t="shared" si="0"/>
        <v>24</v>
      </c>
      <c r="E13" t="s">
        <v>42</v>
      </c>
      <c r="F13">
        <v>3</v>
      </c>
      <c r="G13">
        <v>3</v>
      </c>
      <c r="H13">
        <v>4</v>
      </c>
      <c r="I13">
        <v>1</v>
      </c>
      <c r="J13">
        <v>3</v>
      </c>
      <c r="K13">
        <v>1</v>
      </c>
      <c r="L13" s="2">
        <f t="shared" si="1"/>
        <v>15</v>
      </c>
      <c r="M13" s="54">
        <f t="shared" si="2"/>
        <v>3</v>
      </c>
      <c r="R13" s="55">
        <v>17</v>
      </c>
      <c r="S13" s="56">
        <f t="shared" si="3"/>
        <v>0.23400000000000001</v>
      </c>
      <c r="T13" s="52">
        <f t="shared" si="4"/>
        <v>-0.72573702410080487</v>
      </c>
      <c r="U13" s="52">
        <f t="shared" si="5"/>
        <v>3.54852595179839</v>
      </c>
      <c r="V13" s="53">
        <f t="shared" si="7"/>
        <v>4</v>
      </c>
      <c r="Y13" s="51">
        <v>4</v>
      </c>
      <c r="Z13">
        <v>18</v>
      </c>
      <c r="AA13">
        <v>17</v>
      </c>
      <c r="AB13">
        <v>18</v>
      </c>
    </row>
    <row r="14" spans="1:28" x14ac:dyDescent="0.3">
      <c r="A14">
        <v>27831</v>
      </c>
      <c r="B14">
        <v>1</v>
      </c>
      <c r="C14">
        <v>1992</v>
      </c>
      <c r="D14">
        <f t="shared" si="0"/>
        <v>30</v>
      </c>
      <c r="E14" t="s">
        <v>40</v>
      </c>
      <c r="F14">
        <v>3</v>
      </c>
      <c r="G14">
        <v>3</v>
      </c>
      <c r="H14">
        <v>3</v>
      </c>
      <c r="I14">
        <v>2</v>
      </c>
      <c r="J14">
        <v>3</v>
      </c>
      <c r="K14">
        <v>2</v>
      </c>
      <c r="L14" s="2">
        <f t="shared" si="1"/>
        <v>16</v>
      </c>
      <c r="M14" s="54">
        <f t="shared" si="2"/>
        <v>3</v>
      </c>
      <c r="R14" s="55">
        <v>18</v>
      </c>
      <c r="S14" s="56">
        <f t="shared" si="3"/>
        <v>0.33300000000000002</v>
      </c>
      <c r="T14" s="52">
        <f t="shared" si="4"/>
        <v>-0.43164423938395602</v>
      </c>
      <c r="U14" s="52">
        <f t="shared" si="5"/>
        <v>4.1367115212320877</v>
      </c>
      <c r="V14" s="53">
        <f t="shared" si="7"/>
        <v>4</v>
      </c>
      <c r="Y14" s="51">
        <v>5</v>
      </c>
      <c r="Z14">
        <v>17</v>
      </c>
      <c r="AA14">
        <v>19</v>
      </c>
      <c r="AB14">
        <v>20</v>
      </c>
    </row>
    <row r="15" spans="1:28" x14ac:dyDescent="0.3">
      <c r="A15">
        <v>27271</v>
      </c>
      <c r="B15">
        <v>1</v>
      </c>
      <c r="C15">
        <v>1990</v>
      </c>
      <c r="D15">
        <f t="shared" si="0"/>
        <v>32</v>
      </c>
      <c r="E15" t="s">
        <v>40</v>
      </c>
      <c r="F15">
        <v>3</v>
      </c>
      <c r="G15">
        <v>3</v>
      </c>
      <c r="H15">
        <v>3</v>
      </c>
      <c r="I15">
        <v>2</v>
      </c>
      <c r="J15">
        <v>3</v>
      </c>
      <c r="K15">
        <v>2</v>
      </c>
      <c r="L15" s="2">
        <f t="shared" si="1"/>
        <v>16</v>
      </c>
      <c r="M15" s="54">
        <f t="shared" si="2"/>
        <v>3</v>
      </c>
      <c r="R15" s="55">
        <v>19</v>
      </c>
      <c r="S15" s="56">
        <f t="shared" si="3"/>
        <v>0.45600000000000002</v>
      </c>
      <c r="T15" s="52">
        <f t="shared" si="4"/>
        <v>-0.11051620356204166</v>
      </c>
      <c r="U15" s="52">
        <f t="shared" si="5"/>
        <v>4.778967592875917</v>
      </c>
      <c r="V15" s="53">
        <f t="shared" si="7"/>
        <v>5</v>
      </c>
      <c r="Y15" s="51">
        <v>6</v>
      </c>
      <c r="Z15">
        <v>15</v>
      </c>
      <c r="AA15">
        <v>21</v>
      </c>
      <c r="AB15">
        <v>21</v>
      </c>
    </row>
    <row r="16" spans="1:28" x14ac:dyDescent="0.3">
      <c r="A16">
        <v>27351</v>
      </c>
      <c r="B16">
        <v>1</v>
      </c>
      <c r="C16">
        <v>1981</v>
      </c>
      <c r="D16">
        <f t="shared" si="0"/>
        <v>41</v>
      </c>
      <c r="E16" t="s">
        <v>44</v>
      </c>
      <c r="F16">
        <v>3</v>
      </c>
      <c r="G16">
        <v>3</v>
      </c>
      <c r="H16">
        <v>2</v>
      </c>
      <c r="I16">
        <v>3</v>
      </c>
      <c r="J16">
        <v>3</v>
      </c>
      <c r="K16">
        <v>2</v>
      </c>
      <c r="L16" s="2">
        <f t="shared" si="1"/>
        <v>16</v>
      </c>
      <c r="M16" s="54">
        <f t="shared" si="2"/>
        <v>3</v>
      </c>
      <c r="R16" s="55">
        <v>20</v>
      </c>
      <c r="S16" s="56">
        <f t="shared" si="3"/>
        <v>0.56699999999999995</v>
      </c>
      <c r="T16" s="52">
        <f t="shared" si="4"/>
        <v>0.1687414676205379</v>
      </c>
      <c r="U16" s="52">
        <f t="shared" si="5"/>
        <v>5.3374829352410762</v>
      </c>
      <c r="V16" s="53">
        <f t="shared" si="7"/>
        <v>5</v>
      </c>
      <c r="Y16" s="51">
        <v>7</v>
      </c>
      <c r="Z16">
        <v>9</v>
      </c>
      <c r="AA16">
        <v>22</v>
      </c>
      <c r="AB16">
        <v>22</v>
      </c>
    </row>
    <row r="17" spans="1:30" x14ac:dyDescent="0.3">
      <c r="A17">
        <v>28127</v>
      </c>
      <c r="B17">
        <v>1</v>
      </c>
      <c r="C17">
        <v>1973</v>
      </c>
      <c r="D17">
        <f t="shared" si="0"/>
        <v>49</v>
      </c>
      <c r="E17" t="s">
        <v>40</v>
      </c>
      <c r="F17">
        <v>3</v>
      </c>
      <c r="G17">
        <v>4</v>
      </c>
      <c r="H17">
        <v>1</v>
      </c>
      <c r="I17">
        <v>2</v>
      </c>
      <c r="J17">
        <v>3</v>
      </c>
      <c r="K17">
        <v>2</v>
      </c>
      <c r="L17" s="2">
        <f t="shared" si="1"/>
        <v>15</v>
      </c>
      <c r="M17" s="54">
        <f t="shared" si="2"/>
        <v>3</v>
      </c>
      <c r="R17" s="55">
        <v>21</v>
      </c>
      <c r="S17" s="56">
        <f t="shared" si="3"/>
        <v>0.66600000000000004</v>
      </c>
      <c r="T17" s="52">
        <f t="shared" si="4"/>
        <v>0.42889450407420171</v>
      </c>
      <c r="U17" s="52">
        <f t="shared" si="5"/>
        <v>5.8577890081484032</v>
      </c>
      <c r="V17" s="53">
        <f t="shared" si="7"/>
        <v>6</v>
      </c>
      <c r="Y17" s="51" t="s">
        <v>230</v>
      </c>
    </row>
    <row r="18" spans="1:30" x14ac:dyDescent="0.3">
      <c r="A18">
        <v>28649</v>
      </c>
      <c r="B18">
        <v>1</v>
      </c>
      <c r="C18">
        <v>1965</v>
      </c>
      <c r="D18">
        <f t="shared" si="0"/>
        <v>57</v>
      </c>
      <c r="E18" t="s">
        <v>42</v>
      </c>
      <c r="F18">
        <v>3</v>
      </c>
      <c r="G18">
        <v>3</v>
      </c>
      <c r="H18">
        <v>2</v>
      </c>
      <c r="I18">
        <v>3</v>
      </c>
      <c r="J18">
        <v>3</v>
      </c>
      <c r="K18">
        <v>2</v>
      </c>
      <c r="L18" s="2">
        <f t="shared" si="1"/>
        <v>16</v>
      </c>
      <c r="M18" s="54">
        <f t="shared" si="2"/>
        <v>3</v>
      </c>
      <c r="R18" s="55">
        <v>22</v>
      </c>
      <c r="S18" s="56">
        <f t="shared" si="3"/>
        <v>0.85099999999999998</v>
      </c>
      <c r="T18" s="52">
        <f t="shared" si="4"/>
        <v>1.040731886467543</v>
      </c>
      <c r="U18" s="52">
        <f t="shared" si="5"/>
        <v>7.081463772935086</v>
      </c>
      <c r="V18" s="53">
        <f t="shared" si="7"/>
        <v>7</v>
      </c>
      <c r="Y18" s="51">
        <v>8</v>
      </c>
      <c r="Z18">
        <v>3</v>
      </c>
      <c r="AA18">
        <v>23</v>
      </c>
      <c r="AB18">
        <v>23</v>
      </c>
    </row>
    <row r="19" spans="1:30" x14ac:dyDescent="0.3">
      <c r="A19">
        <v>28589</v>
      </c>
      <c r="B19">
        <v>1</v>
      </c>
      <c r="C19">
        <v>1953</v>
      </c>
      <c r="D19">
        <f t="shared" si="0"/>
        <v>69</v>
      </c>
      <c r="E19" t="s">
        <v>40</v>
      </c>
      <c r="F19">
        <v>2</v>
      </c>
      <c r="G19">
        <v>3</v>
      </c>
      <c r="H19">
        <v>1</v>
      </c>
      <c r="I19">
        <v>3</v>
      </c>
      <c r="J19">
        <v>4</v>
      </c>
      <c r="K19">
        <v>3</v>
      </c>
      <c r="L19" s="2">
        <f t="shared" si="1"/>
        <v>16</v>
      </c>
      <c r="M19" s="54">
        <f t="shared" si="2"/>
        <v>3</v>
      </c>
      <c r="R19" s="55">
        <v>23</v>
      </c>
      <c r="S19" s="56">
        <f t="shared" si="3"/>
        <v>0.96199999999999997</v>
      </c>
      <c r="T19" s="52">
        <f t="shared" si="4"/>
        <v>1.7743819103449567</v>
      </c>
      <c r="U19" s="52">
        <f t="shared" si="5"/>
        <v>8.5487638206899135</v>
      </c>
      <c r="V19" s="53">
        <v>8</v>
      </c>
      <c r="Y19" s="51" t="s">
        <v>221</v>
      </c>
      <c r="Z19">
        <v>80</v>
      </c>
      <c r="AA19">
        <v>6</v>
      </c>
      <c r="AB19">
        <v>23</v>
      </c>
    </row>
    <row r="20" spans="1:30" x14ac:dyDescent="0.3">
      <c r="A20">
        <v>27750</v>
      </c>
      <c r="B20">
        <v>1</v>
      </c>
      <c r="C20">
        <v>2006</v>
      </c>
      <c r="D20">
        <f t="shared" si="0"/>
        <v>16</v>
      </c>
      <c r="E20" t="s">
        <v>47</v>
      </c>
      <c r="F20">
        <v>3</v>
      </c>
      <c r="G20">
        <v>3</v>
      </c>
      <c r="H20">
        <v>3</v>
      </c>
      <c r="I20">
        <v>3</v>
      </c>
      <c r="J20">
        <v>3</v>
      </c>
      <c r="K20">
        <v>2</v>
      </c>
      <c r="L20" s="2">
        <f t="shared" si="1"/>
        <v>17</v>
      </c>
      <c r="M20" s="54">
        <f t="shared" si="2"/>
        <v>4</v>
      </c>
      <c r="R20" s="55">
        <v>24</v>
      </c>
      <c r="S20" s="56" t="e">
        <f t="shared" si="3"/>
        <v>#N/A</v>
      </c>
      <c r="T20" s="52" t="e">
        <f t="shared" si="4"/>
        <v>#N/A</v>
      </c>
      <c r="U20" s="52" t="e">
        <f t="shared" si="5"/>
        <v>#N/A</v>
      </c>
      <c r="V20" s="53">
        <v>9</v>
      </c>
    </row>
    <row r="21" spans="1:30" x14ac:dyDescent="0.3">
      <c r="A21">
        <v>28820</v>
      </c>
      <c r="B21">
        <v>1</v>
      </c>
      <c r="C21">
        <v>2002</v>
      </c>
      <c r="D21">
        <f t="shared" si="0"/>
        <v>20</v>
      </c>
      <c r="E21" t="s">
        <v>44</v>
      </c>
      <c r="F21">
        <v>4</v>
      </c>
      <c r="G21">
        <v>4</v>
      </c>
      <c r="H21">
        <v>2</v>
      </c>
      <c r="I21">
        <v>3</v>
      </c>
      <c r="J21">
        <v>3</v>
      </c>
      <c r="K21">
        <v>2</v>
      </c>
      <c r="L21" s="2">
        <f t="shared" si="1"/>
        <v>18</v>
      </c>
      <c r="M21" s="54">
        <f t="shared" si="2"/>
        <v>4</v>
      </c>
    </row>
    <row r="22" spans="1:30" x14ac:dyDescent="0.3">
      <c r="A22">
        <v>26842</v>
      </c>
      <c r="B22">
        <v>1</v>
      </c>
      <c r="C22">
        <v>2000</v>
      </c>
      <c r="D22">
        <f t="shared" si="0"/>
        <v>22</v>
      </c>
      <c r="E22" t="s">
        <v>40</v>
      </c>
      <c r="F22">
        <v>3</v>
      </c>
      <c r="G22">
        <v>3</v>
      </c>
      <c r="H22">
        <v>4</v>
      </c>
      <c r="I22">
        <v>2</v>
      </c>
      <c r="J22">
        <v>3</v>
      </c>
      <c r="K22">
        <v>2</v>
      </c>
      <c r="L22" s="2">
        <f t="shared" si="1"/>
        <v>17</v>
      </c>
      <c r="M22" s="54">
        <f t="shared" si="2"/>
        <v>4</v>
      </c>
      <c r="AA22" s="66" t="s">
        <v>217</v>
      </c>
      <c r="AB22" s="67"/>
      <c r="AC22" s="66" t="s">
        <v>218</v>
      </c>
      <c r="AD22" s="67"/>
    </row>
    <row r="23" spans="1:30" ht="15" thickBot="1" x14ac:dyDescent="0.35">
      <c r="A23">
        <v>28670</v>
      </c>
      <c r="B23">
        <v>1</v>
      </c>
      <c r="C23">
        <v>2000</v>
      </c>
      <c r="D23">
        <f t="shared" si="0"/>
        <v>22</v>
      </c>
      <c r="E23" t="s">
        <v>44</v>
      </c>
      <c r="F23">
        <v>4</v>
      </c>
      <c r="G23">
        <v>3</v>
      </c>
      <c r="H23">
        <v>2</v>
      </c>
      <c r="I23">
        <v>2</v>
      </c>
      <c r="J23">
        <v>4</v>
      </c>
      <c r="K23">
        <v>3</v>
      </c>
      <c r="L23" s="2">
        <f t="shared" si="1"/>
        <v>18</v>
      </c>
      <c r="M23" s="54">
        <f t="shared" si="2"/>
        <v>4</v>
      </c>
      <c r="Z23" s="59" t="s">
        <v>182</v>
      </c>
      <c r="AA23" s="64" t="s">
        <v>229</v>
      </c>
      <c r="AB23" s="61" t="s">
        <v>167</v>
      </c>
      <c r="AC23" s="64" t="s">
        <v>229</v>
      </c>
      <c r="AD23" s="61" t="s">
        <v>167</v>
      </c>
    </row>
    <row r="24" spans="1:30" ht="15" thickTop="1" x14ac:dyDescent="0.3">
      <c r="A24">
        <v>29206</v>
      </c>
      <c r="B24">
        <v>1</v>
      </c>
      <c r="C24">
        <v>2000</v>
      </c>
      <c r="D24">
        <f t="shared" si="0"/>
        <v>22</v>
      </c>
      <c r="E24" t="s">
        <v>44</v>
      </c>
      <c r="F24">
        <v>4</v>
      </c>
      <c r="G24">
        <v>4</v>
      </c>
      <c r="H24">
        <v>4</v>
      </c>
      <c r="I24">
        <v>1</v>
      </c>
      <c r="J24">
        <v>3</v>
      </c>
      <c r="K24">
        <v>1</v>
      </c>
      <c r="L24" s="2">
        <f t="shared" si="1"/>
        <v>17</v>
      </c>
      <c r="M24" s="54">
        <f t="shared" si="2"/>
        <v>4</v>
      </c>
      <c r="Z24" s="54">
        <v>1</v>
      </c>
      <c r="AA24" s="65">
        <v>17</v>
      </c>
      <c r="AB24" s="62" t="s">
        <v>237</v>
      </c>
      <c r="AC24" s="65">
        <v>3</v>
      </c>
      <c r="AD24" s="62" t="s">
        <v>239</v>
      </c>
    </row>
    <row r="25" spans="1:30" x14ac:dyDescent="0.3">
      <c r="A25">
        <v>29087</v>
      </c>
      <c r="B25">
        <v>1</v>
      </c>
      <c r="C25">
        <v>1999</v>
      </c>
      <c r="D25">
        <f t="shared" si="0"/>
        <v>23</v>
      </c>
      <c r="E25" t="s">
        <v>49</v>
      </c>
      <c r="F25">
        <v>3</v>
      </c>
      <c r="G25">
        <v>3</v>
      </c>
      <c r="H25">
        <v>2</v>
      </c>
      <c r="I25">
        <v>3</v>
      </c>
      <c r="J25">
        <v>3</v>
      </c>
      <c r="K25">
        <v>3</v>
      </c>
      <c r="L25" s="2">
        <f t="shared" si="1"/>
        <v>17</v>
      </c>
      <c r="M25" s="54">
        <f t="shared" si="2"/>
        <v>4</v>
      </c>
      <c r="Z25" s="54">
        <v>2</v>
      </c>
      <c r="AA25" s="65">
        <v>33</v>
      </c>
      <c r="AB25" s="63" t="s">
        <v>233</v>
      </c>
      <c r="AC25" s="65">
        <v>6</v>
      </c>
      <c r="AD25" s="63" t="s">
        <v>240</v>
      </c>
    </row>
    <row r="26" spans="1:30" x14ac:dyDescent="0.3">
      <c r="A26">
        <v>27709</v>
      </c>
      <c r="B26">
        <v>1</v>
      </c>
      <c r="C26">
        <v>1997</v>
      </c>
      <c r="D26">
        <f t="shared" si="0"/>
        <v>25</v>
      </c>
      <c r="E26" t="s">
        <v>44</v>
      </c>
      <c r="F26">
        <v>3</v>
      </c>
      <c r="G26">
        <v>3</v>
      </c>
      <c r="H26">
        <v>3</v>
      </c>
      <c r="I26">
        <v>2</v>
      </c>
      <c r="J26">
        <v>3</v>
      </c>
      <c r="K26">
        <v>3</v>
      </c>
      <c r="L26" s="2">
        <f t="shared" si="1"/>
        <v>17</v>
      </c>
      <c r="M26" s="54">
        <f t="shared" si="2"/>
        <v>4</v>
      </c>
      <c r="Z26" s="54">
        <v>3</v>
      </c>
      <c r="AA26" s="65">
        <v>29</v>
      </c>
      <c r="AB26" s="63">
        <v>17</v>
      </c>
      <c r="AC26" s="65">
        <v>9</v>
      </c>
      <c r="AD26" s="63" t="s">
        <v>233</v>
      </c>
    </row>
    <row r="27" spans="1:30" x14ac:dyDescent="0.3">
      <c r="A27">
        <v>29215</v>
      </c>
      <c r="B27">
        <v>1</v>
      </c>
      <c r="C27">
        <v>1995</v>
      </c>
      <c r="D27">
        <f t="shared" si="0"/>
        <v>27</v>
      </c>
      <c r="E27" t="s">
        <v>49</v>
      </c>
      <c r="F27">
        <v>4</v>
      </c>
      <c r="G27">
        <v>4</v>
      </c>
      <c r="H27">
        <v>2</v>
      </c>
      <c r="I27">
        <v>3</v>
      </c>
      <c r="J27">
        <v>3</v>
      </c>
      <c r="K27">
        <v>2</v>
      </c>
      <c r="L27" s="2">
        <f t="shared" si="1"/>
        <v>18</v>
      </c>
      <c r="M27" s="54">
        <f t="shared" si="2"/>
        <v>4</v>
      </c>
      <c r="Z27" s="54">
        <v>4</v>
      </c>
      <c r="AA27" s="65">
        <v>79</v>
      </c>
      <c r="AB27" s="63" t="s">
        <v>234</v>
      </c>
      <c r="AC27" s="65">
        <v>18</v>
      </c>
      <c r="AD27" s="63" t="s">
        <v>241</v>
      </c>
    </row>
    <row r="28" spans="1:30" x14ac:dyDescent="0.3">
      <c r="A28">
        <v>26850</v>
      </c>
      <c r="B28">
        <v>1</v>
      </c>
      <c r="C28">
        <v>1994</v>
      </c>
      <c r="D28">
        <f t="shared" si="0"/>
        <v>28</v>
      </c>
      <c r="E28" t="s">
        <v>44</v>
      </c>
      <c r="F28">
        <v>3</v>
      </c>
      <c r="G28">
        <v>3</v>
      </c>
      <c r="H28">
        <v>2</v>
      </c>
      <c r="I28">
        <v>3</v>
      </c>
      <c r="J28">
        <v>4</v>
      </c>
      <c r="K28">
        <v>3</v>
      </c>
      <c r="L28" s="2">
        <f t="shared" si="1"/>
        <v>18</v>
      </c>
      <c r="M28" s="54">
        <f t="shared" si="2"/>
        <v>4</v>
      </c>
      <c r="Z28" s="54">
        <v>5</v>
      </c>
      <c r="AA28" s="65">
        <v>38</v>
      </c>
      <c r="AB28" s="63">
        <v>20</v>
      </c>
      <c r="AC28" s="65">
        <v>17</v>
      </c>
      <c r="AD28" s="63" t="s">
        <v>242</v>
      </c>
    </row>
    <row r="29" spans="1:30" x14ac:dyDescent="0.3">
      <c r="A29">
        <v>29705</v>
      </c>
      <c r="B29">
        <v>1</v>
      </c>
      <c r="C29">
        <v>1990</v>
      </c>
      <c r="D29">
        <f t="shared" si="0"/>
        <v>32</v>
      </c>
      <c r="E29" t="s">
        <v>113</v>
      </c>
      <c r="F29">
        <v>3</v>
      </c>
      <c r="G29">
        <v>3</v>
      </c>
      <c r="H29">
        <v>3</v>
      </c>
      <c r="I29">
        <v>3</v>
      </c>
      <c r="J29">
        <v>3</v>
      </c>
      <c r="K29">
        <v>3</v>
      </c>
      <c r="L29" s="2">
        <f t="shared" si="1"/>
        <v>18</v>
      </c>
      <c r="M29" s="54">
        <f t="shared" si="2"/>
        <v>4</v>
      </c>
      <c r="Z29" s="54">
        <v>6</v>
      </c>
      <c r="AA29" s="65">
        <v>50</v>
      </c>
      <c r="AB29" s="63">
        <v>21</v>
      </c>
      <c r="AC29" s="65">
        <v>15</v>
      </c>
      <c r="AD29" s="63">
        <v>21</v>
      </c>
    </row>
    <row r="30" spans="1:30" x14ac:dyDescent="0.3">
      <c r="A30">
        <v>29928</v>
      </c>
      <c r="B30">
        <v>1</v>
      </c>
      <c r="C30">
        <v>1985</v>
      </c>
      <c r="D30">
        <f t="shared" si="0"/>
        <v>37</v>
      </c>
      <c r="E30" t="s">
        <v>44</v>
      </c>
      <c r="F30">
        <v>2</v>
      </c>
      <c r="G30">
        <v>3</v>
      </c>
      <c r="H30">
        <v>3</v>
      </c>
      <c r="I30">
        <v>3</v>
      </c>
      <c r="J30">
        <v>3</v>
      </c>
      <c r="K30">
        <v>3</v>
      </c>
      <c r="L30" s="2">
        <f t="shared" si="1"/>
        <v>17</v>
      </c>
      <c r="M30" s="54">
        <f t="shared" si="2"/>
        <v>4</v>
      </c>
      <c r="Z30" s="54">
        <v>7</v>
      </c>
      <c r="AA30" s="65">
        <v>39</v>
      </c>
      <c r="AB30" s="63">
        <v>22</v>
      </c>
      <c r="AC30" s="65">
        <v>9</v>
      </c>
      <c r="AD30" s="63">
        <v>22</v>
      </c>
    </row>
    <row r="31" spans="1:30" x14ac:dyDescent="0.3">
      <c r="A31">
        <v>28302</v>
      </c>
      <c r="B31">
        <v>1</v>
      </c>
      <c r="C31">
        <v>1984</v>
      </c>
      <c r="D31">
        <f t="shared" si="0"/>
        <v>38</v>
      </c>
      <c r="E31" t="s">
        <v>115</v>
      </c>
      <c r="F31">
        <v>4</v>
      </c>
      <c r="G31">
        <v>3</v>
      </c>
      <c r="H31">
        <v>2</v>
      </c>
      <c r="I31">
        <v>3</v>
      </c>
      <c r="J31">
        <v>3</v>
      </c>
      <c r="K31">
        <v>3</v>
      </c>
      <c r="L31" s="2">
        <f t="shared" si="1"/>
        <v>18</v>
      </c>
      <c r="M31" s="54">
        <f t="shared" si="2"/>
        <v>4</v>
      </c>
      <c r="Z31" s="54">
        <v>8</v>
      </c>
      <c r="AA31" s="65">
        <v>17</v>
      </c>
      <c r="AB31" s="63">
        <v>23</v>
      </c>
      <c r="AC31" s="65">
        <v>3</v>
      </c>
      <c r="AD31" s="63">
        <v>23</v>
      </c>
    </row>
    <row r="32" spans="1:30" x14ac:dyDescent="0.3">
      <c r="A32">
        <v>27450</v>
      </c>
      <c r="B32">
        <v>1</v>
      </c>
      <c r="C32">
        <v>1983</v>
      </c>
      <c r="D32">
        <f t="shared" si="0"/>
        <v>39</v>
      </c>
      <c r="E32" t="s">
        <v>40</v>
      </c>
      <c r="F32">
        <v>3</v>
      </c>
      <c r="G32">
        <v>4</v>
      </c>
      <c r="H32">
        <v>3</v>
      </c>
      <c r="I32">
        <v>2</v>
      </c>
      <c r="J32">
        <v>3</v>
      </c>
      <c r="K32">
        <v>2</v>
      </c>
      <c r="L32" s="2">
        <f t="shared" si="1"/>
        <v>17</v>
      </c>
      <c r="M32" s="54">
        <f t="shared" si="2"/>
        <v>4</v>
      </c>
      <c r="Z32" s="54">
        <v>9</v>
      </c>
      <c r="AA32" s="65">
        <v>9</v>
      </c>
      <c r="AB32" s="63">
        <v>24</v>
      </c>
      <c r="AC32" s="65">
        <v>0</v>
      </c>
      <c r="AD32" s="63">
        <v>24</v>
      </c>
    </row>
    <row r="33" spans="1:13" x14ac:dyDescent="0.3">
      <c r="A33">
        <v>28714</v>
      </c>
      <c r="B33">
        <v>1</v>
      </c>
      <c r="C33">
        <v>1983</v>
      </c>
      <c r="D33">
        <f t="shared" si="0"/>
        <v>39</v>
      </c>
      <c r="E33" t="s">
        <v>116</v>
      </c>
      <c r="F33">
        <v>3</v>
      </c>
      <c r="G33">
        <v>3</v>
      </c>
      <c r="H33">
        <v>2</v>
      </c>
      <c r="I33">
        <v>3</v>
      </c>
      <c r="J33">
        <v>3</v>
      </c>
      <c r="K33">
        <v>3</v>
      </c>
      <c r="L33" s="2">
        <f t="shared" si="1"/>
        <v>17</v>
      </c>
      <c r="M33" s="54">
        <f t="shared" si="2"/>
        <v>4</v>
      </c>
    </row>
    <row r="34" spans="1:13" x14ac:dyDescent="0.3">
      <c r="A34">
        <v>27847</v>
      </c>
      <c r="B34">
        <v>1</v>
      </c>
      <c r="C34">
        <v>1980</v>
      </c>
      <c r="D34">
        <f t="shared" ref="D34:D65" si="8">2022-C34</f>
        <v>42</v>
      </c>
      <c r="E34" t="s">
        <v>69</v>
      </c>
      <c r="F34">
        <v>4</v>
      </c>
      <c r="G34">
        <v>4</v>
      </c>
      <c r="H34">
        <v>2</v>
      </c>
      <c r="I34">
        <v>2</v>
      </c>
      <c r="J34">
        <v>3</v>
      </c>
      <c r="K34">
        <v>3</v>
      </c>
      <c r="L34" s="2">
        <f t="shared" ref="L34:L65" si="9">SUM(F34:K34)</f>
        <v>18</v>
      </c>
      <c r="M34" s="54">
        <f t="shared" ref="M34:M65" si="10">VLOOKUP(L34,R:V,5,FALSE)</f>
        <v>4</v>
      </c>
    </row>
    <row r="35" spans="1:13" x14ac:dyDescent="0.3">
      <c r="A35">
        <v>29290</v>
      </c>
      <c r="B35">
        <v>1</v>
      </c>
      <c r="C35">
        <v>1976</v>
      </c>
      <c r="D35">
        <f t="shared" si="8"/>
        <v>46</v>
      </c>
      <c r="E35" t="s">
        <v>49</v>
      </c>
      <c r="F35">
        <v>3</v>
      </c>
      <c r="G35">
        <v>3</v>
      </c>
      <c r="H35">
        <v>3</v>
      </c>
      <c r="I35">
        <v>3</v>
      </c>
      <c r="J35">
        <v>3</v>
      </c>
      <c r="K35">
        <v>3</v>
      </c>
      <c r="L35" s="2">
        <f t="shared" si="9"/>
        <v>18</v>
      </c>
      <c r="M35" s="54">
        <f t="shared" si="10"/>
        <v>4</v>
      </c>
    </row>
    <row r="36" spans="1:13" x14ac:dyDescent="0.3">
      <c r="A36">
        <v>28136</v>
      </c>
      <c r="B36">
        <v>1</v>
      </c>
      <c r="C36">
        <v>1967</v>
      </c>
      <c r="D36">
        <f t="shared" si="8"/>
        <v>55</v>
      </c>
      <c r="E36" t="s">
        <v>52</v>
      </c>
      <c r="F36">
        <v>3</v>
      </c>
      <c r="G36">
        <v>4</v>
      </c>
      <c r="H36">
        <v>1</v>
      </c>
      <c r="I36">
        <v>3</v>
      </c>
      <c r="J36">
        <v>4</v>
      </c>
      <c r="K36">
        <v>3</v>
      </c>
      <c r="L36" s="2">
        <f t="shared" si="9"/>
        <v>18</v>
      </c>
      <c r="M36" s="54">
        <f t="shared" si="10"/>
        <v>4</v>
      </c>
    </row>
    <row r="37" spans="1:13" x14ac:dyDescent="0.3">
      <c r="A37">
        <v>29152</v>
      </c>
      <c r="B37">
        <v>1</v>
      </c>
      <c r="C37">
        <v>1959</v>
      </c>
      <c r="D37">
        <f t="shared" si="8"/>
        <v>63</v>
      </c>
      <c r="E37" t="s">
        <v>49</v>
      </c>
      <c r="F37">
        <v>3</v>
      </c>
      <c r="G37">
        <v>3</v>
      </c>
      <c r="H37">
        <v>2</v>
      </c>
      <c r="I37">
        <v>3</v>
      </c>
      <c r="J37">
        <v>4</v>
      </c>
      <c r="K37">
        <v>3</v>
      </c>
      <c r="L37" s="2">
        <f t="shared" si="9"/>
        <v>18</v>
      </c>
      <c r="M37" s="54">
        <f t="shared" si="10"/>
        <v>4</v>
      </c>
    </row>
    <row r="38" spans="1:13" x14ac:dyDescent="0.3">
      <c r="A38">
        <v>27837</v>
      </c>
      <c r="B38">
        <v>1</v>
      </c>
      <c r="C38">
        <v>2003</v>
      </c>
      <c r="D38">
        <f t="shared" si="8"/>
        <v>19</v>
      </c>
      <c r="E38" t="s">
        <v>40</v>
      </c>
      <c r="F38">
        <v>4</v>
      </c>
      <c r="G38">
        <v>4</v>
      </c>
      <c r="H38">
        <v>1</v>
      </c>
      <c r="I38">
        <v>4</v>
      </c>
      <c r="J38">
        <v>4</v>
      </c>
      <c r="K38">
        <v>3</v>
      </c>
      <c r="L38" s="2">
        <f t="shared" si="9"/>
        <v>20</v>
      </c>
      <c r="M38" s="54">
        <f t="shared" si="10"/>
        <v>5</v>
      </c>
    </row>
    <row r="39" spans="1:13" x14ac:dyDescent="0.3">
      <c r="A39">
        <v>29285</v>
      </c>
      <c r="B39">
        <v>1</v>
      </c>
      <c r="C39">
        <v>2000</v>
      </c>
      <c r="D39">
        <f t="shared" si="8"/>
        <v>22</v>
      </c>
      <c r="E39" t="s">
        <v>78</v>
      </c>
      <c r="F39">
        <v>4</v>
      </c>
      <c r="G39">
        <v>4</v>
      </c>
      <c r="H39">
        <v>3</v>
      </c>
      <c r="I39">
        <v>3</v>
      </c>
      <c r="J39">
        <v>3</v>
      </c>
      <c r="K39">
        <v>2</v>
      </c>
      <c r="L39" s="2">
        <f t="shared" si="9"/>
        <v>19</v>
      </c>
      <c r="M39" s="54">
        <f t="shared" si="10"/>
        <v>5</v>
      </c>
    </row>
    <row r="40" spans="1:13" x14ac:dyDescent="0.3">
      <c r="A40">
        <v>26689</v>
      </c>
      <c r="B40">
        <v>1</v>
      </c>
      <c r="C40">
        <v>1998</v>
      </c>
      <c r="D40">
        <f t="shared" si="8"/>
        <v>24</v>
      </c>
      <c r="E40" t="s">
        <v>44</v>
      </c>
      <c r="F40">
        <v>4</v>
      </c>
      <c r="G40">
        <v>4</v>
      </c>
      <c r="H40">
        <v>2</v>
      </c>
      <c r="I40">
        <v>3</v>
      </c>
      <c r="J40">
        <v>4</v>
      </c>
      <c r="K40">
        <v>3</v>
      </c>
      <c r="L40" s="2">
        <f t="shared" si="9"/>
        <v>20</v>
      </c>
      <c r="M40" s="54">
        <f t="shared" si="10"/>
        <v>5</v>
      </c>
    </row>
    <row r="41" spans="1:13" x14ac:dyDescent="0.3">
      <c r="A41">
        <v>30002</v>
      </c>
      <c r="B41">
        <v>1</v>
      </c>
      <c r="C41">
        <v>1998</v>
      </c>
      <c r="D41">
        <f t="shared" si="8"/>
        <v>24</v>
      </c>
      <c r="E41" t="s">
        <v>40</v>
      </c>
      <c r="F41">
        <v>4</v>
      </c>
      <c r="G41">
        <v>4</v>
      </c>
      <c r="H41">
        <v>3</v>
      </c>
      <c r="I41">
        <v>3</v>
      </c>
      <c r="J41">
        <v>4</v>
      </c>
      <c r="K41">
        <v>2</v>
      </c>
      <c r="L41" s="2">
        <f t="shared" si="9"/>
        <v>20</v>
      </c>
      <c r="M41" s="54">
        <f t="shared" si="10"/>
        <v>5</v>
      </c>
    </row>
    <row r="42" spans="1:13" x14ac:dyDescent="0.3">
      <c r="A42">
        <v>28123</v>
      </c>
      <c r="B42">
        <v>1</v>
      </c>
      <c r="C42">
        <v>1997</v>
      </c>
      <c r="D42">
        <f t="shared" si="8"/>
        <v>25</v>
      </c>
      <c r="E42" t="s">
        <v>102</v>
      </c>
      <c r="F42">
        <v>2</v>
      </c>
      <c r="G42">
        <v>4</v>
      </c>
      <c r="H42">
        <v>1</v>
      </c>
      <c r="I42">
        <v>4</v>
      </c>
      <c r="J42">
        <v>4</v>
      </c>
      <c r="K42">
        <v>4</v>
      </c>
      <c r="L42" s="2">
        <f t="shared" si="9"/>
        <v>19</v>
      </c>
      <c r="M42" s="54">
        <f t="shared" si="10"/>
        <v>5</v>
      </c>
    </row>
    <row r="43" spans="1:13" x14ac:dyDescent="0.3">
      <c r="A43">
        <v>29921</v>
      </c>
      <c r="B43">
        <v>1</v>
      </c>
      <c r="C43">
        <v>1997</v>
      </c>
      <c r="D43">
        <f t="shared" si="8"/>
        <v>25</v>
      </c>
      <c r="E43" t="s">
        <v>42</v>
      </c>
      <c r="F43">
        <v>3</v>
      </c>
      <c r="G43">
        <v>3</v>
      </c>
      <c r="H43">
        <v>3</v>
      </c>
      <c r="I43">
        <v>3</v>
      </c>
      <c r="J43">
        <v>4</v>
      </c>
      <c r="K43">
        <v>3</v>
      </c>
      <c r="L43" s="2">
        <f t="shared" si="9"/>
        <v>19</v>
      </c>
      <c r="M43" s="54">
        <f t="shared" si="10"/>
        <v>5</v>
      </c>
    </row>
    <row r="44" spans="1:13" x14ac:dyDescent="0.3">
      <c r="A44">
        <v>29941</v>
      </c>
      <c r="B44">
        <v>1</v>
      </c>
      <c r="C44">
        <v>1995</v>
      </c>
      <c r="D44">
        <f t="shared" si="8"/>
        <v>27</v>
      </c>
      <c r="E44" t="s">
        <v>107</v>
      </c>
      <c r="F44">
        <v>4</v>
      </c>
      <c r="G44">
        <v>4</v>
      </c>
      <c r="H44">
        <v>1</v>
      </c>
      <c r="I44">
        <v>3</v>
      </c>
      <c r="J44">
        <v>4</v>
      </c>
      <c r="K44">
        <v>3</v>
      </c>
      <c r="L44" s="2">
        <f t="shared" si="9"/>
        <v>19</v>
      </c>
      <c r="M44" s="54">
        <f t="shared" si="10"/>
        <v>5</v>
      </c>
    </row>
    <row r="45" spans="1:13" x14ac:dyDescent="0.3">
      <c r="A45">
        <v>27250</v>
      </c>
      <c r="B45">
        <v>1</v>
      </c>
      <c r="C45">
        <v>1992</v>
      </c>
      <c r="D45">
        <f t="shared" si="8"/>
        <v>30</v>
      </c>
      <c r="E45" t="s">
        <v>52</v>
      </c>
      <c r="F45">
        <v>4</v>
      </c>
      <c r="G45">
        <v>4</v>
      </c>
      <c r="H45">
        <v>4</v>
      </c>
      <c r="I45">
        <v>2</v>
      </c>
      <c r="J45">
        <v>3</v>
      </c>
      <c r="K45">
        <v>2</v>
      </c>
      <c r="L45" s="2">
        <f t="shared" si="9"/>
        <v>19</v>
      </c>
      <c r="M45" s="54">
        <f t="shared" si="10"/>
        <v>5</v>
      </c>
    </row>
    <row r="46" spans="1:13" x14ac:dyDescent="0.3">
      <c r="A46">
        <v>28692</v>
      </c>
      <c r="B46">
        <v>1</v>
      </c>
      <c r="C46">
        <v>1992</v>
      </c>
      <c r="D46">
        <f t="shared" si="8"/>
        <v>30</v>
      </c>
      <c r="E46" t="s">
        <v>42</v>
      </c>
      <c r="F46">
        <v>4</v>
      </c>
      <c r="G46">
        <v>4</v>
      </c>
      <c r="H46">
        <v>1</v>
      </c>
      <c r="I46">
        <v>3</v>
      </c>
      <c r="J46">
        <v>4</v>
      </c>
      <c r="K46">
        <v>3</v>
      </c>
      <c r="L46" s="2">
        <f t="shared" si="9"/>
        <v>19</v>
      </c>
      <c r="M46" s="54">
        <f t="shared" si="10"/>
        <v>5</v>
      </c>
    </row>
    <row r="47" spans="1:13" x14ac:dyDescent="0.3">
      <c r="A47">
        <v>29393</v>
      </c>
      <c r="B47">
        <v>1</v>
      </c>
      <c r="C47">
        <v>1991</v>
      </c>
      <c r="D47">
        <f t="shared" si="8"/>
        <v>31</v>
      </c>
      <c r="E47" t="s">
        <v>40</v>
      </c>
      <c r="F47">
        <v>4</v>
      </c>
      <c r="G47">
        <v>3</v>
      </c>
      <c r="H47">
        <v>2</v>
      </c>
      <c r="I47">
        <v>3</v>
      </c>
      <c r="J47">
        <v>3</v>
      </c>
      <c r="K47">
        <v>4</v>
      </c>
      <c r="L47" s="2">
        <f t="shared" si="9"/>
        <v>19</v>
      </c>
      <c r="M47" s="54">
        <f t="shared" si="10"/>
        <v>5</v>
      </c>
    </row>
    <row r="48" spans="1:13" x14ac:dyDescent="0.3">
      <c r="A48">
        <v>27452</v>
      </c>
      <c r="B48">
        <v>1</v>
      </c>
      <c r="C48">
        <v>1981</v>
      </c>
      <c r="D48">
        <f t="shared" si="8"/>
        <v>41</v>
      </c>
      <c r="E48" t="s">
        <v>44</v>
      </c>
      <c r="F48">
        <v>4</v>
      </c>
      <c r="G48">
        <v>4</v>
      </c>
      <c r="H48">
        <v>3</v>
      </c>
      <c r="I48">
        <v>2</v>
      </c>
      <c r="J48">
        <v>4</v>
      </c>
      <c r="K48">
        <v>3</v>
      </c>
      <c r="L48" s="2">
        <f t="shared" si="9"/>
        <v>20</v>
      </c>
      <c r="M48" s="54">
        <f t="shared" si="10"/>
        <v>5</v>
      </c>
    </row>
    <row r="49" spans="1:13" x14ac:dyDescent="0.3">
      <c r="A49">
        <v>28875</v>
      </c>
      <c r="B49">
        <v>1</v>
      </c>
      <c r="C49">
        <v>1981</v>
      </c>
      <c r="D49">
        <f t="shared" si="8"/>
        <v>41</v>
      </c>
      <c r="E49" t="s">
        <v>42</v>
      </c>
      <c r="F49">
        <v>4</v>
      </c>
      <c r="G49">
        <v>4</v>
      </c>
      <c r="H49">
        <v>2</v>
      </c>
      <c r="I49">
        <v>3</v>
      </c>
      <c r="J49">
        <v>4</v>
      </c>
      <c r="K49">
        <v>3</v>
      </c>
      <c r="L49" s="2">
        <f t="shared" si="9"/>
        <v>20</v>
      </c>
      <c r="M49" s="54">
        <f t="shared" si="10"/>
        <v>5</v>
      </c>
    </row>
    <row r="50" spans="1:13" x14ac:dyDescent="0.3">
      <c r="A50">
        <v>28221</v>
      </c>
      <c r="B50">
        <v>1</v>
      </c>
      <c r="C50">
        <v>1978</v>
      </c>
      <c r="D50">
        <f t="shared" si="8"/>
        <v>44</v>
      </c>
      <c r="E50" t="s">
        <v>40</v>
      </c>
      <c r="F50">
        <v>3</v>
      </c>
      <c r="G50">
        <v>4</v>
      </c>
      <c r="H50">
        <v>3</v>
      </c>
      <c r="I50">
        <v>2</v>
      </c>
      <c r="J50">
        <v>4</v>
      </c>
      <c r="K50">
        <v>3</v>
      </c>
      <c r="L50" s="2">
        <f t="shared" si="9"/>
        <v>19</v>
      </c>
      <c r="M50" s="54">
        <f t="shared" si="10"/>
        <v>5</v>
      </c>
    </row>
    <row r="51" spans="1:13" x14ac:dyDescent="0.3">
      <c r="A51">
        <v>28502</v>
      </c>
      <c r="B51">
        <v>1</v>
      </c>
      <c r="C51">
        <v>1975</v>
      </c>
      <c r="D51">
        <f t="shared" si="8"/>
        <v>47</v>
      </c>
      <c r="E51" t="s">
        <v>40</v>
      </c>
      <c r="F51">
        <v>4</v>
      </c>
      <c r="G51">
        <v>4</v>
      </c>
      <c r="H51">
        <v>3</v>
      </c>
      <c r="I51">
        <v>2</v>
      </c>
      <c r="J51">
        <v>4</v>
      </c>
      <c r="K51">
        <v>3</v>
      </c>
      <c r="L51" s="2">
        <f t="shared" si="9"/>
        <v>20</v>
      </c>
      <c r="M51" s="54">
        <f t="shared" si="10"/>
        <v>5</v>
      </c>
    </row>
    <row r="52" spans="1:13" x14ac:dyDescent="0.3">
      <c r="A52">
        <v>29269</v>
      </c>
      <c r="B52">
        <v>1</v>
      </c>
      <c r="C52">
        <v>1972</v>
      </c>
      <c r="D52">
        <f t="shared" si="8"/>
        <v>50</v>
      </c>
      <c r="E52" t="s">
        <v>44</v>
      </c>
      <c r="F52">
        <v>3</v>
      </c>
      <c r="G52">
        <v>4</v>
      </c>
      <c r="H52">
        <v>2</v>
      </c>
      <c r="I52">
        <v>3</v>
      </c>
      <c r="J52">
        <v>4</v>
      </c>
      <c r="K52">
        <v>3</v>
      </c>
      <c r="L52" s="2">
        <f t="shared" si="9"/>
        <v>19</v>
      </c>
      <c r="M52" s="54">
        <f t="shared" si="10"/>
        <v>5</v>
      </c>
    </row>
    <row r="53" spans="1:13" x14ac:dyDescent="0.3">
      <c r="A53">
        <v>28873</v>
      </c>
      <c r="B53">
        <v>1</v>
      </c>
      <c r="C53">
        <v>1966</v>
      </c>
      <c r="D53">
        <f t="shared" si="8"/>
        <v>56</v>
      </c>
      <c r="E53" t="s">
        <v>49</v>
      </c>
      <c r="F53">
        <v>4</v>
      </c>
      <c r="G53">
        <v>4</v>
      </c>
      <c r="H53">
        <v>2</v>
      </c>
      <c r="I53">
        <v>3</v>
      </c>
      <c r="J53">
        <v>4</v>
      </c>
      <c r="K53">
        <v>3</v>
      </c>
      <c r="L53" s="2">
        <f t="shared" si="9"/>
        <v>20</v>
      </c>
      <c r="M53" s="54">
        <f t="shared" si="10"/>
        <v>5</v>
      </c>
    </row>
    <row r="54" spans="1:13" x14ac:dyDescent="0.3">
      <c r="A54">
        <v>29232</v>
      </c>
      <c r="B54">
        <v>1</v>
      </c>
      <c r="C54">
        <v>1957</v>
      </c>
      <c r="D54">
        <f t="shared" si="8"/>
        <v>65</v>
      </c>
      <c r="E54" t="s">
        <v>40</v>
      </c>
      <c r="F54">
        <v>4</v>
      </c>
      <c r="G54">
        <v>4</v>
      </c>
      <c r="H54">
        <v>1</v>
      </c>
      <c r="I54">
        <v>4</v>
      </c>
      <c r="J54">
        <v>3</v>
      </c>
      <c r="K54">
        <v>4</v>
      </c>
      <c r="L54" s="2">
        <f t="shared" si="9"/>
        <v>20</v>
      </c>
      <c r="M54" s="54">
        <f t="shared" si="10"/>
        <v>5</v>
      </c>
    </row>
    <row r="55" spans="1:13" x14ac:dyDescent="0.3">
      <c r="A55">
        <v>26883</v>
      </c>
      <c r="B55">
        <v>1</v>
      </c>
      <c r="C55">
        <v>2004</v>
      </c>
      <c r="D55">
        <f t="shared" si="8"/>
        <v>18</v>
      </c>
      <c r="E55" t="s">
        <v>49</v>
      </c>
      <c r="F55">
        <v>3</v>
      </c>
      <c r="G55">
        <v>4</v>
      </c>
      <c r="H55">
        <v>4</v>
      </c>
      <c r="I55">
        <v>3</v>
      </c>
      <c r="J55">
        <v>4</v>
      </c>
      <c r="K55">
        <v>3</v>
      </c>
      <c r="L55" s="2">
        <f t="shared" si="9"/>
        <v>21</v>
      </c>
      <c r="M55" s="54">
        <f t="shared" si="10"/>
        <v>6</v>
      </c>
    </row>
    <row r="56" spans="1:13" x14ac:dyDescent="0.3">
      <c r="A56">
        <v>29128</v>
      </c>
      <c r="B56">
        <v>1</v>
      </c>
      <c r="C56">
        <v>2003</v>
      </c>
      <c r="D56">
        <f t="shared" si="8"/>
        <v>19</v>
      </c>
      <c r="E56" t="s">
        <v>60</v>
      </c>
      <c r="F56">
        <v>4</v>
      </c>
      <c r="G56">
        <v>4</v>
      </c>
      <c r="H56">
        <v>4</v>
      </c>
      <c r="I56">
        <v>3</v>
      </c>
      <c r="J56">
        <v>3</v>
      </c>
      <c r="K56">
        <v>3</v>
      </c>
      <c r="L56" s="2">
        <f t="shared" si="9"/>
        <v>21</v>
      </c>
      <c r="M56" s="54">
        <f t="shared" si="10"/>
        <v>6</v>
      </c>
    </row>
    <row r="57" spans="1:13" x14ac:dyDescent="0.3">
      <c r="A57">
        <v>27783</v>
      </c>
      <c r="B57">
        <v>1</v>
      </c>
      <c r="C57">
        <v>2002</v>
      </c>
      <c r="D57">
        <f t="shared" si="8"/>
        <v>20</v>
      </c>
      <c r="E57" t="s">
        <v>52</v>
      </c>
      <c r="F57">
        <v>3</v>
      </c>
      <c r="G57">
        <v>4</v>
      </c>
      <c r="H57">
        <v>2</v>
      </c>
      <c r="I57">
        <v>4</v>
      </c>
      <c r="J57">
        <v>4</v>
      </c>
      <c r="K57">
        <v>4</v>
      </c>
      <c r="L57" s="2">
        <f t="shared" si="9"/>
        <v>21</v>
      </c>
      <c r="M57" s="54">
        <f t="shared" si="10"/>
        <v>6</v>
      </c>
    </row>
    <row r="58" spans="1:13" x14ac:dyDescent="0.3">
      <c r="A58">
        <v>28801</v>
      </c>
      <c r="B58">
        <v>1</v>
      </c>
      <c r="C58">
        <v>2002</v>
      </c>
      <c r="D58">
        <f t="shared" si="8"/>
        <v>20</v>
      </c>
      <c r="E58" t="s">
        <v>40</v>
      </c>
      <c r="F58">
        <v>4</v>
      </c>
      <c r="G58">
        <v>3</v>
      </c>
      <c r="H58">
        <v>4</v>
      </c>
      <c r="I58">
        <v>3</v>
      </c>
      <c r="J58">
        <v>4</v>
      </c>
      <c r="K58">
        <v>3</v>
      </c>
      <c r="L58" s="2">
        <f t="shared" si="9"/>
        <v>21</v>
      </c>
      <c r="M58" s="54">
        <f t="shared" si="10"/>
        <v>6</v>
      </c>
    </row>
    <row r="59" spans="1:13" x14ac:dyDescent="0.3">
      <c r="A59">
        <v>29924</v>
      </c>
      <c r="B59">
        <v>1</v>
      </c>
      <c r="C59">
        <v>2001</v>
      </c>
      <c r="D59">
        <f t="shared" si="8"/>
        <v>21</v>
      </c>
      <c r="E59" t="s">
        <v>52</v>
      </c>
      <c r="F59">
        <v>4</v>
      </c>
      <c r="G59">
        <v>4</v>
      </c>
      <c r="H59">
        <v>1</v>
      </c>
      <c r="I59">
        <v>4</v>
      </c>
      <c r="J59">
        <v>4</v>
      </c>
      <c r="K59">
        <v>4</v>
      </c>
      <c r="L59" s="2">
        <f t="shared" si="9"/>
        <v>21</v>
      </c>
      <c r="M59" s="54">
        <f t="shared" si="10"/>
        <v>6</v>
      </c>
    </row>
    <row r="60" spans="1:13" x14ac:dyDescent="0.3">
      <c r="A60">
        <v>30096</v>
      </c>
      <c r="B60">
        <v>1</v>
      </c>
      <c r="C60">
        <v>2001</v>
      </c>
      <c r="D60">
        <f t="shared" si="8"/>
        <v>21</v>
      </c>
      <c r="E60" t="s">
        <v>52</v>
      </c>
      <c r="F60">
        <v>4</v>
      </c>
      <c r="G60">
        <v>3</v>
      </c>
      <c r="H60">
        <v>4</v>
      </c>
      <c r="I60">
        <v>4</v>
      </c>
      <c r="J60">
        <v>3</v>
      </c>
      <c r="K60">
        <v>3</v>
      </c>
      <c r="L60" s="2">
        <f t="shared" si="9"/>
        <v>21</v>
      </c>
      <c r="M60" s="54">
        <f t="shared" si="10"/>
        <v>6</v>
      </c>
    </row>
    <row r="61" spans="1:13" x14ac:dyDescent="0.3">
      <c r="A61">
        <v>27110</v>
      </c>
      <c r="B61">
        <v>1</v>
      </c>
      <c r="C61">
        <v>1999</v>
      </c>
      <c r="D61">
        <f t="shared" si="8"/>
        <v>23</v>
      </c>
      <c r="E61" t="s">
        <v>40</v>
      </c>
      <c r="F61">
        <v>4</v>
      </c>
      <c r="G61">
        <v>4</v>
      </c>
      <c r="H61">
        <v>4</v>
      </c>
      <c r="I61">
        <v>3</v>
      </c>
      <c r="J61">
        <v>4</v>
      </c>
      <c r="K61">
        <v>2</v>
      </c>
      <c r="L61" s="2">
        <f t="shared" si="9"/>
        <v>21</v>
      </c>
      <c r="M61" s="54">
        <f t="shared" si="10"/>
        <v>6</v>
      </c>
    </row>
    <row r="62" spans="1:13" x14ac:dyDescent="0.3">
      <c r="A62">
        <v>28907</v>
      </c>
      <c r="B62">
        <v>1</v>
      </c>
      <c r="C62">
        <v>1999</v>
      </c>
      <c r="D62">
        <f t="shared" si="8"/>
        <v>23</v>
      </c>
      <c r="E62" t="s">
        <v>90</v>
      </c>
      <c r="F62">
        <v>3</v>
      </c>
      <c r="G62">
        <v>4</v>
      </c>
      <c r="H62">
        <v>3</v>
      </c>
      <c r="I62">
        <v>3</v>
      </c>
      <c r="J62">
        <v>4</v>
      </c>
      <c r="K62">
        <v>4</v>
      </c>
      <c r="L62" s="2">
        <f t="shared" si="9"/>
        <v>21</v>
      </c>
      <c r="M62" s="54">
        <f t="shared" si="10"/>
        <v>6</v>
      </c>
    </row>
    <row r="63" spans="1:13" x14ac:dyDescent="0.3">
      <c r="A63">
        <v>29494</v>
      </c>
      <c r="B63">
        <v>1</v>
      </c>
      <c r="C63">
        <v>1999</v>
      </c>
      <c r="D63">
        <f t="shared" si="8"/>
        <v>23</v>
      </c>
      <c r="E63" t="s">
        <v>49</v>
      </c>
      <c r="F63">
        <v>4</v>
      </c>
      <c r="G63">
        <v>4</v>
      </c>
      <c r="H63">
        <v>3</v>
      </c>
      <c r="I63">
        <v>3</v>
      </c>
      <c r="J63">
        <v>4</v>
      </c>
      <c r="K63">
        <v>3</v>
      </c>
      <c r="L63" s="2">
        <f t="shared" si="9"/>
        <v>21</v>
      </c>
      <c r="M63" s="54">
        <f t="shared" si="10"/>
        <v>6</v>
      </c>
    </row>
    <row r="64" spans="1:13" x14ac:dyDescent="0.3">
      <c r="A64">
        <v>27904</v>
      </c>
      <c r="B64">
        <v>1</v>
      </c>
      <c r="C64">
        <v>1998</v>
      </c>
      <c r="D64">
        <f t="shared" si="8"/>
        <v>24</v>
      </c>
      <c r="E64" t="s">
        <v>42</v>
      </c>
      <c r="F64">
        <v>4</v>
      </c>
      <c r="G64">
        <v>4</v>
      </c>
      <c r="H64">
        <v>4</v>
      </c>
      <c r="I64">
        <v>3</v>
      </c>
      <c r="J64">
        <v>3</v>
      </c>
      <c r="K64">
        <v>3</v>
      </c>
      <c r="L64" s="2">
        <f t="shared" si="9"/>
        <v>21</v>
      </c>
      <c r="M64" s="54">
        <f t="shared" si="10"/>
        <v>6</v>
      </c>
    </row>
    <row r="65" spans="1:13" x14ac:dyDescent="0.3">
      <c r="A65">
        <v>28599</v>
      </c>
      <c r="B65">
        <v>1</v>
      </c>
      <c r="C65">
        <v>1998</v>
      </c>
      <c r="D65">
        <f t="shared" si="8"/>
        <v>24</v>
      </c>
      <c r="E65" t="s">
        <v>98</v>
      </c>
      <c r="F65">
        <v>4</v>
      </c>
      <c r="G65">
        <v>4</v>
      </c>
      <c r="H65">
        <v>1</v>
      </c>
      <c r="I65">
        <v>4</v>
      </c>
      <c r="J65">
        <v>4</v>
      </c>
      <c r="K65">
        <v>4</v>
      </c>
      <c r="L65" s="2">
        <f t="shared" si="9"/>
        <v>21</v>
      </c>
      <c r="M65" s="54">
        <f t="shared" si="10"/>
        <v>6</v>
      </c>
    </row>
    <row r="66" spans="1:13" x14ac:dyDescent="0.3">
      <c r="A66">
        <v>28997</v>
      </c>
      <c r="B66">
        <v>1</v>
      </c>
      <c r="C66">
        <v>1984</v>
      </c>
      <c r="D66">
        <f t="shared" ref="D66:D97" si="11">2022-C66</f>
        <v>38</v>
      </c>
      <c r="E66" t="s">
        <v>52</v>
      </c>
      <c r="F66">
        <v>3</v>
      </c>
      <c r="G66">
        <v>3</v>
      </c>
      <c r="H66">
        <v>4</v>
      </c>
      <c r="I66">
        <v>3</v>
      </c>
      <c r="J66">
        <v>4</v>
      </c>
      <c r="K66">
        <v>4</v>
      </c>
      <c r="L66" s="2">
        <f t="shared" ref="L66:L97" si="12">SUM(F66:K66)</f>
        <v>21</v>
      </c>
      <c r="M66" s="54">
        <f t="shared" ref="M66:M97" si="13">VLOOKUP(L66,R:V,5,FALSE)</f>
        <v>6</v>
      </c>
    </row>
    <row r="67" spans="1:13" x14ac:dyDescent="0.3">
      <c r="A67">
        <v>28318</v>
      </c>
      <c r="B67">
        <v>1</v>
      </c>
      <c r="C67">
        <v>1980</v>
      </c>
      <c r="D67">
        <f t="shared" si="11"/>
        <v>42</v>
      </c>
      <c r="E67" t="s">
        <v>120</v>
      </c>
      <c r="F67">
        <v>3</v>
      </c>
      <c r="G67">
        <v>4</v>
      </c>
      <c r="H67">
        <v>2</v>
      </c>
      <c r="I67">
        <v>4</v>
      </c>
      <c r="J67">
        <v>4</v>
      </c>
      <c r="K67">
        <v>4</v>
      </c>
      <c r="L67" s="2">
        <f t="shared" si="12"/>
        <v>21</v>
      </c>
      <c r="M67" s="54">
        <f t="shared" si="13"/>
        <v>6</v>
      </c>
    </row>
    <row r="68" spans="1:13" x14ac:dyDescent="0.3">
      <c r="A68">
        <v>28632</v>
      </c>
      <c r="B68">
        <v>1</v>
      </c>
      <c r="C68">
        <v>1963</v>
      </c>
      <c r="D68">
        <f t="shared" si="11"/>
        <v>59</v>
      </c>
      <c r="E68" t="s">
        <v>40</v>
      </c>
      <c r="F68">
        <v>3</v>
      </c>
      <c r="G68">
        <v>3</v>
      </c>
      <c r="H68">
        <v>3</v>
      </c>
      <c r="I68">
        <v>4</v>
      </c>
      <c r="J68">
        <v>4</v>
      </c>
      <c r="K68">
        <v>4</v>
      </c>
      <c r="L68" s="2">
        <f t="shared" si="12"/>
        <v>21</v>
      </c>
      <c r="M68" s="54">
        <f t="shared" si="13"/>
        <v>6</v>
      </c>
    </row>
    <row r="69" spans="1:13" x14ac:dyDescent="0.3">
      <c r="A69">
        <v>30097</v>
      </c>
      <c r="B69">
        <v>1</v>
      </c>
      <c r="C69">
        <v>1955</v>
      </c>
      <c r="D69">
        <f t="shared" si="11"/>
        <v>67</v>
      </c>
      <c r="E69" t="s">
        <v>69</v>
      </c>
      <c r="F69">
        <v>4</v>
      </c>
      <c r="G69">
        <v>4</v>
      </c>
      <c r="H69">
        <v>2</v>
      </c>
      <c r="I69">
        <v>3</v>
      </c>
      <c r="J69">
        <v>4</v>
      </c>
      <c r="K69">
        <v>4</v>
      </c>
      <c r="L69" s="2">
        <f t="shared" si="12"/>
        <v>21</v>
      </c>
      <c r="M69" s="54">
        <f t="shared" si="13"/>
        <v>6</v>
      </c>
    </row>
    <row r="70" spans="1:13" x14ac:dyDescent="0.3">
      <c r="A70">
        <v>30011</v>
      </c>
      <c r="B70">
        <v>1</v>
      </c>
      <c r="C70">
        <v>2003</v>
      </c>
      <c r="D70">
        <f t="shared" si="11"/>
        <v>19</v>
      </c>
      <c r="E70" t="s">
        <v>63</v>
      </c>
      <c r="F70">
        <v>4</v>
      </c>
      <c r="G70">
        <v>4</v>
      </c>
      <c r="H70">
        <v>2</v>
      </c>
      <c r="I70">
        <v>4</v>
      </c>
      <c r="J70">
        <v>4</v>
      </c>
      <c r="K70">
        <v>4</v>
      </c>
      <c r="L70" s="2">
        <f t="shared" si="12"/>
        <v>22</v>
      </c>
      <c r="M70" s="54">
        <f t="shared" si="13"/>
        <v>7</v>
      </c>
    </row>
    <row r="71" spans="1:13" x14ac:dyDescent="0.3">
      <c r="A71">
        <v>29768</v>
      </c>
      <c r="B71">
        <v>1</v>
      </c>
      <c r="C71">
        <v>2002</v>
      </c>
      <c r="D71">
        <f t="shared" si="11"/>
        <v>20</v>
      </c>
      <c r="E71" t="s">
        <v>44</v>
      </c>
      <c r="F71">
        <v>4</v>
      </c>
      <c r="G71">
        <v>4</v>
      </c>
      <c r="H71">
        <v>2</v>
      </c>
      <c r="I71">
        <v>4</v>
      </c>
      <c r="J71">
        <v>4</v>
      </c>
      <c r="K71">
        <v>4</v>
      </c>
      <c r="L71" s="2">
        <f t="shared" si="12"/>
        <v>22</v>
      </c>
      <c r="M71" s="54">
        <f t="shared" si="13"/>
        <v>7</v>
      </c>
    </row>
    <row r="72" spans="1:13" x14ac:dyDescent="0.3">
      <c r="A72">
        <v>28067</v>
      </c>
      <c r="B72">
        <v>1</v>
      </c>
      <c r="C72">
        <v>2001</v>
      </c>
      <c r="D72">
        <f t="shared" si="11"/>
        <v>21</v>
      </c>
      <c r="E72" t="s">
        <v>42</v>
      </c>
      <c r="F72">
        <v>4</v>
      </c>
      <c r="G72">
        <v>4</v>
      </c>
      <c r="H72">
        <v>2</v>
      </c>
      <c r="I72">
        <v>4</v>
      </c>
      <c r="J72">
        <v>4</v>
      </c>
      <c r="K72">
        <v>4</v>
      </c>
      <c r="L72" s="2">
        <f t="shared" si="12"/>
        <v>22</v>
      </c>
      <c r="M72" s="54">
        <f t="shared" si="13"/>
        <v>7</v>
      </c>
    </row>
    <row r="73" spans="1:13" x14ac:dyDescent="0.3">
      <c r="A73">
        <v>26840</v>
      </c>
      <c r="B73">
        <v>1</v>
      </c>
      <c r="C73">
        <v>1998</v>
      </c>
      <c r="D73">
        <f t="shared" si="11"/>
        <v>24</v>
      </c>
      <c r="E73" t="s">
        <v>40</v>
      </c>
      <c r="F73">
        <v>4</v>
      </c>
      <c r="G73">
        <v>4</v>
      </c>
      <c r="H73">
        <v>3</v>
      </c>
      <c r="I73">
        <v>4</v>
      </c>
      <c r="J73">
        <v>4</v>
      </c>
      <c r="K73">
        <v>3</v>
      </c>
      <c r="L73" s="2">
        <f t="shared" si="12"/>
        <v>22</v>
      </c>
      <c r="M73" s="54">
        <f t="shared" si="13"/>
        <v>7</v>
      </c>
    </row>
    <row r="74" spans="1:13" x14ac:dyDescent="0.3">
      <c r="A74">
        <v>27545</v>
      </c>
      <c r="B74">
        <v>1</v>
      </c>
      <c r="C74">
        <v>1998</v>
      </c>
      <c r="D74">
        <f t="shared" si="11"/>
        <v>24</v>
      </c>
      <c r="E74" t="s">
        <v>42</v>
      </c>
      <c r="F74">
        <v>4</v>
      </c>
      <c r="G74">
        <v>4</v>
      </c>
      <c r="H74">
        <v>2</v>
      </c>
      <c r="I74">
        <v>4</v>
      </c>
      <c r="J74">
        <v>4</v>
      </c>
      <c r="K74">
        <v>4</v>
      </c>
      <c r="L74" s="2">
        <f t="shared" si="12"/>
        <v>22</v>
      </c>
      <c r="M74" s="54">
        <f t="shared" si="13"/>
        <v>7</v>
      </c>
    </row>
    <row r="75" spans="1:13" x14ac:dyDescent="0.3">
      <c r="A75">
        <v>29700</v>
      </c>
      <c r="B75">
        <v>1</v>
      </c>
      <c r="C75">
        <v>1996</v>
      </c>
      <c r="D75">
        <f t="shared" si="11"/>
        <v>26</v>
      </c>
      <c r="E75" t="s">
        <v>42</v>
      </c>
      <c r="F75">
        <v>3</v>
      </c>
      <c r="G75">
        <v>4</v>
      </c>
      <c r="H75">
        <v>3</v>
      </c>
      <c r="I75">
        <v>4</v>
      </c>
      <c r="J75">
        <v>4</v>
      </c>
      <c r="K75">
        <v>4</v>
      </c>
      <c r="L75" s="2">
        <f t="shared" si="12"/>
        <v>22</v>
      </c>
      <c r="M75" s="54">
        <f t="shared" si="13"/>
        <v>7</v>
      </c>
    </row>
    <row r="76" spans="1:13" x14ac:dyDescent="0.3">
      <c r="A76">
        <v>29472</v>
      </c>
      <c r="B76">
        <v>1</v>
      </c>
      <c r="C76">
        <v>1989</v>
      </c>
      <c r="D76">
        <f t="shared" si="11"/>
        <v>33</v>
      </c>
      <c r="E76" t="s">
        <v>42</v>
      </c>
      <c r="F76">
        <v>4</v>
      </c>
      <c r="G76">
        <v>4</v>
      </c>
      <c r="H76">
        <v>3</v>
      </c>
      <c r="I76">
        <v>3</v>
      </c>
      <c r="J76">
        <v>4</v>
      </c>
      <c r="K76">
        <v>4</v>
      </c>
      <c r="L76" s="2">
        <f t="shared" si="12"/>
        <v>22</v>
      </c>
      <c r="M76" s="54">
        <f t="shared" si="13"/>
        <v>7</v>
      </c>
    </row>
    <row r="77" spans="1:13" x14ac:dyDescent="0.3">
      <c r="A77">
        <v>28236</v>
      </c>
      <c r="B77">
        <v>1</v>
      </c>
      <c r="C77">
        <v>1981</v>
      </c>
      <c r="D77">
        <f t="shared" si="11"/>
        <v>41</v>
      </c>
      <c r="E77" t="s">
        <v>42</v>
      </c>
      <c r="F77">
        <v>4</v>
      </c>
      <c r="G77">
        <v>4</v>
      </c>
      <c r="H77">
        <v>3</v>
      </c>
      <c r="I77">
        <v>4</v>
      </c>
      <c r="J77">
        <v>4</v>
      </c>
      <c r="K77">
        <v>3</v>
      </c>
      <c r="L77" s="2">
        <f t="shared" si="12"/>
        <v>22</v>
      </c>
      <c r="M77" s="54">
        <f t="shared" si="13"/>
        <v>7</v>
      </c>
    </row>
    <row r="78" spans="1:13" x14ac:dyDescent="0.3">
      <c r="A78">
        <v>29135</v>
      </c>
      <c r="B78">
        <v>1</v>
      </c>
      <c r="C78">
        <v>1950</v>
      </c>
      <c r="D78">
        <f t="shared" si="11"/>
        <v>72</v>
      </c>
      <c r="E78" t="s">
        <v>49</v>
      </c>
      <c r="F78">
        <v>4</v>
      </c>
      <c r="G78">
        <v>4</v>
      </c>
      <c r="H78">
        <v>4</v>
      </c>
      <c r="I78">
        <v>3</v>
      </c>
      <c r="J78">
        <v>4</v>
      </c>
      <c r="K78">
        <v>3</v>
      </c>
      <c r="L78" s="2">
        <f t="shared" si="12"/>
        <v>22</v>
      </c>
      <c r="M78" s="54">
        <f t="shared" si="13"/>
        <v>7</v>
      </c>
    </row>
    <row r="79" spans="1:13" x14ac:dyDescent="0.3">
      <c r="A79">
        <v>28010</v>
      </c>
      <c r="B79">
        <v>1</v>
      </c>
      <c r="C79">
        <v>2002</v>
      </c>
      <c r="D79">
        <f t="shared" si="11"/>
        <v>20</v>
      </c>
      <c r="E79" t="s">
        <v>63</v>
      </c>
      <c r="F79">
        <v>4</v>
      </c>
      <c r="G79">
        <v>4</v>
      </c>
      <c r="H79">
        <v>3</v>
      </c>
      <c r="I79">
        <v>4</v>
      </c>
      <c r="J79">
        <v>4</v>
      </c>
      <c r="K79">
        <v>4</v>
      </c>
      <c r="L79" s="2">
        <f t="shared" si="12"/>
        <v>23</v>
      </c>
      <c r="M79" s="54">
        <f t="shared" si="13"/>
        <v>8</v>
      </c>
    </row>
    <row r="80" spans="1:13" x14ac:dyDescent="0.3">
      <c r="A80">
        <v>29471</v>
      </c>
      <c r="B80">
        <v>1</v>
      </c>
      <c r="C80">
        <v>1999</v>
      </c>
      <c r="D80">
        <f t="shared" si="11"/>
        <v>23</v>
      </c>
      <c r="E80" t="s">
        <v>63</v>
      </c>
      <c r="F80">
        <v>4</v>
      </c>
      <c r="G80">
        <v>4</v>
      </c>
      <c r="H80">
        <v>3</v>
      </c>
      <c r="I80">
        <v>4</v>
      </c>
      <c r="J80">
        <v>4</v>
      </c>
      <c r="K80">
        <v>4</v>
      </c>
      <c r="L80" s="2">
        <f t="shared" si="12"/>
        <v>23</v>
      </c>
      <c r="M80" s="54">
        <f t="shared" si="13"/>
        <v>8</v>
      </c>
    </row>
    <row r="81" spans="1:13" x14ac:dyDescent="0.3">
      <c r="A81">
        <v>28890</v>
      </c>
      <c r="B81">
        <v>1</v>
      </c>
      <c r="C81">
        <v>1985</v>
      </c>
      <c r="D81">
        <f t="shared" si="11"/>
        <v>37</v>
      </c>
      <c r="E81" t="s">
        <v>114</v>
      </c>
      <c r="F81">
        <v>4</v>
      </c>
      <c r="G81">
        <v>4</v>
      </c>
      <c r="H81">
        <v>3</v>
      </c>
      <c r="I81">
        <v>4</v>
      </c>
      <c r="J81">
        <v>4</v>
      </c>
      <c r="K81">
        <v>4</v>
      </c>
      <c r="L81" s="2">
        <f t="shared" si="12"/>
        <v>23</v>
      </c>
      <c r="M81" s="54">
        <f t="shared" si="13"/>
        <v>8</v>
      </c>
    </row>
  </sheetData>
  <mergeCells count="2">
    <mergeCell ref="AA22:AB22"/>
    <mergeCell ref="AC22:AD22"/>
  </mergeCells>
  <pageMargins left="0.7" right="0.7" top="0.78740157499999996" bottom="0.78740157499999996" header="0.3" footer="0.3"/>
  <pageSetup paperSize="9" orientation="portrait" horizontalDpi="4294967293" verticalDpi="4294967293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5CB7-D596-4148-887F-4C9BA5FE5D7D}">
  <dimension ref="A1:J392"/>
  <sheetViews>
    <sheetView workbookViewId="0">
      <selection activeCell="D4" sqref="A4:D4"/>
    </sheetView>
  </sheetViews>
  <sheetFormatPr defaultRowHeight="14.4" x14ac:dyDescent="0.3"/>
  <sheetData>
    <row r="1" spans="1:10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</row>
    <row r="2" spans="1:10" x14ac:dyDescent="0.3">
      <c r="A2">
        <v>2009</v>
      </c>
      <c r="B2">
        <f t="shared" ref="B2:B65" si="0">2022-A2</f>
        <v>13</v>
      </c>
      <c r="C2" s="3">
        <v>44878.817743055602</v>
      </c>
      <c r="D2" t="s">
        <v>40</v>
      </c>
      <c r="E2">
        <v>3</v>
      </c>
      <c r="F2">
        <v>4</v>
      </c>
      <c r="G2">
        <v>2</v>
      </c>
      <c r="H2">
        <v>3</v>
      </c>
      <c r="I2">
        <v>3</v>
      </c>
      <c r="J2">
        <v>3</v>
      </c>
    </row>
    <row r="3" spans="1:10" x14ac:dyDescent="0.3">
      <c r="A3">
        <v>2007</v>
      </c>
      <c r="B3">
        <f t="shared" si="0"/>
        <v>15</v>
      </c>
      <c r="C3" s="3">
        <v>44861.856562499997</v>
      </c>
      <c r="D3" t="s">
        <v>42</v>
      </c>
      <c r="E3">
        <v>3</v>
      </c>
      <c r="F3">
        <v>4</v>
      </c>
      <c r="G3">
        <v>2</v>
      </c>
      <c r="H3">
        <v>3</v>
      </c>
      <c r="I3">
        <v>4</v>
      </c>
      <c r="J3">
        <v>3</v>
      </c>
    </row>
    <row r="4" spans="1:10" x14ac:dyDescent="0.3">
      <c r="A4">
        <v>2007</v>
      </c>
      <c r="B4">
        <f t="shared" si="0"/>
        <v>15</v>
      </c>
      <c r="C4" s="3">
        <v>44864.634571759299</v>
      </c>
      <c r="D4" t="s">
        <v>44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</row>
    <row r="5" spans="1:10" x14ac:dyDescent="0.3">
      <c r="A5">
        <v>2007</v>
      </c>
      <c r="B5">
        <f t="shared" si="0"/>
        <v>15</v>
      </c>
      <c r="C5" s="3">
        <v>44870.423159722202</v>
      </c>
      <c r="D5" t="s">
        <v>46</v>
      </c>
      <c r="E5">
        <v>3</v>
      </c>
      <c r="F5">
        <v>4</v>
      </c>
      <c r="G5">
        <v>1</v>
      </c>
      <c r="H5">
        <v>4</v>
      </c>
      <c r="I5">
        <v>4</v>
      </c>
      <c r="J5">
        <v>4</v>
      </c>
    </row>
    <row r="6" spans="1:10" x14ac:dyDescent="0.3">
      <c r="A6">
        <v>2006</v>
      </c>
      <c r="B6">
        <f t="shared" si="0"/>
        <v>16</v>
      </c>
      <c r="C6" s="3">
        <v>44861.459733796299</v>
      </c>
      <c r="D6" t="s">
        <v>47</v>
      </c>
      <c r="E6">
        <v>3</v>
      </c>
      <c r="F6">
        <v>3</v>
      </c>
      <c r="G6">
        <v>3</v>
      </c>
      <c r="H6">
        <v>3</v>
      </c>
      <c r="I6">
        <v>3</v>
      </c>
      <c r="J6">
        <v>2</v>
      </c>
    </row>
    <row r="7" spans="1:10" x14ac:dyDescent="0.3">
      <c r="A7">
        <v>2006</v>
      </c>
      <c r="B7">
        <f t="shared" si="0"/>
        <v>16</v>
      </c>
      <c r="C7" s="3">
        <v>44861.469490740703</v>
      </c>
      <c r="D7" t="s">
        <v>49</v>
      </c>
      <c r="E7">
        <v>3</v>
      </c>
      <c r="F7">
        <v>3</v>
      </c>
      <c r="G7">
        <v>3</v>
      </c>
      <c r="H7">
        <v>2</v>
      </c>
      <c r="I7">
        <v>3</v>
      </c>
      <c r="J7">
        <v>2</v>
      </c>
    </row>
    <row r="8" spans="1:10" x14ac:dyDescent="0.3">
      <c r="A8">
        <v>2006</v>
      </c>
      <c r="B8">
        <f t="shared" si="0"/>
        <v>16</v>
      </c>
      <c r="C8" s="3">
        <v>44861.841400463003</v>
      </c>
      <c r="D8" t="s">
        <v>44</v>
      </c>
      <c r="E8">
        <v>4</v>
      </c>
      <c r="F8">
        <v>3</v>
      </c>
      <c r="G8">
        <v>3</v>
      </c>
      <c r="H8">
        <v>2</v>
      </c>
      <c r="I8">
        <v>3</v>
      </c>
      <c r="J8">
        <v>2</v>
      </c>
    </row>
    <row r="9" spans="1:10" x14ac:dyDescent="0.3">
      <c r="A9">
        <v>2006</v>
      </c>
      <c r="B9">
        <f t="shared" si="0"/>
        <v>16</v>
      </c>
      <c r="C9" s="3">
        <v>44861.905648148102</v>
      </c>
      <c r="D9" t="s">
        <v>49</v>
      </c>
      <c r="E9">
        <v>4</v>
      </c>
      <c r="F9">
        <v>4</v>
      </c>
      <c r="G9">
        <v>2</v>
      </c>
      <c r="H9">
        <v>2</v>
      </c>
      <c r="I9">
        <v>4</v>
      </c>
      <c r="J9">
        <v>2</v>
      </c>
    </row>
    <row r="10" spans="1:10" x14ac:dyDescent="0.3">
      <c r="A10">
        <v>2006</v>
      </c>
      <c r="B10">
        <f t="shared" si="0"/>
        <v>16</v>
      </c>
      <c r="C10" s="3">
        <v>44862.652060185203</v>
      </c>
      <c r="D10" t="s">
        <v>52</v>
      </c>
      <c r="E10">
        <v>3</v>
      </c>
      <c r="F10">
        <v>3</v>
      </c>
      <c r="G10">
        <v>2</v>
      </c>
      <c r="H10">
        <v>4</v>
      </c>
      <c r="I10">
        <v>4</v>
      </c>
      <c r="J10">
        <v>3</v>
      </c>
    </row>
    <row r="11" spans="1:10" x14ac:dyDescent="0.3">
      <c r="A11">
        <v>2006</v>
      </c>
      <c r="B11">
        <f t="shared" si="0"/>
        <v>16</v>
      </c>
      <c r="C11" s="3">
        <v>44864.414317129602</v>
      </c>
      <c r="D11" t="s">
        <v>49</v>
      </c>
      <c r="E11">
        <v>3</v>
      </c>
      <c r="F11">
        <v>3</v>
      </c>
      <c r="G11">
        <v>2</v>
      </c>
      <c r="H11">
        <v>3</v>
      </c>
      <c r="I11">
        <v>4</v>
      </c>
      <c r="J11">
        <v>4</v>
      </c>
    </row>
    <row r="12" spans="1:10" x14ac:dyDescent="0.3">
      <c r="A12">
        <v>2006</v>
      </c>
      <c r="B12">
        <f t="shared" si="0"/>
        <v>16</v>
      </c>
      <c r="C12" s="3">
        <v>44868.738263888903</v>
      </c>
      <c r="D12" t="s">
        <v>44</v>
      </c>
      <c r="E12">
        <v>2</v>
      </c>
      <c r="F12">
        <v>4</v>
      </c>
      <c r="G12">
        <v>2</v>
      </c>
      <c r="H12">
        <v>4</v>
      </c>
      <c r="I12">
        <v>3</v>
      </c>
      <c r="J12">
        <v>4</v>
      </c>
    </row>
    <row r="13" spans="1:10" x14ac:dyDescent="0.3">
      <c r="A13">
        <v>2005</v>
      </c>
      <c r="B13">
        <f t="shared" si="0"/>
        <v>17</v>
      </c>
      <c r="C13" s="3">
        <v>44859.539398148198</v>
      </c>
      <c r="D13" t="s">
        <v>40</v>
      </c>
      <c r="E13">
        <v>4</v>
      </c>
      <c r="F13">
        <v>4</v>
      </c>
      <c r="G13">
        <v>2</v>
      </c>
      <c r="H13">
        <v>3</v>
      </c>
      <c r="I13">
        <v>4</v>
      </c>
      <c r="J13">
        <v>3</v>
      </c>
    </row>
    <row r="14" spans="1:10" x14ac:dyDescent="0.3">
      <c r="A14">
        <v>2005</v>
      </c>
      <c r="B14">
        <f t="shared" si="0"/>
        <v>17</v>
      </c>
      <c r="C14" s="3">
        <v>44861.386053240698</v>
      </c>
      <c r="D14" t="s">
        <v>52</v>
      </c>
      <c r="E14">
        <v>4</v>
      </c>
      <c r="F14">
        <v>4</v>
      </c>
      <c r="G14">
        <v>2</v>
      </c>
      <c r="H14">
        <v>3</v>
      </c>
      <c r="I14">
        <v>3</v>
      </c>
      <c r="J14">
        <v>4</v>
      </c>
    </row>
    <row r="15" spans="1:10" x14ac:dyDescent="0.3">
      <c r="A15">
        <v>2005</v>
      </c>
      <c r="B15">
        <f t="shared" si="0"/>
        <v>17</v>
      </c>
      <c r="C15" s="3">
        <v>44861.485196759299</v>
      </c>
      <c r="D15" t="s">
        <v>58</v>
      </c>
      <c r="E15">
        <v>3</v>
      </c>
      <c r="F15">
        <v>4</v>
      </c>
      <c r="G15">
        <v>3</v>
      </c>
      <c r="H15">
        <v>4</v>
      </c>
      <c r="I15">
        <v>4</v>
      </c>
      <c r="J15">
        <v>4</v>
      </c>
    </row>
    <row r="16" spans="1:10" x14ac:dyDescent="0.3">
      <c r="A16">
        <v>2005</v>
      </c>
      <c r="B16">
        <f t="shared" si="0"/>
        <v>17</v>
      </c>
      <c r="C16" s="3">
        <v>44861.975150462997</v>
      </c>
      <c r="D16" t="s">
        <v>44</v>
      </c>
      <c r="E16">
        <v>4</v>
      </c>
      <c r="F16">
        <v>4</v>
      </c>
      <c r="G16">
        <v>3</v>
      </c>
      <c r="H16">
        <v>3</v>
      </c>
      <c r="I16">
        <v>4</v>
      </c>
      <c r="J16">
        <v>3</v>
      </c>
    </row>
    <row r="17" spans="1:10" x14ac:dyDescent="0.3">
      <c r="A17">
        <v>2005</v>
      </c>
      <c r="B17">
        <f t="shared" si="0"/>
        <v>17</v>
      </c>
      <c r="C17" s="3">
        <v>44863.857337963003</v>
      </c>
      <c r="D17" t="s">
        <v>52</v>
      </c>
      <c r="E17">
        <v>3</v>
      </c>
      <c r="F17">
        <v>4</v>
      </c>
      <c r="G17">
        <v>3</v>
      </c>
      <c r="H17">
        <v>3</v>
      </c>
      <c r="I17">
        <v>3</v>
      </c>
      <c r="J17">
        <v>3</v>
      </c>
    </row>
    <row r="18" spans="1:10" x14ac:dyDescent="0.3">
      <c r="A18">
        <v>2005</v>
      </c>
      <c r="B18">
        <f t="shared" si="0"/>
        <v>17</v>
      </c>
      <c r="C18" s="3">
        <v>44865.529039351903</v>
      </c>
      <c r="D18" t="s">
        <v>49</v>
      </c>
      <c r="E18">
        <v>4</v>
      </c>
      <c r="F18">
        <v>3</v>
      </c>
      <c r="G18">
        <v>4</v>
      </c>
      <c r="H18">
        <v>2</v>
      </c>
      <c r="I18">
        <v>3</v>
      </c>
      <c r="J18">
        <v>2</v>
      </c>
    </row>
    <row r="19" spans="1:10" x14ac:dyDescent="0.3">
      <c r="A19">
        <v>2004</v>
      </c>
      <c r="B19">
        <f t="shared" si="0"/>
        <v>18</v>
      </c>
      <c r="C19" s="3">
        <v>44860.489733796298</v>
      </c>
      <c r="D19" t="s">
        <v>49</v>
      </c>
      <c r="E19">
        <v>3</v>
      </c>
      <c r="F19">
        <v>4</v>
      </c>
      <c r="G19">
        <v>4</v>
      </c>
      <c r="H19">
        <v>3</v>
      </c>
      <c r="I19">
        <v>4</v>
      </c>
      <c r="J19">
        <v>3</v>
      </c>
    </row>
    <row r="20" spans="1:10" x14ac:dyDescent="0.3">
      <c r="A20">
        <v>2004</v>
      </c>
      <c r="B20">
        <f t="shared" si="0"/>
        <v>18</v>
      </c>
      <c r="C20" s="3">
        <v>44860.871400463002</v>
      </c>
      <c r="D20" t="s">
        <v>44</v>
      </c>
      <c r="E20">
        <v>4</v>
      </c>
      <c r="F20">
        <v>4</v>
      </c>
      <c r="G20">
        <v>4</v>
      </c>
      <c r="H20">
        <v>4</v>
      </c>
      <c r="I20">
        <v>4</v>
      </c>
      <c r="J20">
        <v>4</v>
      </c>
    </row>
    <row r="21" spans="1:10" x14ac:dyDescent="0.3">
      <c r="A21">
        <v>2004</v>
      </c>
      <c r="B21">
        <f t="shared" si="0"/>
        <v>18</v>
      </c>
      <c r="C21" s="3">
        <v>44861.878692129598</v>
      </c>
      <c r="D21" t="s">
        <v>42</v>
      </c>
      <c r="E21">
        <v>4</v>
      </c>
      <c r="F21">
        <v>4</v>
      </c>
      <c r="G21">
        <v>1</v>
      </c>
      <c r="H21">
        <v>4</v>
      </c>
      <c r="I21">
        <v>4</v>
      </c>
      <c r="J21">
        <v>4</v>
      </c>
    </row>
    <row r="22" spans="1:10" x14ac:dyDescent="0.3">
      <c r="A22">
        <v>2004</v>
      </c>
      <c r="B22">
        <f t="shared" si="0"/>
        <v>18</v>
      </c>
      <c r="C22" s="3">
        <v>44861.933217592603</v>
      </c>
      <c r="D22" t="s">
        <v>42</v>
      </c>
      <c r="E22">
        <v>4</v>
      </c>
      <c r="F22">
        <v>2</v>
      </c>
      <c r="G22">
        <v>2</v>
      </c>
      <c r="H22">
        <v>3</v>
      </c>
      <c r="I22">
        <v>4</v>
      </c>
      <c r="J22">
        <v>4</v>
      </c>
    </row>
    <row r="23" spans="1:10" x14ac:dyDescent="0.3">
      <c r="A23">
        <v>2004</v>
      </c>
      <c r="B23">
        <f t="shared" si="0"/>
        <v>18</v>
      </c>
      <c r="C23" s="3">
        <v>44863.501967592601</v>
      </c>
      <c r="D23" t="s">
        <v>42</v>
      </c>
      <c r="E23">
        <v>4</v>
      </c>
      <c r="F23">
        <v>3</v>
      </c>
      <c r="G23">
        <v>3</v>
      </c>
      <c r="H23">
        <v>3</v>
      </c>
      <c r="I23">
        <v>3</v>
      </c>
      <c r="J23">
        <v>3</v>
      </c>
    </row>
    <row r="24" spans="1:10" x14ac:dyDescent="0.3">
      <c r="A24">
        <v>2004</v>
      </c>
      <c r="B24">
        <f t="shared" si="0"/>
        <v>18</v>
      </c>
      <c r="C24" s="3">
        <v>44865.629930555602</v>
      </c>
      <c r="D24" t="s">
        <v>44</v>
      </c>
      <c r="E24">
        <v>3</v>
      </c>
      <c r="F24">
        <v>4</v>
      </c>
      <c r="G24">
        <v>3</v>
      </c>
      <c r="H24">
        <v>4</v>
      </c>
      <c r="I24">
        <v>4</v>
      </c>
      <c r="J24">
        <v>4</v>
      </c>
    </row>
    <row r="25" spans="1:10" x14ac:dyDescent="0.3">
      <c r="A25">
        <v>2004</v>
      </c>
      <c r="B25">
        <f t="shared" si="0"/>
        <v>18</v>
      </c>
      <c r="C25" s="3">
        <v>44866.768842592603</v>
      </c>
      <c r="D25" t="s">
        <v>59</v>
      </c>
      <c r="E25">
        <v>3</v>
      </c>
      <c r="F25">
        <v>3</v>
      </c>
      <c r="G25">
        <v>3</v>
      </c>
      <c r="H25">
        <v>3</v>
      </c>
      <c r="I25">
        <v>4</v>
      </c>
      <c r="J25">
        <v>3</v>
      </c>
    </row>
    <row r="26" spans="1:10" x14ac:dyDescent="0.3">
      <c r="A26">
        <v>2003</v>
      </c>
      <c r="B26">
        <f t="shared" si="0"/>
        <v>19</v>
      </c>
      <c r="C26" s="3">
        <v>44859.475185185198</v>
      </c>
      <c r="D26" t="s">
        <v>40</v>
      </c>
      <c r="E26">
        <v>4</v>
      </c>
      <c r="F26">
        <v>4</v>
      </c>
      <c r="G26">
        <v>2</v>
      </c>
      <c r="H26">
        <v>3</v>
      </c>
      <c r="I26">
        <v>3</v>
      </c>
      <c r="J26">
        <v>3</v>
      </c>
    </row>
    <row r="27" spans="1:10" x14ac:dyDescent="0.3">
      <c r="A27">
        <v>2003</v>
      </c>
      <c r="B27">
        <f t="shared" si="0"/>
        <v>19</v>
      </c>
      <c r="C27" s="3">
        <v>44861.540613425903</v>
      </c>
      <c r="D27" t="s">
        <v>40</v>
      </c>
      <c r="E27">
        <v>4</v>
      </c>
      <c r="F27">
        <v>4</v>
      </c>
      <c r="G27">
        <v>1</v>
      </c>
      <c r="H27">
        <v>4</v>
      </c>
      <c r="I27">
        <v>4</v>
      </c>
      <c r="J27">
        <v>3</v>
      </c>
    </row>
    <row r="28" spans="1:10" x14ac:dyDescent="0.3">
      <c r="A28">
        <v>2003</v>
      </c>
      <c r="B28">
        <f t="shared" si="0"/>
        <v>19</v>
      </c>
      <c r="C28" s="3">
        <v>44861.865636574097</v>
      </c>
      <c r="D28" t="s">
        <v>40</v>
      </c>
      <c r="E28">
        <v>3</v>
      </c>
      <c r="F28">
        <v>3</v>
      </c>
      <c r="G28">
        <v>3</v>
      </c>
      <c r="H28">
        <v>2</v>
      </c>
      <c r="I28">
        <v>3</v>
      </c>
      <c r="J28">
        <v>2</v>
      </c>
    </row>
    <row r="29" spans="1:10" x14ac:dyDescent="0.3">
      <c r="A29">
        <v>2003</v>
      </c>
      <c r="B29">
        <f t="shared" si="0"/>
        <v>19</v>
      </c>
      <c r="C29" s="3">
        <v>44862.376597222203</v>
      </c>
      <c r="D29" t="s">
        <v>42</v>
      </c>
      <c r="E29">
        <v>4</v>
      </c>
      <c r="F29">
        <v>4</v>
      </c>
      <c r="G29">
        <v>3</v>
      </c>
      <c r="H29">
        <v>3</v>
      </c>
      <c r="I29">
        <v>4</v>
      </c>
      <c r="J29">
        <v>4</v>
      </c>
    </row>
    <row r="30" spans="1:10" x14ac:dyDescent="0.3">
      <c r="A30">
        <v>2003</v>
      </c>
      <c r="B30">
        <f t="shared" si="0"/>
        <v>19</v>
      </c>
      <c r="C30" s="3">
        <v>44863.893275463</v>
      </c>
      <c r="D30" t="s">
        <v>52</v>
      </c>
      <c r="E30">
        <v>3</v>
      </c>
      <c r="F30">
        <v>3</v>
      </c>
      <c r="G30">
        <v>2</v>
      </c>
      <c r="H30">
        <v>3</v>
      </c>
      <c r="I30">
        <v>3</v>
      </c>
      <c r="J30">
        <v>2</v>
      </c>
    </row>
    <row r="31" spans="1:10" x14ac:dyDescent="0.3">
      <c r="A31">
        <v>2003</v>
      </c>
      <c r="B31">
        <f t="shared" si="0"/>
        <v>19</v>
      </c>
      <c r="C31" s="3">
        <v>44863.983900462998</v>
      </c>
      <c r="D31" t="s">
        <v>49</v>
      </c>
      <c r="E31">
        <v>1</v>
      </c>
      <c r="F31">
        <v>3</v>
      </c>
      <c r="G31">
        <v>3</v>
      </c>
      <c r="H31">
        <v>1</v>
      </c>
      <c r="I31">
        <v>1</v>
      </c>
      <c r="J31">
        <v>1</v>
      </c>
    </row>
    <row r="32" spans="1:10" x14ac:dyDescent="0.3">
      <c r="A32">
        <v>2003</v>
      </c>
      <c r="B32">
        <f t="shared" si="0"/>
        <v>19</v>
      </c>
      <c r="C32" s="3">
        <v>44865.919537037</v>
      </c>
      <c r="D32" t="s">
        <v>42</v>
      </c>
      <c r="E32">
        <v>4</v>
      </c>
      <c r="F32">
        <v>4</v>
      </c>
      <c r="G32">
        <v>2</v>
      </c>
      <c r="H32">
        <v>3</v>
      </c>
      <c r="I32">
        <v>4</v>
      </c>
      <c r="J32">
        <v>2</v>
      </c>
    </row>
    <row r="33" spans="1:10" x14ac:dyDescent="0.3">
      <c r="A33">
        <v>2003</v>
      </c>
      <c r="B33">
        <f t="shared" si="0"/>
        <v>19</v>
      </c>
      <c r="C33" s="3">
        <v>44867.353263888901</v>
      </c>
      <c r="D33" t="s">
        <v>60</v>
      </c>
      <c r="E33">
        <v>4</v>
      </c>
      <c r="F33">
        <v>4</v>
      </c>
      <c r="G33">
        <v>4</v>
      </c>
      <c r="H33">
        <v>3</v>
      </c>
      <c r="I33">
        <v>3</v>
      </c>
      <c r="J33">
        <v>3</v>
      </c>
    </row>
    <row r="34" spans="1:10" x14ac:dyDescent="0.3">
      <c r="A34">
        <v>2003</v>
      </c>
      <c r="B34">
        <f t="shared" si="0"/>
        <v>19</v>
      </c>
      <c r="C34" s="3">
        <v>44867.541250000002</v>
      </c>
      <c r="D34" t="s">
        <v>61</v>
      </c>
      <c r="E34">
        <v>4</v>
      </c>
      <c r="F34">
        <v>4</v>
      </c>
      <c r="G34">
        <v>1</v>
      </c>
      <c r="H34">
        <v>3</v>
      </c>
      <c r="I34">
        <v>4</v>
      </c>
      <c r="J34">
        <v>3</v>
      </c>
    </row>
    <row r="35" spans="1:10" x14ac:dyDescent="0.3">
      <c r="A35">
        <v>2003</v>
      </c>
      <c r="B35">
        <f t="shared" si="0"/>
        <v>19</v>
      </c>
      <c r="C35" s="3">
        <v>44869.668576388904</v>
      </c>
      <c r="D35" t="s">
        <v>40</v>
      </c>
      <c r="E35">
        <v>3</v>
      </c>
      <c r="F35">
        <v>3</v>
      </c>
      <c r="G35">
        <v>1</v>
      </c>
      <c r="H35">
        <v>3</v>
      </c>
      <c r="I35">
        <v>3</v>
      </c>
      <c r="J35">
        <v>3</v>
      </c>
    </row>
    <row r="36" spans="1:10" x14ac:dyDescent="0.3">
      <c r="A36">
        <v>2003</v>
      </c>
      <c r="B36">
        <f t="shared" si="0"/>
        <v>19</v>
      </c>
      <c r="C36" s="3">
        <v>44869.864386574103</v>
      </c>
      <c r="D36" t="s">
        <v>52</v>
      </c>
      <c r="E36">
        <v>3</v>
      </c>
      <c r="F36">
        <v>2</v>
      </c>
      <c r="G36">
        <v>3</v>
      </c>
      <c r="H36">
        <v>1</v>
      </c>
      <c r="I36">
        <v>3</v>
      </c>
      <c r="J36">
        <v>2</v>
      </c>
    </row>
    <row r="37" spans="1:10" x14ac:dyDescent="0.3">
      <c r="A37">
        <v>2003</v>
      </c>
      <c r="B37">
        <f t="shared" si="0"/>
        <v>19</v>
      </c>
      <c r="C37" s="3">
        <v>44871.726597222201</v>
      </c>
      <c r="D37" t="s">
        <v>62</v>
      </c>
      <c r="E37">
        <v>3</v>
      </c>
      <c r="F37">
        <v>3</v>
      </c>
      <c r="G37">
        <v>2</v>
      </c>
      <c r="H37">
        <v>3</v>
      </c>
      <c r="I37">
        <v>3</v>
      </c>
      <c r="J37">
        <v>3</v>
      </c>
    </row>
    <row r="38" spans="1:10" x14ac:dyDescent="0.3">
      <c r="A38">
        <v>2003</v>
      </c>
      <c r="B38">
        <f t="shared" si="0"/>
        <v>19</v>
      </c>
      <c r="C38" s="3">
        <v>44871.879791666703</v>
      </c>
      <c r="D38" t="s">
        <v>42</v>
      </c>
      <c r="E38">
        <v>4</v>
      </c>
      <c r="F38">
        <v>4</v>
      </c>
      <c r="G38">
        <v>3</v>
      </c>
      <c r="H38">
        <v>3</v>
      </c>
      <c r="I38">
        <v>4</v>
      </c>
      <c r="J38">
        <v>3</v>
      </c>
    </row>
    <row r="39" spans="1:10" x14ac:dyDescent="0.3">
      <c r="A39">
        <v>2003</v>
      </c>
      <c r="B39">
        <f t="shared" si="0"/>
        <v>19</v>
      </c>
      <c r="C39" s="3">
        <v>44872.511574074102</v>
      </c>
      <c r="D39" t="s">
        <v>40</v>
      </c>
      <c r="E39">
        <v>4</v>
      </c>
      <c r="F39">
        <v>3</v>
      </c>
      <c r="G39">
        <v>3</v>
      </c>
      <c r="H39">
        <v>3</v>
      </c>
      <c r="I39">
        <v>3</v>
      </c>
      <c r="J39">
        <v>2</v>
      </c>
    </row>
    <row r="40" spans="1:10" x14ac:dyDescent="0.3">
      <c r="A40">
        <v>2003</v>
      </c>
      <c r="B40">
        <f t="shared" si="0"/>
        <v>19</v>
      </c>
      <c r="C40" s="3">
        <v>44872.649236111101</v>
      </c>
      <c r="D40" t="s">
        <v>40</v>
      </c>
      <c r="E40">
        <v>4</v>
      </c>
      <c r="F40">
        <v>3</v>
      </c>
      <c r="G40">
        <v>3</v>
      </c>
      <c r="H40">
        <v>3</v>
      </c>
      <c r="I40">
        <v>3</v>
      </c>
      <c r="J40">
        <v>3</v>
      </c>
    </row>
    <row r="41" spans="1:10" x14ac:dyDescent="0.3">
      <c r="A41">
        <v>2003</v>
      </c>
      <c r="B41">
        <f t="shared" si="0"/>
        <v>19</v>
      </c>
      <c r="C41" s="3">
        <v>44873.664097222201</v>
      </c>
      <c r="D41" t="s">
        <v>40</v>
      </c>
      <c r="E41">
        <v>4</v>
      </c>
      <c r="F41">
        <v>4</v>
      </c>
      <c r="G41">
        <v>3</v>
      </c>
      <c r="H41">
        <v>3</v>
      </c>
      <c r="I41">
        <v>4</v>
      </c>
      <c r="J41">
        <v>3</v>
      </c>
    </row>
    <row r="42" spans="1:10" x14ac:dyDescent="0.3">
      <c r="A42">
        <v>2003</v>
      </c>
      <c r="B42">
        <f t="shared" si="0"/>
        <v>19</v>
      </c>
      <c r="C42" s="3">
        <v>44874.477037037002</v>
      </c>
      <c r="D42" t="s">
        <v>63</v>
      </c>
      <c r="E42">
        <v>4</v>
      </c>
      <c r="F42">
        <v>4</v>
      </c>
      <c r="G42">
        <v>2</v>
      </c>
      <c r="H42">
        <v>4</v>
      </c>
      <c r="I42">
        <v>4</v>
      </c>
      <c r="J42">
        <v>4</v>
      </c>
    </row>
    <row r="43" spans="1:10" x14ac:dyDescent="0.3">
      <c r="A43">
        <v>2003</v>
      </c>
      <c r="B43">
        <f t="shared" si="0"/>
        <v>19</v>
      </c>
      <c r="C43" s="3">
        <v>44874.482789351903</v>
      </c>
      <c r="D43" t="s">
        <v>40</v>
      </c>
      <c r="E43">
        <v>4</v>
      </c>
      <c r="F43">
        <v>4</v>
      </c>
      <c r="G43">
        <v>4</v>
      </c>
      <c r="H43">
        <v>4</v>
      </c>
      <c r="I43">
        <v>4</v>
      </c>
      <c r="J43">
        <v>4</v>
      </c>
    </row>
    <row r="44" spans="1:10" x14ac:dyDescent="0.3">
      <c r="A44">
        <v>2003</v>
      </c>
      <c r="B44">
        <f t="shared" si="0"/>
        <v>19</v>
      </c>
      <c r="C44" s="3">
        <v>44874.498217592598</v>
      </c>
      <c r="D44" t="s">
        <v>40</v>
      </c>
      <c r="E44">
        <v>3</v>
      </c>
      <c r="F44">
        <v>3</v>
      </c>
      <c r="G44">
        <v>3</v>
      </c>
      <c r="H44">
        <v>3</v>
      </c>
      <c r="I44">
        <v>4</v>
      </c>
      <c r="J44">
        <v>3</v>
      </c>
    </row>
    <row r="45" spans="1:10" x14ac:dyDescent="0.3">
      <c r="A45">
        <v>2003</v>
      </c>
      <c r="B45">
        <f t="shared" si="0"/>
        <v>19</v>
      </c>
      <c r="C45" s="3">
        <v>44874.6284606482</v>
      </c>
      <c r="D45" t="s">
        <v>40</v>
      </c>
      <c r="E45">
        <v>4</v>
      </c>
      <c r="F45">
        <v>4</v>
      </c>
      <c r="G45">
        <v>2</v>
      </c>
      <c r="H45">
        <v>4</v>
      </c>
      <c r="I45">
        <v>4</v>
      </c>
      <c r="J45">
        <v>4</v>
      </c>
    </row>
    <row r="46" spans="1:10" x14ac:dyDescent="0.3">
      <c r="A46">
        <v>2003</v>
      </c>
      <c r="B46">
        <f t="shared" si="0"/>
        <v>19</v>
      </c>
      <c r="C46" s="3">
        <v>44874.849074074104</v>
      </c>
      <c r="D46" t="s">
        <v>40</v>
      </c>
      <c r="E46">
        <v>3</v>
      </c>
      <c r="F46">
        <v>3</v>
      </c>
      <c r="G46">
        <v>3</v>
      </c>
      <c r="H46">
        <v>3</v>
      </c>
      <c r="I46">
        <v>2</v>
      </c>
      <c r="J46">
        <v>1</v>
      </c>
    </row>
    <row r="47" spans="1:10" x14ac:dyDescent="0.3">
      <c r="A47">
        <v>2002</v>
      </c>
      <c r="B47">
        <f t="shared" si="0"/>
        <v>20</v>
      </c>
      <c r="C47" s="3">
        <v>44859.500034722201</v>
      </c>
      <c r="D47" t="s">
        <v>42</v>
      </c>
      <c r="E47">
        <v>3</v>
      </c>
      <c r="F47">
        <v>4</v>
      </c>
      <c r="G47">
        <v>2</v>
      </c>
      <c r="H47">
        <v>3</v>
      </c>
      <c r="I47">
        <v>4</v>
      </c>
      <c r="J47">
        <v>3</v>
      </c>
    </row>
    <row r="48" spans="1:10" x14ac:dyDescent="0.3">
      <c r="A48">
        <v>2002</v>
      </c>
      <c r="B48">
        <f t="shared" si="0"/>
        <v>20</v>
      </c>
      <c r="C48" s="3">
        <v>44860.640115740702</v>
      </c>
      <c r="D48" t="s">
        <v>40</v>
      </c>
      <c r="E48">
        <v>3</v>
      </c>
      <c r="F48">
        <v>3</v>
      </c>
      <c r="G48">
        <v>2</v>
      </c>
      <c r="H48">
        <v>3</v>
      </c>
      <c r="I48">
        <v>4</v>
      </c>
      <c r="J48">
        <v>4</v>
      </c>
    </row>
    <row r="49" spans="1:10" x14ac:dyDescent="0.3">
      <c r="A49">
        <v>2002</v>
      </c>
      <c r="B49">
        <f t="shared" si="0"/>
        <v>20</v>
      </c>
      <c r="C49" s="3">
        <v>44860.698263888902</v>
      </c>
      <c r="D49" t="s">
        <v>42</v>
      </c>
      <c r="E49">
        <v>3</v>
      </c>
      <c r="F49">
        <v>3</v>
      </c>
      <c r="G49">
        <v>2</v>
      </c>
      <c r="H49">
        <v>2</v>
      </c>
      <c r="I49">
        <v>1</v>
      </c>
      <c r="J49">
        <v>1</v>
      </c>
    </row>
    <row r="50" spans="1:10" x14ac:dyDescent="0.3">
      <c r="A50">
        <v>2002</v>
      </c>
      <c r="B50">
        <f t="shared" si="0"/>
        <v>20</v>
      </c>
      <c r="C50" s="3">
        <v>44860.705613425896</v>
      </c>
      <c r="D50" t="s">
        <v>49</v>
      </c>
      <c r="E50">
        <v>4</v>
      </c>
      <c r="F50">
        <v>3</v>
      </c>
      <c r="G50">
        <v>4</v>
      </c>
      <c r="H50">
        <v>3</v>
      </c>
      <c r="I50">
        <v>4</v>
      </c>
      <c r="J50">
        <v>3</v>
      </c>
    </row>
    <row r="51" spans="1:10" x14ac:dyDescent="0.3">
      <c r="A51">
        <v>2002</v>
      </c>
      <c r="B51">
        <f t="shared" si="0"/>
        <v>20</v>
      </c>
      <c r="C51" s="3">
        <v>44860.769305555601</v>
      </c>
      <c r="D51" t="s">
        <v>49</v>
      </c>
      <c r="E51">
        <v>3</v>
      </c>
      <c r="F51">
        <v>4</v>
      </c>
      <c r="G51">
        <v>2</v>
      </c>
      <c r="H51">
        <v>3</v>
      </c>
      <c r="I51">
        <v>4</v>
      </c>
      <c r="J51">
        <v>3</v>
      </c>
    </row>
    <row r="52" spans="1:10" x14ac:dyDescent="0.3">
      <c r="A52">
        <v>2002</v>
      </c>
      <c r="B52">
        <f t="shared" si="0"/>
        <v>20</v>
      </c>
      <c r="C52" s="3">
        <v>44860.779837962997</v>
      </c>
      <c r="D52" t="s">
        <v>63</v>
      </c>
      <c r="E52">
        <v>4</v>
      </c>
      <c r="F52">
        <v>4</v>
      </c>
      <c r="G52">
        <v>4</v>
      </c>
      <c r="H52">
        <v>3</v>
      </c>
      <c r="I52">
        <v>4</v>
      </c>
      <c r="J52">
        <v>3</v>
      </c>
    </row>
    <row r="53" spans="1:10" x14ac:dyDescent="0.3">
      <c r="A53">
        <v>2002</v>
      </c>
      <c r="B53">
        <f t="shared" si="0"/>
        <v>20</v>
      </c>
      <c r="C53" s="3">
        <v>44860.822592592602</v>
      </c>
      <c r="D53" t="s">
        <v>49</v>
      </c>
      <c r="E53">
        <v>1</v>
      </c>
      <c r="F53">
        <v>1</v>
      </c>
      <c r="G53">
        <v>3</v>
      </c>
      <c r="H53">
        <v>1</v>
      </c>
      <c r="I53">
        <v>2</v>
      </c>
      <c r="J53">
        <v>1</v>
      </c>
    </row>
    <row r="54" spans="1:10" x14ac:dyDescent="0.3">
      <c r="A54">
        <v>2002</v>
      </c>
      <c r="B54">
        <f t="shared" si="0"/>
        <v>20</v>
      </c>
      <c r="C54" s="3">
        <v>44860.9317592593</v>
      </c>
      <c r="D54" t="s">
        <v>42</v>
      </c>
      <c r="E54">
        <v>4</v>
      </c>
      <c r="F54">
        <v>4</v>
      </c>
      <c r="G54">
        <v>3</v>
      </c>
      <c r="H54">
        <v>4</v>
      </c>
      <c r="I54">
        <v>4</v>
      </c>
      <c r="J54">
        <v>4</v>
      </c>
    </row>
    <row r="55" spans="1:10" x14ac:dyDescent="0.3">
      <c r="A55">
        <v>2002</v>
      </c>
      <c r="B55">
        <f t="shared" si="0"/>
        <v>20</v>
      </c>
      <c r="C55" s="3">
        <v>44861.401168981502</v>
      </c>
      <c r="D55" t="s">
        <v>64</v>
      </c>
      <c r="E55">
        <v>3</v>
      </c>
      <c r="F55">
        <v>4</v>
      </c>
      <c r="G55">
        <v>1</v>
      </c>
      <c r="H55">
        <v>3</v>
      </c>
      <c r="I55">
        <v>4</v>
      </c>
      <c r="J55">
        <v>3</v>
      </c>
    </row>
    <row r="56" spans="1:10" x14ac:dyDescent="0.3">
      <c r="A56">
        <v>2002</v>
      </c>
      <c r="B56">
        <f t="shared" si="0"/>
        <v>20</v>
      </c>
      <c r="C56" s="3">
        <v>44861.470694444499</v>
      </c>
      <c r="D56" t="s">
        <v>40</v>
      </c>
      <c r="E56">
        <v>4</v>
      </c>
      <c r="F56">
        <v>4</v>
      </c>
      <c r="G56">
        <v>2</v>
      </c>
      <c r="H56">
        <v>3</v>
      </c>
      <c r="I56">
        <v>4</v>
      </c>
      <c r="J56">
        <v>3</v>
      </c>
    </row>
    <row r="57" spans="1:10" x14ac:dyDescent="0.3">
      <c r="A57">
        <v>2002</v>
      </c>
      <c r="B57">
        <f t="shared" si="0"/>
        <v>20</v>
      </c>
      <c r="C57" s="3">
        <v>44861.473877314798</v>
      </c>
      <c r="D57" t="s">
        <v>40</v>
      </c>
      <c r="E57">
        <v>4</v>
      </c>
      <c r="F57">
        <v>4</v>
      </c>
      <c r="G57">
        <v>3</v>
      </c>
      <c r="H57">
        <v>2</v>
      </c>
      <c r="I57">
        <v>2</v>
      </c>
      <c r="J57">
        <v>3</v>
      </c>
    </row>
    <row r="58" spans="1:10" x14ac:dyDescent="0.3">
      <c r="A58">
        <v>2002</v>
      </c>
      <c r="B58">
        <f t="shared" si="0"/>
        <v>20</v>
      </c>
      <c r="C58" s="3">
        <v>44861.474097222199</v>
      </c>
      <c r="D58" t="s">
        <v>52</v>
      </c>
      <c r="E58">
        <v>3</v>
      </c>
      <c r="F58">
        <v>4</v>
      </c>
      <c r="G58">
        <v>2</v>
      </c>
      <c r="H58">
        <v>4</v>
      </c>
      <c r="I58">
        <v>4</v>
      </c>
      <c r="J58">
        <v>4</v>
      </c>
    </row>
    <row r="59" spans="1:10" x14ac:dyDescent="0.3">
      <c r="A59">
        <v>2002</v>
      </c>
      <c r="B59">
        <f t="shared" si="0"/>
        <v>20</v>
      </c>
      <c r="C59" s="3">
        <v>44861.8755439815</v>
      </c>
      <c r="D59" t="s">
        <v>63</v>
      </c>
      <c r="E59">
        <v>4</v>
      </c>
      <c r="F59">
        <v>4</v>
      </c>
      <c r="G59">
        <v>3</v>
      </c>
      <c r="H59">
        <v>4</v>
      </c>
      <c r="I59">
        <v>4</v>
      </c>
      <c r="J59">
        <v>4</v>
      </c>
    </row>
    <row r="60" spans="1:10" x14ac:dyDescent="0.3">
      <c r="A60">
        <v>2002</v>
      </c>
      <c r="B60">
        <f t="shared" si="0"/>
        <v>20</v>
      </c>
      <c r="C60" s="3">
        <v>44863.831469907404</v>
      </c>
      <c r="D60" t="s">
        <v>52</v>
      </c>
      <c r="E60">
        <v>4</v>
      </c>
      <c r="F60">
        <v>4</v>
      </c>
      <c r="G60">
        <v>1</v>
      </c>
      <c r="H60">
        <v>4</v>
      </c>
      <c r="I60">
        <v>4</v>
      </c>
      <c r="J60">
        <v>4</v>
      </c>
    </row>
    <row r="61" spans="1:10" x14ac:dyDescent="0.3">
      <c r="A61">
        <v>2002</v>
      </c>
      <c r="B61">
        <f t="shared" si="0"/>
        <v>20</v>
      </c>
      <c r="C61" s="3">
        <v>44865.485648148097</v>
      </c>
      <c r="D61" t="s">
        <v>40</v>
      </c>
      <c r="E61">
        <v>4</v>
      </c>
      <c r="F61">
        <v>3</v>
      </c>
      <c r="G61">
        <v>3</v>
      </c>
      <c r="H61">
        <v>2</v>
      </c>
      <c r="I61">
        <v>4</v>
      </c>
      <c r="J61">
        <v>4</v>
      </c>
    </row>
    <row r="62" spans="1:10" x14ac:dyDescent="0.3">
      <c r="A62">
        <v>2002</v>
      </c>
      <c r="B62">
        <f t="shared" si="0"/>
        <v>20</v>
      </c>
      <c r="C62" s="3">
        <v>44865.721400463</v>
      </c>
      <c r="D62" t="s">
        <v>40</v>
      </c>
      <c r="E62">
        <v>4</v>
      </c>
      <c r="F62">
        <v>3</v>
      </c>
      <c r="G62">
        <v>4</v>
      </c>
      <c r="H62">
        <v>3</v>
      </c>
      <c r="I62">
        <v>4</v>
      </c>
      <c r="J62">
        <v>3</v>
      </c>
    </row>
    <row r="63" spans="1:10" x14ac:dyDescent="0.3">
      <c r="A63">
        <v>2002</v>
      </c>
      <c r="B63">
        <f t="shared" si="0"/>
        <v>20</v>
      </c>
      <c r="C63" s="3">
        <v>44865.784583333298</v>
      </c>
      <c r="D63" t="s">
        <v>44</v>
      </c>
      <c r="E63">
        <v>4</v>
      </c>
      <c r="F63">
        <v>4</v>
      </c>
      <c r="G63">
        <v>2</v>
      </c>
      <c r="H63">
        <v>3</v>
      </c>
      <c r="I63">
        <v>3</v>
      </c>
      <c r="J63">
        <v>2</v>
      </c>
    </row>
    <row r="64" spans="1:10" x14ac:dyDescent="0.3">
      <c r="A64">
        <v>2002</v>
      </c>
      <c r="B64">
        <f t="shared" si="0"/>
        <v>20</v>
      </c>
      <c r="C64" s="3">
        <v>44869.949803240699</v>
      </c>
      <c r="D64" t="s">
        <v>40</v>
      </c>
      <c r="E64">
        <v>3</v>
      </c>
      <c r="F64">
        <v>4</v>
      </c>
      <c r="G64">
        <v>1</v>
      </c>
      <c r="H64">
        <v>3</v>
      </c>
      <c r="I64">
        <v>4</v>
      </c>
      <c r="J64">
        <v>3</v>
      </c>
    </row>
    <row r="65" spans="1:10" x14ac:dyDescent="0.3">
      <c r="A65">
        <v>2002</v>
      </c>
      <c r="B65">
        <f t="shared" si="0"/>
        <v>20</v>
      </c>
      <c r="C65" s="3">
        <v>44869.967650462997</v>
      </c>
      <c r="D65" t="s">
        <v>42</v>
      </c>
      <c r="E65">
        <v>4</v>
      </c>
      <c r="F65">
        <v>4</v>
      </c>
      <c r="G65">
        <v>3</v>
      </c>
      <c r="H65">
        <v>4</v>
      </c>
      <c r="I65">
        <v>4</v>
      </c>
      <c r="J65">
        <v>4</v>
      </c>
    </row>
    <row r="66" spans="1:10" x14ac:dyDescent="0.3">
      <c r="A66">
        <v>2002</v>
      </c>
      <c r="B66">
        <f t="shared" ref="B66:B129" si="1">2022-A66</f>
        <v>20</v>
      </c>
      <c r="C66" s="3">
        <v>44870.756458333301</v>
      </c>
      <c r="D66" t="s">
        <v>63</v>
      </c>
      <c r="E66">
        <v>3</v>
      </c>
      <c r="F66">
        <v>3</v>
      </c>
      <c r="G66">
        <v>3</v>
      </c>
      <c r="H66">
        <v>3</v>
      </c>
      <c r="I66">
        <v>4</v>
      </c>
      <c r="J66">
        <v>3</v>
      </c>
    </row>
    <row r="67" spans="1:10" x14ac:dyDescent="0.3">
      <c r="A67">
        <v>2002</v>
      </c>
      <c r="B67">
        <f t="shared" si="1"/>
        <v>20</v>
      </c>
      <c r="C67" s="3">
        <v>44871.588125000002</v>
      </c>
      <c r="D67" t="s">
        <v>65</v>
      </c>
      <c r="E67">
        <v>4</v>
      </c>
      <c r="F67">
        <v>4</v>
      </c>
      <c r="G67">
        <v>2</v>
      </c>
      <c r="H67">
        <v>3</v>
      </c>
      <c r="I67">
        <v>3</v>
      </c>
      <c r="J67">
        <v>3</v>
      </c>
    </row>
    <row r="68" spans="1:10" x14ac:dyDescent="0.3">
      <c r="A68">
        <v>2002</v>
      </c>
      <c r="B68">
        <f t="shared" si="1"/>
        <v>20</v>
      </c>
      <c r="C68" s="3">
        <v>44871.873356481497</v>
      </c>
      <c r="D68" t="s">
        <v>44</v>
      </c>
      <c r="E68">
        <v>4</v>
      </c>
      <c r="F68">
        <v>4</v>
      </c>
      <c r="G68">
        <v>2</v>
      </c>
      <c r="H68">
        <v>4</v>
      </c>
      <c r="I68">
        <v>4</v>
      </c>
      <c r="J68">
        <v>4</v>
      </c>
    </row>
    <row r="69" spans="1:10" x14ac:dyDescent="0.3">
      <c r="A69">
        <v>2002</v>
      </c>
      <c r="B69">
        <f t="shared" si="1"/>
        <v>20</v>
      </c>
      <c r="C69" s="3">
        <v>44872.642592592601</v>
      </c>
      <c r="D69" t="s">
        <v>66</v>
      </c>
      <c r="E69">
        <v>4</v>
      </c>
      <c r="F69">
        <v>4</v>
      </c>
      <c r="G69">
        <v>2</v>
      </c>
      <c r="H69">
        <v>4</v>
      </c>
      <c r="I69">
        <v>4</v>
      </c>
      <c r="J69">
        <v>4</v>
      </c>
    </row>
    <row r="70" spans="1:10" x14ac:dyDescent="0.3">
      <c r="A70">
        <v>2002</v>
      </c>
      <c r="B70">
        <f t="shared" si="1"/>
        <v>20</v>
      </c>
      <c r="C70" s="3">
        <v>44874.583622685197</v>
      </c>
      <c r="D70" t="s">
        <v>44</v>
      </c>
      <c r="E70">
        <v>4</v>
      </c>
      <c r="F70">
        <v>3</v>
      </c>
      <c r="G70">
        <v>3</v>
      </c>
      <c r="H70">
        <v>3</v>
      </c>
      <c r="I70">
        <v>3</v>
      </c>
      <c r="J70">
        <v>1</v>
      </c>
    </row>
    <row r="71" spans="1:10" x14ac:dyDescent="0.3">
      <c r="A71">
        <v>2002</v>
      </c>
      <c r="B71">
        <f t="shared" si="1"/>
        <v>20</v>
      </c>
      <c r="C71" s="3">
        <v>44874.861990740697</v>
      </c>
      <c r="D71" t="s">
        <v>42</v>
      </c>
      <c r="E71">
        <v>3</v>
      </c>
      <c r="F71">
        <v>4</v>
      </c>
      <c r="G71">
        <v>3</v>
      </c>
      <c r="H71">
        <v>4</v>
      </c>
      <c r="I71">
        <v>4</v>
      </c>
      <c r="J71">
        <v>4</v>
      </c>
    </row>
    <row r="72" spans="1:10" x14ac:dyDescent="0.3">
      <c r="A72">
        <v>2002</v>
      </c>
      <c r="B72">
        <f t="shared" si="1"/>
        <v>20</v>
      </c>
      <c r="C72" s="3">
        <v>44876.5802430556</v>
      </c>
      <c r="D72" t="s">
        <v>67</v>
      </c>
      <c r="E72">
        <v>3</v>
      </c>
      <c r="F72">
        <v>2</v>
      </c>
      <c r="G72">
        <v>3</v>
      </c>
      <c r="H72">
        <v>2</v>
      </c>
      <c r="I72">
        <v>2</v>
      </c>
      <c r="J72">
        <v>2</v>
      </c>
    </row>
    <row r="73" spans="1:10" x14ac:dyDescent="0.3">
      <c r="A73">
        <v>2002</v>
      </c>
      <c r="B73">
        <f t="shared" si="1"/>
        <v>20</v>
      </c>
      <c r="C73" s="3">
        <v>44877.996724536999</v>
      </c>
      <c r="D73" t="s">
        <v>42</v>
      </c>
      <c r="E73">
        <v>3</v>
      </c>
      <c r="F73">
        <v>3</v>
      </c>
      <c r="G73">
        <v>2</v>
      </c>
      <c r="H73">
        <v>3</v>
      </c>
      <c r="I73">
        <v>3</v>
      </c>
      <c r="J73">
        <v>3</v>
      </c>
    </row>
    <row r="74" spans="1:10" x14ac:dyDescent="0.3">
      <c r="A74">
        <v>2001</v>
      </c>
      <c r="B74">
        <f t="shared" si="1"/>
        <v>21</v>
      </c>
      <c r="C74" s="3">
        <v>44859.892951388902</v>
      </c>
      <c r="D74" t="s">
        <v>68</v>
      </c>
      <c r="E74">
        <v>3</v>
      </c>
      <c r="F74">
        <v>4</v>
      </c>
      <c r="G74">
        <v>3</v>
      </c>
      <c r="H74">
        <v>4</v>
      </c>
      <c r="I74">
        <v>4</v>
      </c>
      <c r="J74">
        <v>3</v>
      </c>
    </row>
    <row r="75" spans="1:10" x14ac:dyDescent="0.3">
      <c r="A75">
        <v>2001</v>
      </c>
      <c r="B75">
        <f t="shared" si="1"/>
        <v>21</v>
      </c>
      <c r="C75" s="3">
        <v>44859.952187499999</v>
      </c>
      <c r="D75" t="s">
        <v>40</v>
      </c>
      <c r="E75">
        <v>3</v>
      </c>
      <c r="F75">
        <v>3</v>
      </c>
      <c r="G75">
        <v>3</v>
      </c>
      <c r="H75">
        <v>2</v>
      </c>
      <c r="I75">
        <v>3</v>
      </c>
      <c r="J75">
        <v>2</v>
      </c>
    </row>
    <row r="76" spans="1:10" x14ac:dyDescent="0.3">
      <c r="A76">
        <v>2001</v>
      </c>
      <c r="B76">
        <f t="shared" si="1"/>
        <v>21</v>
      </c>
      <c r="C76" s="3">
        <v>44860.579895833303</v>
      </c>
      <c r="D76" t="s">
        <v>52</v>
      </c>
      <c r="E76">
        <v>3</v>
      </c>
      <c r="F76">
        <v>4</v>
      </c>
      <c r="G76">
        <v>2</v>
      </c>
      <c r="H76">
        <v>3</v>
      </c>
      <c r="I76">
        <v>4</v>
      </c>
      <c r="J76">
        <v>3</v>
      </c>
    </row>
    <row r="77" spans="1:10" x14ac:dyDescent="0.3">
      <c r="A77">
        <v>2001</v>
      </c>
      <c r="B77">
        <f t="shared" si="1"/>
        <v>21</v>
      </c>
      <c r="C77" s="3">
        <v>44860.629374999997</v>
      </c>
      <c r="D77" t="s">
        <v>49</v>
      </c>
      <c r="E77">
        <v>4</v>
      </c>
      <c r="F77">
        <v>4</v>
      </c>
      <c r="G77">
        <v>3</v>
      </c>
      <c r="H77">
        <v>2</v>
      </c>
      <c r="I77">
        <v>3</v>
      </c>
      <c r="J77">
        <v>2</v>
      </c>
    </row>
    <row r="78" spans="1:10" x14ac:dyDescent="0.3">
      <c r="A78">
        <v>2001</v>
      </c>
      <c r="B78">
        <f t="shared" si="1"/>
        <v>21</v>
      </c>
      <c r="C78" s="3">
        <v>44860.6324537037</v>
      </c>
      <c r="D78" t="s">
        <v>40</v>
      </c>
      <c r="E78">
        <v>3</v>
      </c>
      <c r="F78">
        <v>2</v>
      </c>
      <c r="G78">
        <v>2</v>
      </c>
      <c r="H78">
        <v>3</v>
      </c>
      <c r="I78">
        <v>3</v>
      </c>
      <c r="J78">
        <v>3</v>
      </c>
    </row>
    <row r="79" spans="1:10" x14ac:dyDescent="0.3">
      <c r="A79">
        <v>2001</v>
      </c>
      <c r="B79">
        <f t="shared" si="1"/>
        <v>21</v>
      </c>
      <c r="C79" s="3">
        <v>44860.901192129597</v>
      </c>
      <c r="D79" t="s">
        <v>40</v>
      </c>
      <c r="E79">
        <v>4</v>
      </c>
      <c r="F79">
        <v>4</v>
      </c>
      <c r="G79">
        <v>1</v>
      </c>
      <c r="H79">
        <v>3</v>
      </c>
      <c r="I79">
        <v>3</v>
      </c>
      <c r="J79">
        <v>2</v>
      </c>
    </row>
    <row r="80" spans="1:10" x14ac:dyDescent="0.3">
      <c r="A80">
        <v>2001</v>
      </c>
      <c r="B80">
        <f t="shared" si="1"/>
        <v>21</v>
      </c>
      <c r="C80" s="3">
        <v>44861.412592592598</v>
      </c>
      <c r="D80" t="s">
        <v>49</v>
      </c>
      <c r="E80">
        <v>4</v>
      </c>
      <c r="F80">
        <v>3</v>
      </c>
      <c r="G80">
        <v>3</v>
      </c>
      <c r="H80">
        <v>2</v>
      </c>
      <c r="I80">
        <v>3</v>
      </c>
      <c r="J80">
        <v>2</v>
      </c>
    </row>
    <row r="81" spans="1:10" x14ac:dyDescent="0.3">
      <c r="A81">
        <v>2001</v>
      </c>
      <c r="B81">
        <f t="shared" si="1"/>
        <v>21</v>
      </c>
      <c r="C81" s="3">
        <v>44861.942604166703</v>
      </c>
      <c r="D81" t="s">
        <v>49</v>
      </c>
      <c r="E81">
        <v>4</v>
      </c>
      <c r="F81">
        <v>4</v>
      </c>
      <c r="G81">
        <v>2</v>
      </c>
      <c r="H81">
        <v>4</v>
      </c>
      <c r="I81">
        <v>4</v>
      </c>
      <c r="J81">
        <v>4</v>
      </c>
    </row>
    <row r="82" spans="1:10" x14ac:dyDescent="0.3">
      <c r="A82">
        <v>2001</v>
      </c>
      <c r="B82">
        <f t="shared" si="1"/>
        <v>21</v>
      </c>
      <c r="C82" s="3">
        <v>44865.444374999999</v>
      </c>
      <c r="D82" t="s">
        <v>52</v>
      </c>
      <c r="E82">
        <v>1</v>
      </c>
      <c r="F82">
        <v>3</v>
      </c>
      <c r="G82">
        <v>2</v>
      </c>
      <c r="H82">
        <v>3</v>
      </c>
      <c r="I82">
        <v>4</v>
      </c>
      <c r="J82">
        <v>4</v>
      </c>
    </row>
    <row r="83" spans="1:10" x14ac:dyDescent="0.3">
      <c r="A83">
        <v>2001</v>
      </c>
      <c r="B83">
        <f t="shared" si="1"/>
        <v>21</v>
      </c>
      <c r="C83" s="3">
        <v>44865.567002314798</v>
      </c>
      <c r="D83" t="s">
        <v>69</v>
      </c>
      <c r="E83">
        <v>1</v>
      </c>
      <c r="F83">
        <v>4</v>
      </c>
      <c r="G83">
        <v>4</v>
      </c>
      <c r="H83">
        <v>3</v>
      </c>
      <c r="I83">
        <v>4</v>
      </c>
      <c r="J83">
        <v>4</v>
      </c>
    </row>
    <row r="84" spans="1:10" x14ac:dyDescent="0.3">
      <c r="A84">
        <v>2001</v>
      </c>
      <c r="B84">
        <f t="shared" si="1"/>
        <v>21</v>
      </c>
      <c r="C84" s="3">
        <v>44867.794953703698</v>
      </c>
      <c r="D84" t="s">
        <v>63</v>
      </c>
      <c r="E84">
        <v>4</v>
      </c>
      <c r="F84">
        <v>4</v>
      </c>
      <c r="G84">
        <v>2</v>
      </c>
      <c r="H84">
        <v>4</v>
      </c>
      <c r="I84">
        <v>4</v>
      </c>
      <c r="J84">
        <v>3</v>
      </c>
    </row>
    <row r="85" spans="1:10" x14ac:dyDescent="0.3">
      <c r="A85">
        <v>2001</v>
      </c>
      <c r="B85">
        <f t="shared" si="1"/>
        <v>21</v>
      </c>
      <c r="C85" s="3">
        <v>44868.837766203702</v>
      </c>
      <c r="D85" t="s">
        <v>70</v>
      </c>
      <c r="E85">
        <v>3</v>
      </c>
      <c r="F85">
        <v>3</v>
      </c>
      <c r="G85">
        <v>3</v>
      </c>
      <c r="H85">
        <v>3</v>
      </c>
      <c r="I85">
        <v>3</v>
      </c>
      <c r="J85">
        <v>3</v>
      </c>
    </row>
    <row r="86" spans="1:10" x14ac:dyDescent="0.3">
      <c r="A86">
        <v>2001</v>
      </c>
      <c r="B86">
        <f t="shared" si="1"/>
        <v>21</v>
      </c>
      <c r="C86" s="3">
        <v>44870.733495370398</v>
      </c>
      <c r="D86" t="s">
        <v>49</v>
      </c>
      <c r="E86">
        <v>2</v>
      </c>
      <c r="F86">
        <v>3</v>
      </c>
      <c r="G86">
        <v>2</v>
      </c>
      <c r="H86">
        <v>1</v>
      </c>
      <c r="I86">
        <v>2</v>
      </c>
      <c r="J86">
        <v>1</v>
      </c>
    </row>
    <row r="87" spans="1:10" x14ac:dyDescent="0.3">
      <c r="A87">
        <v>2001</v>
      </c>
      <c r="B87">
        <f t="shared" si="1"/>
        <v>21</v>
      </c>
      <c r="C87" s="3">
        <v>44871.739490740802</v>
      </c>
      <c r="D87" t="s">
        <v>42</v>
      </c>
      <c r="E87">
        <v>3</v>
      </c>
      <c r="F87">
        <v>4</v>
      </c>
      <c r="G87">
        <v>3</v>
      </c>
      <c r="H87">
        <v>4</v>
      </c>
      <c r="I87">
        <v>4</v>
      </c>
      <c r="J87">
        <v>4</v>
      </c>
    </row>
    <row r="88" spans="1:10" x14ac:dyDescent="0.3">
      <c r="A88">
        <v>2001</v>
      </c>
      <c r="B88">
        <f t="shared" si="1"/>
        <v>21</v>
      </c>
      <c r="C88" s="3">
        <v>44872.644270833298</v>
      </c>
      <c r="D88" t="s">
        <v>42</v>
      </c>
      <c r="E88">
        <v>4</v>
      </c>
      <c r="F88">
        <v>4</v>
      </c>
      <c r="G88">
        <v>2</v>
      </c>
      <c r="H88">
        <v>3</v>
      </c>
      <c r="I88">
        <v>4</v>
      </c>
      <c r="J88">
        <v>4</v>
      </c>
    </row>
    <row r="89" spans="1:10" x14ac:dyDescent="0.3">
      <c r="A89">
        <v>2001</v>
      </c>
      <c r="B89">
        <f t="shared" si="1"/>
        <v>21</v>
      </c>
      <c r="C89" s="3">
        <v>44872.863055555601</v>
      </c>
      <c r="D89" t="s">
        <v>52</v>
      </c>
      <c r="E89">
        <v>4</v>
      </c>
      <c r="F89">
        <v>4</v>
      </c>
      <c r="G89">
        <v>1</v>
      </c>
      <c r="H89">
        <v>4</v>
      </c>
      <c r="I89">
        <v>4</v>
      </c>
      <c r="J89">
        <v>4</v>
      </c>
    </row>
    <row r="90" spans="1:10" x14ac:dyDescent="0.3">
      <c r="A90">
        <v>2001</v>
      </c>
      <c r="B90">
        <f t="shared" si="1"/>
        <v>21</v>
      </c>
      <c r="C90" s="3">
        <v>44872.949178240699</v>
      </c>
      <c r="D90" t="s">
        <v>71</v>
      </c>
      <c r="E90">
        <v>4</v>
      </c>
      <c r="F90">
        <v>4</v>
      </c>
      <c r="G90">
        <v>4</v>
      </c>
      <c r="H90">
        <v>4</v>
      </c>
      <c r="I90">
        <v>4</v>
      </c>
      <c r="J90">
        <v>4</v>
      </c>
    </row>
    <row r="91" spans="1:10" x14ac:dyDescent="0.3">
      <c r="A91">
        <v>2001</v>
      </c>
      <c r="B91">
        <f t="shared" si="1"/>
        <v>21</v>
      </c>
      <c r="C91" s="3">
        <v>44873.746354166702</v>
      </c>
      <c r="D91" t="s">
        <v>42</v>
      </c>
      <c r="E91">
        <v>4</v>
      </c>
      <c r="F91">
        <v>4</v>
      </c>
      <c r="G91">
        <v>2</v>
      </c>
      <c r="H91">
        <v>4</v>
      </c>
      <c r="I91">
        <v>4</v>
      </c>
      <c r="J91">
        <v>4</v>
      </c>
    </row>
    <row r="92" spans="1:10" x14ac:dyDescent="0.3">
      <c r="A92">
        <v>2001</v>
      </c>
      <c r="B92">
        <f t="shared" si="1"/>
        <v>21</v>
      </c>
      <c r="C92" s="3">
        <v>44874.515138888899</v>
      </c>
      <c r="D92" t="s">
        <v>42</v>
      </c>
      <c r="E92">
        <v>4</v>
      </c>
      <c r="F92">
        <v>4</v>
      </c>
      <c r="G92">
        <v>3</v>
      </c>
      <c r="H92">
        <v>4</v>
      </c>
      <c r="I92">
        <v>4</v>
      </c>
      <c r="J92">
        <v>3</v>
      </c>
    </row>
    <row r="93" spans="1:10" x14ac:dyDescent="0.3">
      <c r="A93">
        <v>2001</v>
      </c>
      <c r="B93">
        <f t="shared" si="1"/>
        <v>21</v>
      </c>
      <c r="C93" s="3">
        <v>44877.520208333299</v>
      </c>
      <c r="D93" t="s">
        <v>52</v>
      </c>
      <c r="E93">
        <v>4</v>
      </c>
      <c r="F93">
        <v>3</v>
      </c>
      <c r="G93">
        <v>4</v>
      </c>
      <c r="H93">
        <v>4</v>
      </c>
      <c r="I93">
        <v>3</v>
      </c>
      <c r="J93">
        <v>3</v>
      </c>
    </row>
    <row r="94" spans="1:10" x14ac:dyDescent="0.3">
      <c r="A94">
        <v>2000</v>
      </c>
      <c r="B94">
        <f t="shared" si="1"/>
        <v>22</v>
      </c>
      <c r="C94" s="3">
        <v>44859.481400463003</v>
      </c>
      <c r="D94" t="s">
        <v>40</v>
      </c>
      <c r="E94">
        <v>4</v>
      </c>
      <c r="F94">
        <v>4</v>
      </c>
      <c r="G94">
        <v>1</v>
      </c>
      <c r="H94">
        <v>3</v>
      </c>
      <c r="I94">
        <v>4</v>
      </c>
      <c r="J94">
        <v>3</v>
      </c>
    </row>
    <row r="95" spans="1:10" x14ac:dyDescent="0.3">
      <c r="A95">
        <v>2000</v>
      </c>
      <c r="B95">
        <f t="shared" si="1"/>
        <v>22</v>
      </c>
      <c r="C95" s="3">
        <v>44859.491354166697</v>
      </c>
      <c r="D95" t="s">
        <v>44</v>
      </c>
      <c r="E95">
        <v>4</v>
      </c>
      <c r="F95">
        <v>4</v>
      </c>
      <c r="G95">
        <v>4</v>
      </c>
      <c r="H95">
        <v>3</v>
      </c>
      <c r="I95">
        <v>3</v>
      </c>
      <c r="J95">
        <v>4</v>
      </c>
    </row>
    <row r="96" spans="1:10" x14ac:dyDescent="0.3">
      <c r="A96">
        <v>2000</v>
      </c>
      <c r="B96">
        <f t="shared" si="1"/>
        <v>22</v>
      </c>
      <c r="C96" s="3">
        <v>44859.503032407403</v>
      </c>
      <c r="D96" t="s">
        <v>44</v>
      </c>
      <c r="E96">
        <v>3</v>
      </c>
      <c r="F96">
        <v>4</v>
      </c>
      <c r="G96">
        <v>1</v>
      </c>
      <c r="H96">
        <v>3</v>
      </c>
      <c r="I96">
        <v>4</v>
      </c>
      <c r="J96">
        <v>3</v>
      </c>
    </row>
    <row r="97" spans="1:10" x14ac:dyDescent="0.3">
      <c r="A97">
        <v>2000</v>
      </c>
      <c r="B97">
        <f t="shared" si="1"/>
        <v>22</v>
      </c>
      <c r="C97" s="3">
        <v>44859.842245370397</v>
      </c>
      <c r="D97" t="s">
        <v>44</v>
      </c>
      <c r="E97">
        <v>4</v>
      </c>
      <c r="F97">
        <v>3</v>
      </c>
      <c r="G97">
        <v>3</v>
      </c>
      <c r="H97">
        <v>4</v>
      </c>
      <c r="I97">
        <v>4</v>
      </c>
      <c r="J97">
        <v>3</v>
      </c>
    </row>
    <row r="98" spans="1:10" x14ac:dyDescent="0.3">
      <c r="A98">
        <v>2000</v>
      </c>
      <c r="B98">
        <f t="shared" si="1"/>
        <v>22</v>
      </c>
      <c r="C98" s="3">
        <v>44860.394386574102</v>
      </c>
      <c r="D98" t="s">
        <v>42</v>
      </c>
      <c r="E98">
        <v>3</v>
      </c>
      <c r="F98">
        <v>4</v>
      </c>
      <c r="G98">
        <v>3</v>
      </c>
      <c r="H98">
        <v>3</v>
      </c>
      <c r="I98">
        <v>4</v>
      </c>
      <c r="J98">
        <v>3</v>
      </c>
    </row>
    <row r="99" spans="1:10" x14ac:dyDescent="0.3">
      <c r="A99">
        <v>2000</v>
      </c>
      <c r="B99">
        <f t="shared" si="1"/>
        <v>22</v>
      </c>
      <c r="C99" s="3">
        <v>44860.442164351902</v>
      </c>
      <c r="D99" t="s">
        <v>72</v>
      </c>
      <c r="E99">
        <v>4</v>
      </c>
      <c r="F99">
        <v>4</v>
      </c>
      <c r="G99">
        <v>3</v>
      </c>
      <c r="H99">
        <v>3</v>
      </c>
      <c r="I99">
        <v>4</v>
      </c>
      <c r="J99">
        <v>3</v>
      </c>
    </row>
    <row r="100" spans="1:10" x14ac:dyDescent="0.3">
      <c r="A100">
        <v>2000</v>
      </c>
      <c r="B100">
        <f t="shared" si="1"/>
        <v>22</v>
      </c>
      <c r="C100" s="3">
        <v>44860.462037037003</v>
      </c>
      <c r="D100" t="s">
        <v>40</v>
      </c>
      <c r="E100">
        <v>3</v>
      </c>
      <c r="F100">
        <v>3</v>
      </c>
      <c r="G100">
        <v>4</v>
      </c>
      <c r="H100">
        <v>2</v>
      </c>
      <c r="I100">
        <v>3</v>
      </c>
      <c r="J100">
        <v>2</v>
      </c>
    </row>
    <row r="101" spans="1:10" x14ac:dyDescent="0.3">
      <c r="A101">
        <v>2000</v>
      </c>
      <c r="B101">
        <f t="shared" si="1"/>
        <v>22</v>
      </c>
      <c r="C101" s="3">
        <v>44860.487962963001</v>
      </c>
      <c r="D101" t="s">
        <v>44</v>
      </c>
      <c r="E101">
        <v>3</v>
      </c>
      <c r="F101">
        <v>3</v>
      </c>
      <c r="G101">
        <v>2</v>
      </c>
      <c r="H101">
        <v>3</v>
      </c>
      <c r="I101">
        <v>3</v>
      </c>
      <c r="J101">
        <v>3</v>
      </c>
    </row>
    <row r="102" spans="1:10" x14ac:dyDescent="0.3">
      <c r="A102">
        <v>2000</v>
      </c>
      <c r="B102">
        <f t="shared" si="1"/>
        <v>22</v>
      </c>
      <c r="C102" s="3">
        <v>44860.626053240703</v>
      </c>
      <c r="D102" t="s">
        <v>52</v>
      </c>
      <c r="E102">
        <v>3</v>
      </c>
      <c r="F102">
        <v>3</v>
      </c>
      <c r="G102">
        <v>4</v>
      </c>
      <c r="H102">
        <v>1</v>
      </c>
      <c r="I102">
        <v>2</v>
      </c>
      <c r="J102">
        <v>2</v>
      </c>
    </row>
    <row r="103" spans="1:10" x14ac:dyDescent="0.3">
      <c r="A103">
        <v>2000</v>
      </c>
      <c r="B103">
        <f t="shared" si="1"/>
        <v>22</v>
      </c>
      <c r="C103" s="3">
        <v>44860.627175925903</v>
      </c>
      <c r="D103" t="s">
        <v>44</v>
      </c>
      <c r="E103">
        <v>3</v>
      </c>
      <c r="F103">
        <v>4</v>
      </c>
      <c r="G103">
        <v>2</v>
      </c>
      <c r="H103">
        <v>4</v>
      </c>
      <c r="I103">
        <v>4</v>
      </c>
      <c r="J103">
        <v>4</v>
      </c>
    </row>
    <row r="104" spans="1:10" x14ac:dyDescent="0.3">
      <c r="A104">
        <v>2000</v>
      </c>
      <c r="B104">
        <f t="shared" si="1"/>
        <v>22</v>
      </c>
      <c r="C104" s="3">
        <v>44860.6324537037</v>
      </c>
      <c r="D104" t="s">
        <v>52</v>
      </c>
      <c r="E104">
        <v>4</v>
      </c>
      <c r="F104">
        <v>4</v>
      </c>
      <c r="G104">
        <v>2</v>
      </c>
      <c r="H104">
        <v>4</v>
      </c>
      <c r="I104">
        <v>4</v>
      </c>
      <c r="J104">
        <v>4</v>
      </c>
    </row>
    <row r="105" spans="1:10" x14ac:dyDescent="0.3">
      <c r="A105">
        <v>2000</v>
      </c>
      <c r="B105">
        <f t="shared" si="1"/>
        <v>22</v>
      </c>
      <c r="C105" s="3">
        <v>44860.638912037</v>
      </c>
      <c r="D105" t="s">
        <v>73</v>
      </c>
      <c r="E105">
        <v>3</v>
      </c>
      <c r="F105">
        <v>3</v>
      </c>
      <c r="G105">
        <v>3</v>
      </c>
      <c r="H105">
        <v>2</v>
      </c>
      <c r="I105">
        <v>2</v>
      </c>
      <c r="J105">
        <v>1</v>
      </c>
    </row>
    <row r="106" spans="1:10" x14ac:dyDescent="0.3">
      <c r="A106">
        <v>2000</v>
      </c>
      <c r="B106">
        <f t="shared" si="1"/>
        <v>22</v>
      </c>
      <c r="C106" s="3">
        <v>44860.718993055598</v>
      </c>
      <c r="D106" t="s">
        <v>74</v>
      </c>
      <c r="E106">
        <v>4</v>
      </c>
      <c r="F106">
        <v>4</v>
      </c>
      <c r="G106">
        <v>2</v>
      </c>
      <c r="H106">
        <v>2</v>
      </c>
      <c r="I106">
        <v>4</v>
      </c>
      <c r="J106">
        <v>4</v>
      </c>
    </row>
    <row r="107" spans="1:10" x14ac:dyDescent="0.3">
      <c r="A107">
        <v>2000</v>
      </c>
      <c r="B107">
        <f t="shared" si="1"/>
        <v>22</v>
      </c>
      <c r="C107" s="3">
        <v>44860.884548611102</v>
      </c>
      <c r="D107" t="s">
        <v>52</v>
      </c>
      <c r="E107">
        <v>4</v>
      </c>
      <c r="F107">
        <v>4</v>
      </c>
      <c r="G107">
        <v>1</v>
      </c>
      <c r="H107">
        <v>4</v>
      </c>
      <c r="I107">
        <v>4</v>
      </c>
      <c r="J107">
        <v>4</v>
      </c>
    </row>
    <row r="108" spans="1:10" x14ac:dyDescent="0.3">
      <c r="A108">
        <v>2000</v>
      </c>
      <c r="B108">
        <f t="shared" si="1"/>
        <v>22</v>
      </c>
      <c r="C108" s="3">
        <v>44860.935648148203</v>
      </c>
      <c r="D108" t="s">
        <v>42</v>
      </c>
      <c r="E108">
        <v>1</v>
      </c>
      <c r="F108">
        <v>4</v>
      </c>
      <c r="G108">
        <v>3</v>
      </c>
      <c r="H108">
        <v>3</v>
      </c>
      <c r="I108">
        <v>3</v>
      </c>
      <c r="J108">
        <v>4</v>
      </c>
    </row>
    <row r="109" spans="1:10" x14ac:dyDescent="0.3">
      <c r="A109">
        <v>2000</v>
      </c>
      <c r="B109">
        <f t="shared" si="1"/>
        <v>22</v>
      </c>
      <c r="C109" s="3">
        <v>44861.426111111097</v>
      </c>
      <c r="D109" t="s">
        <v>42</v>
      </c>
      <c r="E109">
        <v>4</v>
      </c>
      <c r="F109">
        <v>4</v>
      </c>
      <c r="G109">
        <v>1</v>
      </c>
      <c r="H109">
        <v>4</v>
      </c>
      <c r="I109">
        <v>3</v>
      </c>
      <c r="J109">
        <v>3</v>
      </c>
    </row>
    <row r="110" spans="1:10" x14ac:dyDescent="0.3">
      <c r="A110">
        <v>2000</v>
      </c>
      <c r="B110">
        <f t="shared" si="1"/>
        <v>22</v>
      </c>
      <c r="C110" s="3">
        <v>44861.505011574103</v>
      </c>
      <c r="D110" t="s">
        <v>40</v>
      </c>
      <c r="E110">
        <v>4</v>
      </c>
      <c r="F110">
        <v>4</v>
      </c>
      <c r="G110">
        <v>3</v>
      </c>
      <c r="H110">
        <v>4</v>
      </c>
      <c r="I110">
        <v>4</v>
      </c>
      <c r="J110">
        <v>4</v>
      </c>
    </row>
    <row r="111" spans="1:10" x14ac:dyDescent="0.3">
      <c r="A111">
        <v>2000</v>
      </c>
      <c r="B111">
        <f t="shared" si="1"/>
        <v>22</v>
      </c>
      <c r="C111" s="3">
        <v>44861.529513888898</v>
      </c>
      <c r="D111" t="s">
        <v>42</v>
      </c>
      <c r="E111">
        <v>4</v>
      </c>
      <c r="F111">
        <v>4</v>
      </c>
      <c r="G111">
        <v>3</v>
      </c>
      <c r="H111">
        <v>4</v>
      </c>
      <c r="I111">
        <v>4</v>
      </c>
      <c r="J111">
        <v>4</v>
      </c>
    </row>
    <row r="112" spans="1:10" x14ac:dyDescent="0.3">
      <c r="A112">
        <v>2000</v>
      </c>
      <c r="B112">
        <f t="shared" si="1"/>
        <v>22</v>
      </c>
      <c r="C112" s="3">
        <v>44861.580277777801</v>
      </c>
      <c r="D112" t="s">
        <v>75</v>
      </c>
      <c r="E112">
        <v>4</v>
      </c>
      <c r="F112">
        <v>4</v>
      </c>
      <c r="G112">
        <v>1</v>
      </c>
      <c r="H112">
        <v>4</v>
      </c>
      <c r="I112">
        <v>4</v>
      </c>
      <c r="J112">
        <v>4</v>
      </c>
    </row>
    <row r="113" spans="1:10" x14ac:dyDescent="0.3">
      <c r="A113">
        <v>2000</v>
      </c>
      <c r="B113">
        <f t="shared" si="1"/>
        <v>22</v>
      </c>
      <c r="C113" s="3">
        <v>44864.338761574101</v>
      </c>
      <c r="D113" t="s">
        <v>42</v>
      </c>
      <c r="E113">
        <v>2</v>
      </c>
      <c r="F113">
        <v>4</v>
      </c>
      <c r="G113">
        <v>4</v>
      </c>
      <c r="H113">
        <v>3</v>
      </c>
      <c r="I113">
        <v>3</v>
      </c>
      <c r="J113">
        <v>4</v>
      </c>
    </row>
    <row r="114" spans="1:10" x14ac:dyDescent="0.3">
      <c r="A114">
        <v>2000</v>
      </c>
      <c r="B114">
        <f t="shared" si="1"/>
        <v>22</v>
      </c>
      <c r="C114" s="3">
        <v>44864.819155092599</v>
      </c>
      <c r="D114" t="s">
        <v>42</v>
      </c>
      <c r="E114">
        <v>3</v>
      </c>
      <c r="F114">
        <v>3</v>
      </c>
      <c r="G114">
        <v>3</v>
      </c>
      <c r="H114">
        <v>2</v>
      </c>
      <c r="I114">
        <v>3</v>
      </c>
      <c r="J114">
        <v>2</v>
      </c>
    </row>
    <row r="115" spans="1:10" x14ac:dyDescent="0.3">
      <c r="A115">
        <v>2000</v>
      </c>
      <c r="B115">
        <f t="shared" si="1"/>
        <v>22</v>
      </c>
      <c r="C115" s="3">
        <v>44865.3862731482</v>
      </c>
      <c r="D115" t="s">
        <v>44</v>
      </c>
      <c r="E115">
        <v>4</v>
      </c>
      <c r="F115">
        <v>3</v>
      </c>
      <c r="G115">
        <v>2</v>
      </c>
      <c r="H115">
        <v>2</v>
      </c>
      <c r="I115">
        <v>4</v>
      </c>
      <c r="J115">
        <v>3</v>
      </c>
    </row>
    <row r="116" spans="1:10" x14ac:dyDescent="0.3">
      <c r="A116">
        <v>2000</v>
      </c>
      <c r="B116">
        <f t="shared" si="1"/>
        <v>22</v>
      </c>
      <c r="C116" s="3">
        <v>44865.629768518498</v>
      </c>
      <c r="D116" t="s">
        <v>76</v>
      </c>
      <c r="E116">
        <v>3</v>
      </c>
      <c r="F116">
        <v>3</v>
      </c>
      <c r="G116">
        <v>3</v>
      </c>
      <c r="H116">
        <v>1</v>
      </c>
      <c r="I116">
        <v>2</v>
      </c>
      <c r="J116">
        <v>1</v>
      </c>
    </row>
    <row r="117" spans="1:10" x14ac:dyDescent="0.3">
      <c r="A117">
        <v>2000</v>
      </c>
      <c r="B117">
        <f t="shared" si="1"/>
        <v>22</v>
      </c>
      <c r="C117" s="3">
        <v>44865.635879629597</v>
      </c>
      <c r="D117" t="s">
        <v>42</v>
      </c>
      <c r="E117">
        <v>3</v>
      </c>
      <c r="F117">
        <v>4</v>
      </c>
      <c r="G117">
        <v>2</v>
      </c>
      <c r="H117">
        <v>4</v>
      </c>
      <c r="I117">
        <v>4</v>
      </c>
      <c r="J117">
        <v>4</v>
      </c>
    </row>
    <row r="118" spans="1:10" x14ac:dyDescent="0.3">
      <c r="A118">
        <v>2000</v>
      </c>
      <c r="B118">
        <f t="shared" si="1"/>
        <v>22</v>
      </c>
      <c r="C118" s="3">
        <v>44866.427812499998</v>
      </c>
      <c r="D118" t="s">
        <v>44</v>
      </c>
      <c r="E118">
        <v>3</v>
      </c>
      <c r="F118">
        <v>4</v>
      </c>
      <c r="G118">
        <v>3</v>
      </c>
      <c r="H118">
        <v>2</v>
      </c>
      <c r="I118">
        <v>4</v>
      </c>
      <c r="J118">
        <v>4</v>
      </c>
    </row>
    <row r="119" spans="1:10" x14ac:dyDescent="0.3">
      <c r="A119">
        <v>2000</v>
      </c>
      <c r="B119">
        <f t="shared" si="1"/>
        <v>22</v>
      </c>
      <c r="C119" s="3">
        <v>44866.519386574102</v>
      </c>
      <c r="D119" t="s">
        <v>44</v>
      </c>
      <c r="E119">
        <v>3</v>
      </c>
      <c r="F119">
        <v>3</v>
      </c>
      <c r="G119">
        <v>3</v>
      </c>
      <c r="H119">
        <v>3</v>
      </c>
      <c r="I119">
        <v>3</v>
      </c>
      <c r="J119">
        <v>3</v>
      </c>
    </row>
    <row r="120" spans="1:10" x14ac:dyDescent="0.3">
      <c r="A120">
        <v>2000</v>
      </c>
      <c r="B120">
        <f t="shared" si="1"/>
        <v>22</v>
      </c>
      <c r="C120" s="3">
        <v>44866.718356481499</v>
      </c>
      <c r="D120" t="s">
        <v>40</v>
      </c>
      <c r="E120">
        <v>2</v>
      </c>
      <c r="F120">
        <v>2</v>
      </c>
      <c r="G120">
        <v>2</v>
      </c>
      <c r="H120">
        <v>2</v>
      </c>
      <c r="I120">
        <v>3</v>
      </c>
      <c r="J120">
        <v>2</v>
      </c>
    </row>
    <row r="121" spans="1:10" x14ac:dyDescent="0.3">
      <c r="A121">
        <v>2000</v>
      </c>
      <c r="B121">
        <f t="shared" si="1"/>
        <v>22</v>
      </c>
      <c r="C121" s="3">
        <v>44867.355729166702</v>
      </c>
      <c r="D121" t="s">
        <v>42</v>
      </c>
      <c r="E121">
        <v>3</v>
      </c>
      <c r="F121">
        <v>4</v>
      </c>
      <c r="G121">
        <v>3</v>
      </c>
      <c r="H121">
        <v>3</v>
      </c>
      <c r="I121">
        <v>4</v>
      </c>
      <c r="J121">
        <v>4</v>
      </c>
    </row>
    <row r="122" spans="1:10" x14ac:dyDescent="0.3">
      <c r="A122">
        <v>2000</v>
      </c>
      <c r="B122">
        <f t="shared" si="1"/>
        <v>22</v>
      </c>
      <c r="C122" s="3">
        <v>44867.582835648202</v>
      </c>
      <c r="D122" t="s">
        <v>52</v>
      </c>
      <c r="E122">
        <v>3</v>
      </c>
      <c r="F122">
        <v>3</v>
      </c>
      <c r="G122">
        <v>3</v>
      </c>
      <c r="H122">
        <v>2</v>
      </c>
      <c r="I122">
        <v>3</v>
      </c>
      <c r="J122">
        <v>1</v>
      </c>
    </row>
    <row r="123" spans="1:10" x14ac:dyDescent="0.3">
      <c r="A123">
        <v>2000</v>
      </c>
      <c r="B123">
        <f t="shared" si="1"/>
        <v>22</v>
      </c>
      <c r="C123" s="3">
        <v>44867.590277777803</v>
      </c>
      <c r="D123" t="s">
        <v>52</v>
      </c>
      <c r="E123">
        <v>3</v>
      </c>
      <c r="F123">
        <v>3</v>
      </c>
      <c r="G123">
        <v>3</v>
      </c>
      <c r="H123">
        <v>3</v>
      </c>
      <c r="I123">
        <v>3</v>
      </c>
      <c r="J123">
        <v>2</v>
      </c>
    </row>
    <row r="124" spans="1:10" x14ac:dyDescent="0.3">
      <c r="A124">
        <v>2000</v>
      </c>
      <c r="B124">
        <f t="shared" si="1"/>
        <v>22</v>
      </c>
      <c r="C124" s="3">
        <v>44867.686319444503</v>
      </c>
      <c r="D124" t="s">
        <v>44</v>
      </c>
      <c r="E124">
        <v>4</v>
      </c>
      <c r="F124">
        <v>4</v>
      </c>
      <c r="G124">
        <v>4</v>
      </c>
      <c r="H124">
        <v>1</v>
      </c>
      <c r="I124">
        <v>3</v>
      </c>
      <c r="J124">
        <v>1</v>
      </c>
    </row>
    <row r="125" spans="1:10" x14ac:dyDescent="0.3">
      <c r="A125">
        <v>2000</v>
      </c>
      <c r="B125">
        <f t="shared" si="1"/>
        <v>22</v>
      </c>
      <c r="C125" s="3">
        <v>44867.9046296296</v>
      </c>
      <c r="D125" t="s">
        <v>77</v>
      </c>
      <c r="E125">
        <v>4</v>
      </c>
      <c r="F125">
        <v>4</v>
      </c>
      <c r="G125">
        <v>4</v>
      </c>
      <c r="H125">
        <v>2</v>
      </c>
      <c r="I125">
        <v>4</v>
      </c>
      <c r="J125">
        <v>3</v>
      </c>
    </row>
    <row r="126" spans="1:10" x14ac:dyDescent="0.3">
      <c r="A126">
        <v>2000</v>
      </c>
      <c r="B126">
        <f t="shared" si="1"/>
        <v>22</v>
      </c>
      <c r="C126" s="3">
        <v>44868.365844907399</v>
      </c>
      <c r="D126" t="s">
        <v>78</v>
      </c>
      <c r="E126">
        <v>4</v>
      </c>
      <c r="F126">
        <v>4</v>
      </c>
      <c r="G126">
        <v>3</v>
      </c>
      <c r="H126">
        <v>3</v>
      </c>
      <c r="I126">
        <v>3</v>
      </c>
      <c r="J126">
        <v>2</v>
      </c>
    </row>
    <row r="127" spans="1:10" x14ac:dyDescent="0.3">
      <c r="A127">
        <v>2000</v>
      </c>
      <c r="B127">
        <f t="shared" si="1"/>
        <v>22</v>
      </c>
      <c r="C127" s="3">
        <v>44868.837037037003</v>
      </c>
      <c r="D127" t="s">
        <v>79</v>
      </c>
      <c r="E127">
        <v>4</v>
      </c>
      <c r="F127">
        <v>3</v>
      </c>
      <c r="G127">
        <v>3</v>
      </c>
      <c r="H127">
        <v>2</v>
      </c>
      <c r="I127">
        <v>3</v>
      </c>
      <c r="J127">
        <v>2</v>
      </c>
    </row>
    <row r="128" spans="1:10" x14ac:dyDescent="0.3">
      <c r="A128">
        <v>2000</v>
      </c>
      <c r="B128">
        <f t="shared" si="1"/>
        <v>22</v>
      </c>
      <c r="C128" s="3">
        <v>44870.488506944399</v>
      </c>
      <c r="D128" t="s">
        <v>80</v>
      </c>
      <c r="E128">
        <v>3</v>
      </c>
      <c r="F128">
        <v>4</v>
      </c>
      <c r="G128">
        <v>1</v>
      </c>
      <c r="H128">
        <v>4</v>
      </c>
      <c r="I128">
        <v>4</v>
      </c>
      <c r="J128">
        <v>4</v>
      </c>
    </row>
    <row r="129" spans="1:10" x14ac:dyDescent="0.3">
      <c r="A129">
        <v>2000</v>
      </c>
      <c r="B129">
        <f t="shared" si="1"/>
        <v>22</v>
      </c>
      <c r="C129" s="3">
        <v>44871.962129629603</v>
      </c>
      <c r="D129" t="s">
        <v>42</v>
      </c>
      <c r="E129">
        <v>4</v>
      </c>
      <c r="F129">
        <v>4</v>
      </c>
      <c r="G129">
        <v>2</v>
      </c>
      <c r="H129">
        <v>4</v>
      </c>
      <c r="I129">
        <v>4</v>
      </c>
      <c r="J129">
        <v>4</v>
      </c>
    </row>
    <row r="130" spans="1:10" x14ac:dyDescent="0.3">
      <c r="A130">
        <v>2000</v>
      </c>
      <c r="B130">
        <f t="shared" ref="B130:B193" si="2">2022-A130</f>
        <v>22</v>
      </c>
      <c r="C130" s="3">
        <v>44872.308912036999</v>
      </c>
      <c r="D130" t="s">
        <v>81</v>
      </c>
      <c r="E130">
        <v>3</v>
      </c>
      <c r="F130">
        <v>3</v>
      </c>
      <c r="G130">
        <v>3</v>
      </c>
      <c r="H130">
        <v>2</v>
      </c>
      <c r="I130">
        <v>3</v>
      </c>
      <c r="J130">
        <v>2</v>
      </c>
    </row>
    <row r="131" spans="1:10" x14ac:dyDescent="0.3">
      <c r="A131">
        <v>2000</v>
      </c>
      <c r="B131">
        <f t="shared" si="2"/>
        <v>22</v>
      </c>
      <c r="C131" s="3">
        <v>44874.8652546296</v>
      </c>
      <c r="D131" t="s">
        <v>40</v>
      </c>
      <c r="E131">
        <v>3</v>
      </c>
      <c r="F131">
        <v>3</v>
      </c>
      <c r="G131">
        <v>1</v>
      </c>
      <c r="H131">
        <v>3</v>
      </c>
      <c r="I131">
        <v>3</v>
      </c>
      <c r="J131">
        <v>3</v>
      </c>
    </row>
    <row r="132" spans="1:10" x14ac:dyDescent="0.3">
      <c r="A132">
        <v>1999</v>
      </c>
      <c r="B132">
        <f t="shared" si="2"/>
        <v>23</v>
      </c>
      <c r="C132" s="3">
        <v>44859.553298611099</v>
      </c>
      <c r="D132" t="s">
        <v>42</v>
      </c>
      <c r="E132">
        <v>3</v>
      </c>
      <c r="F132">
        <v>3</v>
      </c>
      <c r="G132">
        <v>3</v>
      </c>
      <c r="H132">
        <v>2</v>
      </c>
      <c r="I132">
        <v>3</v>
      </c>
      <c r="J132">
        <v>2</v>
      </c>
    </row>
    <row r="133" spans="1:10" x14ac:dyDescent="0.3">
      <c r="A133">
        <v>1999</v>
      </c>
      <c r="B133">
        <f t="shared" si="2"/>
        <v>23</v>
      </c>
      <c r="C133" s="3">
        <v>44859.8578935185</v>
      </c>
      <c r="D133" t="s">
        <v>44</v>
      </c>
      <c r="E133">
        <v>4</v>
      </c>
      <c r="F133">
        <v>3</v>
      </c>
      <c r="G133">
        <v>3</v>
      </c>
      <c r="H133">
        <v>3</v>
      </c>
      <c r="I133">
        <v>3</v>
      </c>
      <c r="J133">
        <v>3</v>
      </c>
    </row>
    <row r="134" spans="1:10" x14ac:dyDescent="0.3">
      <c r="A134">
        <v>1999</v>
      </c>
      <c r="B134">
        <f t="shared" si="2"/>
        <v>23</v>
      </c>
      <c r="C134" s="3">
        <v>44859.905833333301</v>
      </c>
      <c r="D134" t="s">
        <v>69</v>
      </c>
      <c r="E134">
        <v>3</v>
      </c>
      <c r="F134">
        <v>3</v>
      </c>
      <c r="G134">
        <v>3</v>
      </c>
      <c r="H134">
        <v>4</v>
      </c>
      <c r="I134">
        <v>4</v>
      </c>
      <c r="J134">
        <v>4</v>
      </c>
    </row>
    <row r="135" spans="1:10" x14ac:dyDescent="0.3">
      <c r="A135">
        <v>1999</v>
      </c>
      <c r="B135">
        <f t="shared" si="2"/>
        <v>23</v>
      </c>
      <c r="C135" s="3">
        <v>44860.4216087963</v>
      </c>
      <c r="D135" t="s">
        <v>44</v>
      </c>
      <c r="E135">
        <v>4</v>
      </c>
      <c r="F135">
        <v>4</v>
      </c>
      <c r="G135">
        <v>2</v>
      </c>
      <c r="H135">
        <v>4</v>
      </c>
      <c r="I135">
        <v>4</v>
      </c>
      <c r="J135">
        <v>4</v>
      </c>
    </row>
    <row r="136" spans="1:10" x14ac:dyDescent="0.3">
      <c r="A136">
        <v>1999</v>
      </c>
      <c r="B136">
        <f t="shared" si="2"/>
        <v>23</v>
      </c>
      <c r="C136" s="3">
        <v>44860.433657407397</v>
      </c>
      <c r="D136" t="s">
        <v>44</v>
      </c>
      <c r="E136">
        <v>3</v>
      </c>
      <c r="F136">
        <v>3</v>
      </c>
      <c r="G136">
        <v>3</v>
      </c>
      <c r="H136">
        <v>3</v>
      </c>
      <c r="I136">
        <v>4</v>
      </c>
      <c r="J136">
        <v>2</v>
      </c>
    </row>
    <row r="137" spans="1:10" x14ac:dyDescent="0.3">
      <c r="A137">
        <v>1999</v>
      </c>
      <c r="B137">
        <f t="shared" si="2"/>
        <v>23</v>
      </c>
      <c r="C137" s="3">
        <v>44860.434050925898</v>
      </c>
      <c r="D137" t="s">
        <v>44</v>
      </c>
      <c r="E137">
        <v>2</v>
      </c>
      <c r="F137">
        <v>4</v>
      </c>
      <c r="G137">
        <v>3</v>
      </c>
      <c r="H137">
        <v>2</v>
      </c>
      <c r="I137">
        <v>3</v>
      </c>
      <c r="J137">
        <v>1</v>
      </c>
    </row>
    <row r="138" spans="1:10" x14ac:dyDescent="0.3">
      <c r="A138">
        <v>1999</v>
      </c>
      <c r="B138">
        <f t="shared" si="2"/>
        <v>23</v>
      </c>
      <c r="C138" s="3">
        <v>44860.508240740703</v>
      </c>
      <c r="D138" t="s">
        <v>42</v>
      </c>
      <c r="E138">
        <v>3</v>
      </c>
      <c r="F138">
        <v>3</v>
      </c>
      <c r="G138">
        <v>2</v>
      </c>
      <c r="H138">
        <v>3</v>
      </c>
      <c r="I138">
        <v>4</v>
      </c>
      <c r="J138">
        <v>4</v>
      </c>
    </row>
    <row r="139" spans="1:10" x14ac:dyDescent="0.3">
      <c r="A139">
        <v>1999</v>
      </c>
      <c r="B139">
        <f t="shared" si="2"/>
        <v>23</v>
      </c>
      <c r="C139" s="3">
        <v>44860.528252314798</v>
      </c>
      <c r="D139" t="s">
        <v>52</v>
      </c>
      <c r="E139">
        <v>4</v>
      </c>
      <c r="F139">
        <v>3</v>
      </c>
      <c r="G139">
        <v>2</v>
      </c>
      <c r="H139">
        <v>3</v>
      </c>
      <c r="I139">
        <v>3</v>
      </c>
      <c r="J139">
        <v>2</v>
      </c>
    </row>
    <row r="140" spans="1:10" x14ac:dyDescent="0.3">
      <c r="A140">
        <v>1999</v>
      </c>
      <c r="B140">
        <f t="shared" si="2"/>
        <v>23</v>
      </c>
      <c r="C140" s="3">
        <v>44860.553275462997</v>
      </c>
      <c r="D140" t="s">
        <v>40</v>
      </c>
      <c r="E140">
        <v>4</v>
      </c>
      <c r="F140">
        <v>4</v>
      </c>
      <c r="G140">
        <v>4</v>
      </c>
      <c r="H140">
        <v>1</v>
      </c>
      <c r="I140">
        <v>4</v>
      </c>
      <c r="J140">
        <v>1</v>
      </c>
    </row>
    <row r="141" spans="1:10" x14ac:dyDescent="0.3">
      <c r="A141">
        <v>1999</v>
      </c>
      <c r="B141">
        <f t="shared" si="2"/>
        <v>23</v>
      </c>
      <c r="C141" s="3">
        <v>44860.612025463</v>
      </c>
      <c r="D141" t="s">
        <v>82</v>
      </c>
      <c r="E141">
        <v>3</v>
      </c>
      <c r="F141">
        <v>3</v>
      </c>
      <c r="G141">
        <v>3</v>
      </c>
      <c r="H141">
        <v>3</v>
      </c>
      <c r="I141">
        <v>3</v>
      </c>
      <c r="J141">
        <v>3</v>
      </c>
    </row>
    <row r="142" spans="1:10" x14ac:dyDescent="0.3">
      <c r="A142">
        <v>1999</v>
      </c>
      <c r="B142">
        <f t="shared" si="2"/>
        <v>23</v>
      </c>
      <c r="C142" s="3">
        <v>44860.648136574098</v>
      </c>
      <c r="D142" t="s">
        <v>40</v>
      </c>
      <c r="E142">
        <v>4</v>
      </c>
      <c r="F142">
        <v>4</v>
      </c>
      <c r="G142">
        <v>4</v>
      </c>
      <c r="H142">
        <v>3</v>
      </c>
      <c r="I142">
        <v>4</v>
      </c>
      <c r="J142">
        <v>2</v>
      </c>
    </row>
    <row r="143" spans="1:10" x14ac:dyDescent="0.3">
      <c r="A143">
        <v>1999</v>
      </c>
      <c r="B143">
        <f t="shared" si="2"/>
        <v>23</v>
      </c>
      <c r="C143" s="3">
        <v>44860.784652777802</v>
      </c>
      <c r="D143" t="s">
        <v>42</v>
      </c>
      <c r="E143">
        <v>4</v>
      </c>
      <c r="F143">
        <v>4</v>
      </c>
      <c r="G143">
        <v>3</v>
      </c>
      <c r="H143">
        <v>3</v>
      </c>
      <c r="I143">
        <v>4</v>
      </c>
      <c r="J143">
        <v>2</v>
      </c>
    </row>
    <row r="144" spans="1:10" x14ac:dyDescent="0.3">
      <c r="A144">
        <v>1999</v>
      </c>
      <c r="B144">
        <f t="shared" si="2"/>
        <v>23</v>
      </c>
      <c r="C144" s="3">
        <v>44860.845717592601</v>
      </c>
      <c r="D144" t="s">
        <v>83</v>
      </c>
      <c r="E144">
        <v>4</v>
      </c>
      <c r="F144">
        <v>4</v>
      </c>
      <c r="G144">
        <v>3</v>
      </c>
      <c r="H144">
        <v>4</v>
      </c>
      <c r="I144">
        <v>4</v>
      </c>
      <c r="J144">
        <v>4</v>
      </c>
    </row>
    <row r="145" spans="1:10" x14ac:dyDescent="0.3">
      <c r="A145">
        <v>1999</v>
      </c>
      <c r="B145">
        <f t="shared" si="2"/>
        <v>23</v>
      </c>
      <c r="C145" s="3">
        <v>44860.989039351902</v>
      </c>
      <c r="D145" t="s">
        <v>84</v>
      </c>
      <c r="E145">
        <v>3</v>
      </c>
      <c r="F145">
        <v>2</v>
      </c>
      <c r="G145">
        <v>1</v>
      </c>
      <c r="H145">
        <v>3</v>
      </c>
      <c r="I145">
        <v>1</v>
      </c>
      <c r="J145">
        <v>2</v>
      </c>
    </row>
    <row r="146" spans="1:10" x14ac:dyDescent="0.3">
      <c r="A146">
        <v>1999</v>
      </c>
      <c r="B146">
        <f t="shared" si="2"/>
        <v>23</v>
      </c>
      <c r="C146" s="3">
        <v>44860.996597222198</v>
      </c>
      <c r="D146" t="s">
        <v>52</v>
      </c>
      <c r="E146">
        <v>3</v>
      </c>
      <c r="F146">
        <v>3</v>
      </c>
      <c r="G146">
        <v>3</v>
      </c>
      <c r="H146">
        <v>2</v>
      </c>
      <c r="I146">
        <v>3</v>
      </c>
      <c r="J146">
        <v>2</v>
      </c>
    </row>
    <row r="147" spans="1:10" x14ac:dyDescent="0.3">
      <c r="A147">
        <v>1999</v>
      </c>
      <c r="B147">
        <f t="shared" si="2"/>
        <v>23</v>
      </c>
      <c r="C147" s="3">
        <v>44861.009236111102</v>
      </c>
      <c r="D147" t="s">
        <v>40</v>
      </c>
      <c r="E147">
        <v>4</v>
      </c>
      <c r="F147">
        <v>4</v>
      </c>
      <c r="G147">
        <v>3</v>
      </c>
      <c r="H147">
        <v>3</v>
      </c>
      <c r="I147">
        <v>4</v>
      </c>
      <c r="J147">
        <v>2</v>
      </c>
    </row>
    <row r="148" spans="1:10" x14ac:dyDescent="0.3">
      <c r="A148">
        <v>1999</v>
      </c>
      <c r="B148">
        <f t="shared" si="2"/>
        <v>23</v>
      </c>
      <c r="C148" s="3">
        <v>44861.371342592603</v>
      </c>
      <c r="D148" t="s">
        <v>40</v>
      </c>
      <c r="E148">
        <v>4</v>
      </c>
      <c r="F148">
        <v>3</v>
      </c>
      <c r="G148">
        <v>3</v>
      </c>
      <c r="H148">
        <v>2</v>
      </c>
      <c r="I148">
        <v>4</v>
      </c>
      <c r="J148">
        <v>2</v>
      </c>
    </row>
    <row r="149" spans="1:10" x14ac:dyDescent="0.3">
      <c r="A149">
        <v>1999</v>
      </c>
      <c r="B149">
        <f t="shared" si="2"/>
        <v>23</v>
      </c>
      <c r="C149" s="3">
        <v>44861.389513888898</v>
      </c>
      <c r="D149" t="s">
        <v>85</v>
      </c>
      <c r="E149">
        <v>3</v>
      </c>
      <c r="F149">
        <v>4</v>
      </c>
      <c r="G149">
        <v>3</v>
      </c>
      <c r="H149">
        <v>4</v>
      </c>
      <c r="I149">
        <v>4</v>
      </c>
      <c r="J149">
        <v>4</v>
      </c>
    </row>
    <row r="150" spans="1:10" x14ac:dyDescent="0.3">
      <c r="A150">
        <v>1999</v>
      </c>
      <c r="B150">
        <f t="shared" si="2"/>
        <v>23</v>
      </c>
      <c r="C150" s="3">
        <v>44861.428946759297</v>
      </c>
      <c r="D150" t="s">
        <v>44</v>
      </c>
      <c r="E150">
        <v>4</v>
      </c>
      <c r="F150">
        <v>4</v>
      </c>
      <c r="G150">
        <v>2</v>
      </c>
      <c r="H150">
        <v>4</v>
      </c>
      <c r="I150">
        <v>4</v>
      </c>
      <c r="J150">
        <v>4</v>
      </c>
    </row>
    <row r="151" spans="1:10" x14ac:dyDescent="0.3">
      <c r="A151">
        <v>1999</v>
      </c>
      <c r="B151">
        <f t="shared" si="2"/>
        <v>23</v>
      </c>
      <c r="C151" s="3">
        <v>44861.4303587963</v>
      </c>
      <c r="D151" t="s">
        <v>86</v>
      </c>
      <c r="E151">
        <v>3</v>
      </c>
      <c r="F151">
        <v>3</v>
      </c>
      <c r="G151">
        <v>4</v>
      </c>
      <c r="H151">
        <v>3</v>
      </c>
      <c r="I151">
        <v>3</v>
      </c>
      <c r="J151">
        <v>3</v>
      </c>
    </row>
    <row r="152" spans="1:10" x14ac:dyDescent="0.3">
      <c r="A152">
        <v>1999</v>
      </c>
      <c r="B152">
        <f t="shared" si="2"/>
        <v>23</v>
      </c>
      <c r="C152" s="3">
        <v>44861.508634259299</v>
      </c>
      <c r="D152" t="s">
        <v>63</v>
      </c>
      <c r="E152">
        <v>4</v>
      </c>
      <c r="F152">
        <v>4</v>
      </c>
      <c r="G152">
        <v>2</v>
      </c>
      <c r="H152">
        <v>4</v>
      </c>
      <c r="I152">
        <v>4</v>
      </c>
      <c r="J152">
        <v>4</v>
      </c>
    </row>
    <row r="153" spans="1:10" x14ac:dyDescent="0.3">
      <c r="A153">
        <v>1999</v>
      </c>
      <c r="B153">
        <f t="shared" si="2"/>
        <v>23</v>
      </c>
      <c r="C153" s="3">
        <v>44861.709224537</v>
      </c>
      <c r="D153" t="s">
        <v>40</v>
      </c>
      <c r="E153">
        <v>4</v>
      </c>
      <c r="F153">
        <v>4</v>
      </c>
      <c r="G153">
        <v>2</v>
      </c>
      <c r="H153">
        <v>3</v>
      </c>
      <c r="I153">
        <v>4</v>
      </c>
      <c r="J153">
        <v>4</v>
      </c>
    </row>
    <row r="154" spans="1:10" x14ac:dyDescent="0.3">
      <c r="A154">
        <v>1999</v>
      </c>
      <c r="B154">
        <f t="shared" si="2"/>
        <v>23</v>
      </c>
      <c r="C154" s="3">
        <v>44861.919097222199</v>
      </c>
      <c r="D154" t="s">
        <v>42</v>
      </c>
      <c r="E154">
        <v>3</v>
      </c>
      <c r="F154">
        <v>3</v>
      </c>
      <c r="G154">
        <v>3</v>
      </c>
      <c r="H154">
        <v>3</v>
      </c>
      <c r="I154">
        <v>3</v>
      </c>
      <c r="J154">
        <v>4</v>
      </c>
    </row>
    <row r="155" spans="1:10" x14ac:dyDescent="0.3">
      <c r="A155">
        <v>1999</v>
      </c>
      <c r="B155">
        <f t="shared" si="2"/>
        <v>23</v>
      </c>
      <c r="C155" s="3">
        <v>44862.548564814802</v>
      </c>
      <c r="D155" t="s">
        <v>40</v>
      </c>
      <c r="E155">
        <v>4</v>
      </c>
      <c r="F155">
        <v>4</v>
      </c>
      <c r="G155">
        <v>3</v>
      </c>
      <c r="H155">
        <v>3</v>
      </c>
      <c r="I155">
        <v>3</v>
      </c>
      <c r="J155">
        <v>2</v>
      </c>
    </row>
    <row r="156" spans="1:10" x14ac:dyDescent="0.3">
      <c r="A156">
        <v>1999</v>
      </c>
      <c r="B156">
        <f t="shared" si="2"/>
        <v>23</v>
      </c>
      <c r="C156" s="3">
        <v>44862.958634259303</v>
      </c>
      <c r="D156" t="s">
        <v>40</v>
      </c>
      <c r="E156">
        <v>3</v>
      </c>
      <c r="F156">
        <v>3</v>
      </c>
      <c r="G156">
        <v>3</v>
      </c>
      <c r="H156">
        <v>2</v>
      </c>
      <c r="I156">
        <v>3</v>
      </c>
      <c r="J156">
        <v>1</v>
      </c>
    </row>
    <row r="157" spans="1:10" x14ac:dyDescent="0.3">
      <c r="A157">
        <v>1999</v>
      </c>
      <c r="B157">
        <f t="shared" si="2"/>
        <v>23</v>
      </c>
      <c r="C157" s="3">
        <v>44864.549907407403</v>
      </c>
      <c r="D157" t="s">
        <v>44</v>
      </c>
      <c r="E157">
        <v>3</v>
      </c>
      <c r="F157">
        <v>3</v>
      </c>
      <c r="G157">
        <v>1</v>
      </c>
      <c r="H157">
        <v>2</v>
      </c>
      <c r="I157">
        <v>2</v>
      </c>
      <c r="J157">
        <v>3</v>
      </c>
    </row>
    <row r="158" spans="1:10" x14ac:dyDescent="0.3">
      <c r="A158">
        <v>1999</v>
      </c>
      <c r="B158">
        <f t="shared" si="2"/>
        <v>23</v>
      </c>
      <c r="C158" s="3">
        <v>44864.749710648102</v>
      </c>
      <c r="D158" t="s">
        <v>87</v>
      </c>
      <c r="E158">
        <v>3</v>
      </c>
      <c r="F158">
        <v>3</v>
      </c>
      <c r="G158">
        <v>3</v>
      </c>
      <c r="H158">
        <v>3</v>
      </c>
      <c r="I158">
        <v>4</v>
      </c>
      <c r="J158">
        <v>3</v>
      </c>
    </row>
    <row r="159" spans="1:10" x14ac:dyDescent="0.3">
      <c r="A159">
        <v>1999</v>
      </c>
      <c r="B159">
        <f t="shared" si="2"/>
        <v>23</v>
      </c>
      <c r="C159" s="3">
        <v>44865.548634259299</v>
      </c>
      <c r="D159" t="s">
        <v>88</v>
      </c>
      <c r="E159">
        <v>2</v>
      </c>
      <c r="F159">
        <v>3</v>
      </c>
      <c r="G159">
        <v>3</v>
      </c>
      <c r="H159">
        <v>3</v>
      </c>
      <c r="I159">
        <v>4</v>
      </c>
      <c r="J159">
        <v>3</v>
      </c>
    </row>
    <row r="160" spans="1:10" x14ac:dyDescent="0.3">
      <c r="A160">
        <v>1999</v>
      </c>
      <c r="B160">
        <f t="shared" si="2"/>
        <v>23</v>
      </c>
      <c r="C160" s="3">
        <v>44865.561273148203</v>
      </c>
      <c r="D160" t="s">
        <v>89</v>
      </c>
      <c r="E160">
        <v>4</v>
      </c>
      <c r="F160">
        <v>4</v>
      </c>
      <c r="G160">
        <v>4</v>
      </c>
      <c r="H160">
        <v>4</v>
      </c>
      <c r="I160">
        <v>4</v>
      </c>
      <c r="J160">
        <v>4</v>
      </c>
    </row>
    <row r="161" spans="1:10" x14ac:dyDescent="0.3">
      <c r="A161">
        <v>1999</v>
      </c>
      <c r="B161">
        <f t="shared" si="2"/>
        <v>23</v>
      </c>
      <c r="C161" s="3">
        <v>44865.759282407402</v>
      </c>
      <c r="D161" t="s">
        <v>42</v>
      </c>
      <c r="E161">
        <v>4</v>
      </c>
      <c r="F161">
        <v>4</v>
      </c>
      <c r="G161">
        <v>2</v>
      </c>
      <c r="H161">
        <v>4</v>
      </c>
      <c r="I161">
        <v>4</v>
      </c>
      <c r="J161">
        <v>4</v>
      </c>
    </row>
    <row r="162" spans="1:10" x14ac:dyDescent="0.3">
      <c r="A162">
        <v>1999</v>
      </c>
      <c r="B162">
        <f t="shared" si="2"/>
        <v>23</v>
      </c>
      <c r="C162" s="3">
        <v>44865.888113425899</v>
      </c>
      <c r="D162" t="s">
        <v>42</v>
      </c>
      <c r="E162">
        <v>4</v>
      </c>
      <c r="F162">
        <v>4</v>
      </c>
      <c r="G162">
        <v>2</v>
      </c>
      <c r="H162">
        <v>3</v>
      </c>
      <c r="I162">
        <v>4</v>
      </c>
      <c r="J162">
        <v>3</v>
      </c>
    </row>
    <row r="163" spans="1:10" x14ac:dyDescent="0.3">
      <c r="A163">
        <v>1999</v>
      </c>
      <c r="B163">
        <f t="shared" si="2"/>
        <v>23</v>
      </c>
      <c r="C163" s="3">
        <v>44866.420648148101</v>
      </c>
      <c r="D163" t="s">
        <v>90</v>
      </c>
      <c r="E163">
        <v>3</v>
      </c>
      <c r="F163">
        <v>4</v>
      </c>
      <c r="G163">
        <v>3</v>
      </c>
      <c r="H163">
        <v>3</v>
      </c>
      <c r="I163">
        <v>4</v>
      </c>
      <c r="J163">
        <v>4</v>
      </c>
    </row>
    <row r="164" spans="1:10" x14ac:dyDescent="0.3">
      <c r="A164">
        <v>1999</v>
      </c>
      <c r="B164">
        <f t="shared" si="2"/>
        <v>23</v>
      </c>
      <c r="C164" s="3">
        <v>44866.478865740697</v>
      </c>
      <c r="D164" t="s">
        <v>52</v>
      </c>
      <c r="E164">
        <v>4</v>
      </c>
      <c r="F164">
        <v>4</v>
      </c>
      <c r="G164">
        <v>3</v>
      </c>
      <c r="H164">
        <v>4</v>
      </c>
      <c r="I164">
        <v>4</v>
      </c>
      <c r="J164">
        <v>4</v>
      </c>
    </row>
    <row r="165" spans="1:10" x14ac:dyDescent="0.3">
      <c r="A165">
        <v>1999</v>
      </c>
      <c r="B165">
        <f t="shared" si="2"/>
        <v>23</v>
      </c>
      <c r="C165" s="3">
        <v>44866.5004050926</v>
      </c>
      <c r="D165" t="s">
        <v>91</v>
      </c>
      <c r="E165">
        <v>2</v>
      </c>
      <c r="F165">
        <v>2</v>
      </c>
      <c r="G165">
        <v>4</v>
      </c>
      <c r="H165">
        <v>2</v>
      </c>
      <c r="I165">
        <v>2</v>
      </c>
      <c r="J165">
        <v>1</v>
      </c>
    </row>
    <row r="166" spans="1:10" x14ac:dyDescent="0.3">
      <c r="A166">
        <v>1999</v>
      </c>
      <c r="B166">
        <f t="shared" si="2"/>
        <v>23</v>
      </c>
      <c r="C166" s="3">
        <v>44866.5340393519</v>
      </c>
      <c r="D166" t="s">
        <v>77</v>
      </c>
      <c r="E166">
        <v>4</v>
      </c>
      <c r="F166">
        <v>4</v>
      </c>
      <c r="G166">
        <v>3</v>
      </c>
      <c r="H166">
        <v>2</v>
      </c>
      <c r="I166">
        <v>3</v>
      </c>
      <c r="J166">
        <v>2</v>
      </c>
    </row>
    <row r="167" spans="1:10" x14ac:dyDescent="0.3">
      <c r="A167">
        <v>1999</v>
      </c>
      <c r="B167">
        <f t="shared" si="2"/>
        <v>23</v>
      </c>
      <c r="C167" s="3">
        <v>44866.907407407401</v>
      </c>
      <c r="D167" t="s">
        <v>49</v>
      </c>
      <c r="E167">
        <v>3</v>
      </c>
      <c r="F167">
        <v>3</v>
      </c>
      <c r="G167">
        <v>2</v>
      </c>
      <c r="H167">
        <v>3</v>
      </c>
      <c r="I167">
        <v>3</v>
      </c>
      <c r="J167">
        <v>3</v>
      </c>
    </row>
    <row r="168" spans="1:10" x14ac:dyDescent="0.3">
      <c r="A168">
        <v>1999</v>
      </c>
      <c r="B168">
        <f t="shared" si="2"/>
        <v>23</v>
      </c>
      <c r="C168" s="3">
        <v>44867.5459722222</v>
      </c>
      <c r="D168" t="s">
        <v>77</v>
      </c>
      <c r="E168">
        <v>3</v>
      </c>
      <c r="F168">
        <v>2</v>
      </c>
      <c r="G168">
        <v>4</v>
      </c>
      <c r="H168">
        <v>1</v>
      </c>
      <c r="I168">
        <v>2</v>
      </c>
      <c r="J168">
        <v>1</v>
      </c>
    </row>
    <row r="169" spans="1:10" x14ac:dyDescent="0.3">
      <c r="A169">
        <v>1999</v>
      </c>
      <c r="B169">
        <f t="shared" si="2"/>
        <v>23</v>
      </c>
      <c r="C169" s="3">
        <v>44868.435590277797</v>
      </c>
      <c r="D169" t="s">
        <v>44</v>
      </c>
      <c r="E169">
        <v>2</v>
      </c>
      <c r="F169">
        <v>4</v>
      </c>
      <c r="G169">
        <v>3</v>
      </c>
      <c r="H169">
        <v>3</v>
      </c>
      <c r="I169">
        <v>4</v>
      </c>
      <c r="J169">
        <v>4</v>
      </c>
    </row>
    <row r="170" spans="1:10" x14ac:dyDescent="0.3">
      <c r="A170">
        <v>1999</v>
      </c>
      <c r="B170">
        <f t="shared" si="2"/>
        <v>23</v>
      </c>
      <c r="C170" s="3">
        <v>44868.719571759299</v>
      </c>
      <c r="D170" t="s">
        <v>52</v>
      </c>
      <c r="E170">
        <v>4</v>
      </c>
      <c r="F170">
        <v>3</v>
      </c>
      <c r="G170">
        <v>4</v>
      </c>
      <c r="H170">
        <v>3</v>
      </c>
      <c r="I170">
        <v>3</v>
      </c>
      <c r="J170">
        <v>3</v>
      </c>
    </row>
    <row r="171" spans="1:10" x14ac:dyDescent="0.3">
      <c r="A171">
        <v>1999</v>
      </c>
      <c r="B171">
        <f t="shared" si="2"/>
        <v>23</v>
      </c>
      <c r="C171" s="3">
        <v>44869.8383217593</v>
      </c>
      <c r="D171" t="s">
        <v>63</v>
      </c>
      <c r="E171">
        <v>4</v>
      </c>
      <c r="F171">
        <v>4</v>
      </c>
      <c r="G171">
        <v>3</v>
      </c>
      <c r="H171">
        <v>4</v>
      </c>
      <c r="I171">
        <v>4</v>
      </c>
      <c r="J171">
        <v>4</v>
      </c>
    </row>
    <row r="172" spans="1:10" x14ac:dyDescent="0.3">
      <c r="A172">
        <v>1999</v>
      </c>
      <c r="B172">
        <f t="shared" si="2"/>
        <v>23</v>
      </c>
      <c r="C172" s="3">
        <v>44869.933275463001</v>
      </c>
      <c r="D172" t="s">
        <v>49</v>
      </c>
      <c r="E172">
        <v>4</v>
      </c>
      <c r="F172">
        <v>4</v>
      </c>
      <c r="G172">
        <v>3</v>
      </c>
      <c r="H172">
        <v>3</v>
      </c>
      <c r="I172">
        <v>4</v>
      </c>
      <c r="J172">
        <v>3</v>
      </c>
    </row>
    <row r="173" spans="1:10" x14ac:dyDescent="0.3">
      <c r="A173">
        <v>1999</v>
      </c>
      <c r="B173">
        <f t="shared" si="2"/>
        <v>23</v>
      </c>
      <c r="C173" s="3">
        <v>44870.968645833302</v>
      </c>
      <c r="D173" t="s">
        <v>44</v>
      </c>
      <c r="E173">
        <v>3</v>
      </c>
      <c r="F173">
        <v>4</v>
      </c>
      <c r="G173">
        <v>2</v>
      </c>
      <c r="H173">
        <v>3</v>
      </c>
      <c r="I173">
        <v>4</v>
      </c>
      <c r="J173">
        <v>3</v>
      </c>
    </row>
    <row r="174" spans="1:10" x14ac:dyDescent="0.3">
      <c r="A174">
        <v>1999</v>
      </c>
      <c r="B174">
        <f t="shared" si="2"/>
        <v>23</v>
      </c>
      <c r="C174" s="3">
        <v>44871.740752314799</v>
      </c>
      <c r="D174" t="s">
        <v>92</v>
      </c>
      <c r="E174">
        <v>4</v>
      </c>
      <c r="F174">
        <v>4</v>
      </c>
      <c r="G174">
        <v>3</v>
      </c>
      <c r="H174">
        <v>4</v>
      </c>
      <c r="I174">
        <v>4</v>
      </c>
      <c r="J174">
        <v>4</v>
      </c>
    </row>
    <row r="175" spans="1:10" x14ac:dyDescent="0.3">
      <c r="A175">
        <v>1999</v>
      </c>
      <c r="B175">
        <f t="shared" si="2"/>
        <v>23</v>
      </c>
      <c r="C175" s="3">
        <v>44872.339976851901</v>
      </c>
      <c r="D175" t="s">
        <v>93</v>
      </c>
      <c r="E175">
        <v>3</v>
      </c>
      <c r="F175">
        <v>3</v>
      </c>
      <c r="G175">
        <v>3</v>
      </c>
      <c r="H175">
        <v>3</v>
      </c>
      <c r="I175">
        <v>3</v>
      </c>
      <c r="J175">
        <v>3</v>
      </c>
    </row>
    <row r="176" spans="1:10" x14ac:dyDescent="0.3">
      <c r="A176">
        <v>1999</v>
      </c>
      <c r="B176">
        <f t="shared" si="2"/>
        <v>23</v>
      </c>
      <c r="C176" s="3">
        <v>44872.638703703698</v>
      </c>
      <c r="D176" t="s">
        <v>42</v>
      </c>
      <c r="E176">
        <v>4</v>
      </c>
      <c r="F176">
        <v>4</v>
      </c>
      <c r="G176">
        <v>2</v>
      </c>
      <c r="H176">
        <v>3</v>
      </c>
      <c r="I176">
        <v>4</v>
      </c>
      <c r="J176">
        <v>2</v>
      </c>
    </row>
    <row r="177" spans="1:10" x14ac:dyDescent="0.3">
      <c r="A177">
        <v>1999</v>
      </c>
      <c r="B177">
        <f t="shared" si="2"/>
        <v>23</v>
      </c>
      <c r="C177" s="3">
        <v>44872.715312499997</v>
      </c>
      <c r="D177" t="s">
        <v>44</v>
      </c>
      <c r="E177">
        <v>2</v>
      </c>
      <c r="F177">
        <v>3</v>
      </c>
      <c r="G177">
        <v>3</v>
      </c>
      <c r="H177">
        <v>3</v>
      </c>
      <c r="I177">
        <v>3</v>
      </c>
      <c r="J177">
        <v>3</v>
      </c>
    </row>
    <row r="178" spans="1:10" x14ac:dyDescent="0.3">
      <c r="A178">
        <v>1999</v>
      </c>
      <c r="B178">
        <f t="shared" si="2"/>
        <v>23</v>
      </c>
      <c r="C178" s="3">
        <v>44874.443136574097</v>
      </c>
      <c r="D178" t="s">
        <v>94</v>
      </c>
      <c r="E178">
        <v>2</v>
      </c>
      <c r="F178">
        <v>4</v>
      </c>
      <c r="G178">
        <v>2</v>
      </c>
      <c r="H178">
        <v>4</v>
      </c>
      <c r="I178">
        <v>4</v>
      </c>
      <c r="J178">
        <v>4</v>
      </c>
    </row>
    <row r="179" spans="1:10" x14ac:dyDescent="0.3">
      <c r="A179">
        <v>1998</v>
      </c>
      <c r="B179">
        <f t="shared" si="2"/>
        <v>24</v>
      </c>
      <c r="C179" s="3">
        <v>44859.934548611098</v>
      </c>
      <c r="D179" t="s">
        <v>44</v>
      </c>
      <c r="E179">
        <v>4</v>
      </c>
      <c r="F179">
        <v>4</v>
      </c>
      <c r="G179">
        <v>2</v>
      </c>
      <c r="H179">
        <v>3</v>
      </c>
      <c r="I179">
        <v>4</v>
      </c>
      <c r="J179">
        <v>3</v>
      </c>
    </row>
    <row r="180" spans="1:10" x14ac:dyDescent="0.3">
      <c r="A180">
        <v>1998</v>
      </c>
      <c r="B180">
        <f t="shared" si="2"/>
        <v>24</v>
      </c>
      <c r="C180" s="3">
        <v>44860.479074074101</v>
      </c>
      <c r="D180" t="s">
        <v>40</v>
      </c>
      <c r="E180">
        <v>4</v>
      </c>
      <c r="F180">
        <v>4</v>
      </c>
      <c r="G180">
        <v>3</v>
      </c>
      <c r="H180">
        <v>4</v>
      </c>
      <c r="I180">
        <v>4</v>
      </c>
      <c r="J180">
        <v>3</v>
      </c>
    </row>
    <row r="181" spans="1:10" x14ac:dyDescent="0.3">
      <c r="A181">
        <v>1998</v>
      </c>
      <c r="B181">
        <f t="shared" si="2"/>
        <v>24</v>
      </c>
      <c r="C181" s="3">
        <v>44860.832476851901</v>
      </c>
      <c r="D181" t="s">
        <v>95</v>
      </c>
      <c r="E181">
        <v>2</v>
      </c>
      <c r="F181">
        <v>3</v>
      </c>
      <c r="G181">
        <v>2</v>
      </c>
      <c r="H181">
        <v>2</v>
      </c>
      <c r="I181">
        <v>3</v>
      </c>
      <c r="J181">
        <v>3</v>
      </c>
    </row>
    <row r="182" spans="1:10" x14ac:dyDescent="0.3">
      <c r="A182">
        <v>1998</v>
      </c>
      <c r="B182">
        <f t="shared" si="2"/>
        <v>24</v>
      </c>
      <c r="C182" s="3">
        <v>44860.9692939815</v>
      </c>
      <c r="D182" t="s">
        <v>42</v>
      </c>
      <c r="E182">
        <v>3</v>
      </c>
      <c r="F182">
        <v>3</v>
      </c>
      <c r="G182">
        <v>4</v>
      </c>
      <c r="H182">
        <v>1</v>
      </c>
      <c r="I182">
        <v>3</v>
      </c>
      <c r="J182">
        <v>1</v>
      </c>
    </row>
    <row r="183" spans="1:10" x14ac:dyDescent="0.3">
      <c r="A183">
        <v>1998</v>
      </c>
      <c r="B183">
        <f t="shared" si="2"/>
        <v>24</v>
      </c>
      <c r="C183" s="3">
        <v>44860.977141203701</v>
      </c>
      <c r="D183" t="s">
        <v>42</v>
      </c>
      <c r="E183">
        <v>4</v>
      </c>
      <c r="F183">
        <v>4</v>
      </c>
      <c r="G183">
        <v>2</v>
      </c>
      <c r="H183">
        <v>4</v>
      </c>
      <c r="I183">
        <v>4</v>
      </c>
      <c r="J183">
        <v>4</v>
      </c>
    </row>
    <row r="184" spans="1:10" x14ac:dyDescent="0.3">
      <c r="A184">
        <v>1998</v>
      </c>
      <c r="B184">
        <f t="shared" si="2"/>
        <v>24</v>
      </c>
      <c r="C184" s="3">
        <v>44861.412210648101</v>
      </c>
      <c r="D184" t="s">
        <v>52</v>
      </c>
      <c r="E184">
        <v>2</v>
      </c>
      <c r="F184">
        <v>3</v>
      </c>
      <c r="G184">
        <v>3</v>
      </c>
      <c r="H184">
        <v>3</v>
      </c>
      <c r="I184">
        <v>2</v>
      </c>
      <c r="J184">
        <v>1</v>
      </c>
    </row>
    <row r="185" spans="1:10" x14ac:dyDescent="0.3">
      <c r="A185">
        <v>1998</v>
      </c>
      <c r="B185">
        <f t="shared" si="2"/>
        <v>24</v>
      </c>
      <c r="C185" s="3">
        <v>44861.431134259299</v>
      </c>
      <c r="D185" t="s">
        <v>96</v>
      </c>
      <c r="E185">
        <v>3</v>
      </c>
      <c r="F185">
        <v>4</v>
      </c>
      <c r="G185">
        <v>2</v>
      </c>
      <c r="H185">
        <v>3</v>
      </c>
      <c r="I185">
        <v>4</v>
      </c>
      <c r="J185">
        <v>3</v>
      </c>
    </row>
    <row r="186" spans="1:10" x14ac:dyDescent="0.3">
      <c r="A186">
        <v>1998</v>
      </c>
      <c r="B186">
        <f t="shared" si="2"/>
        <v>24</v>
      </c>
      <c r="C186" s="3">
        <v>44861.431840277801</v>
      </c>
      <c r="D186" t="s">
        <v>42</v>
      </c>
      <c r="E186">
        <v>3</v>
      </c>
      <c r="F186">
        <v>3</v>
      </c>
      <c r="G186">
        <v>3</v>
      </c>
      <c r="H186">
        <v>2</v>
      </c>
      <c r="I186">
        <v>3</v>
      </c>
      <c r="J186">
        <v>3</v>
      </c>
    </row>
    <row r="187" spans="1:10" x14ac:dyDescent="0.3">
      <c r="A187">
        <v>1998</v>
      </c>
      <c r="B187">
        <f t="shared" si="2"/>
        <v>24</v>
      </c>
      <c r="C187" s="3">
        <v>44861.438831018502</v>
      </c>
      <c r="D187" t="s">
        <v>42</v>
      </c>
      <c r="E187">
        <v>4</v>
      </c>
      <c r="F187">
        <v>4</v>
      </c>
      <c r="G187">
        <v>2</v>
      </c>
      <c r="H187">
        <v>4</v>
      </c>
      <c r="I187">
        <v>4</v>
      </c>
      <c r="J187">
        <v>4</v>
      </c>
    </row>
    <row r="188" spans="1:10" x14ac:dyDescent="0.3">
      <c r="A188">
        <v>1998</v>
      </c>
      <c r="B188">
        <f t="shared" si="2"/>
        <v>24</v>
      </c>
      <c r="C188" s="3">
        <v>44861.440763888902</v>
      </c>
      <c r="D188" t="s">
        <v>97</v>
      </c>
      <c r="E188">
        <v>3</v>
      </c>
      <c r="F188">
        <v>3</v>
      </c>
      <c r="G188">
        <v>2</v>
      </c>
      <c r="H188">
        <v>3</v>
      </c>
      <c r="I188">
        <v>3</v>
      </c>
      <c r="J188">
        <v>3</v>
      </c>
    </row>
    <row r="189" spans="1:10" x14ac:dyDescent="0.3">
      <c r="A189">
        <v>1998</v>
      </c>
      <c r="B189">
        <f t="shared" si="2"/>
        <v>24</v>
      </c>
      <c r="C189" s="3">
        <v>44861.715081018498</v>
      </c>
      <c r="D189" t="s">
        <v>42</v>
      </c>
      <c r="E189">
        <v>4</v>
      </c>
      <c r="F189">
        <v>4</v>
      </c>
      <c r="G189">
        <v>4</v>
      </c>
      <c r="H189">
        <v>3</v>
      </c>
      <c r="I189">
        <v>3</v>
      </c>
      <c r="J189">
        <v>3</v>
      </c>
    </row>
    <row r="190" spans="1:10" x14ac:dyDescent="0.3">
      <c r="A190">
        <v>1998</v>
      </c>
      <c r="B190">
        <f t="shared" si="2"/>
        <v>24</v>
      </c>
      <c r="C190" s="3">
        <v>44862.776215277801</v>
      </c>
      <c r="D190" t="s">
        <v>40</v>
      </c>
      <c r="E190">
        <v>3</v>
      </c>
      <c r="F190">
        <v>4</v>
      </c>
      <c r="G190">
        <v>3</v>
      </c>
      <c r="H190">
        <v>2</v>
      </c>
      <c r="I190">
        <v>4</v>
      </c>
      <c r="J190">
        <v>2</v>
      </c>
    </row>
    <row r="191" spans="1:10" x14ac:dyDescent="0.3">
      <c r="A191">
        <v>1998</v>
      </c>
      <c r="B191">
        <f t="shared" si="2"/>
        <v>24</v>
      </c>
      <c r="C191" s="3">
        <v>44862.783819444398</v>
      </c>
      <c r="D191" t="s">
        <v>40</v>
      </c>
      <c r="E191">
        <v>4</v>
      </c>
      <c r="F191">
        <v>4</v>
      </c>
      <c r="G191">
        <v>2</v>
      </c>
      <c r="H191">
        <v>4</v>
      </c>
      <c r="I191">
        <v>4</v>
      </c>
      <c r="J191">
        <v>4</v>
      </c>
    </row>
    <row r="192" spans="1:10" x14ac:dyDescent="0.3">
      <c r="A192">
        <v>1998</v>
      </c>
      <c r="B192">
        <f t="shared" si="2"/>
        <v>24</v>
      </c>
      <c r="C192" s="3">
        <v>44864.883043981499</v>
      </c>
      <c r="D192" t="s">
        <v>98</v>
      </c>
      <c r="E192">
        <v>4</v>
      </c>
      <c r="F192">
        <v>4</v>
      </c>
      <c r="G192">
        <v>1</v>
      </c>
      <c r="H192">
        <v>4</v>
      </c>
      <c r="I192">
        <v>4</v>
      </c>
      <c r="J192">
        <v>4</v>
      </c>
    </row>
    <row r="193" spans="1:10" x14ac:dyDescent="0.3">
      <c r="A193">
        <v>1998</v>
      </c>
      <c r="B193">
        <f t="shared" si="2"/>
        <v>24</v>
      </c>
      <c r="C193" s="3">
        <v>44865.442777777796</v>
      </c>
      <c r="D193" t="s">
        <v>99</v>
      </c>
      <c r="E193">
        <v>3</v>
      </c>
      <c r="F193">
        <v>3</v>
      </c>
      <c r="G193">
        <v>2</v>
      </c>
      <c r="H193">
        <v>3</v>
      </c>
      <c r="I193">
        <v>3</v>
      </c>
      <c r="J193">
        <v>2</v>
      </c>
    </row>
    <row r="194" spans="1:10" x14ac:dyDescent="0.3">
      <c r="A194">
        <v>1998</v>
      </c>
      <c r="B194">
        <f t="shared" ref="B194:B257" si="3">2022-A194</f>
        <v>24</v>
      </c>
      <c r="C194" s="3">
        <v>44865.604872685202</v>
      </c>
      <c r="D194" t="s">
        <v>42</v>
      </c>
      <c r="E194">
        <v>3</v>
      </c>
      <c r="F194">
        <v>3</v>
      </c>
      <c r="G194">
        <v>3</v>
      </c>
      <c r="H194">
        <v>3</v>
      </c>
      <c r="I194">
        <v>3</v>
      </c>
      <c r="J194">
        <v>3</v>
      </c>
    </row>
    <row r="195" spans="1:10" x14ac:dyDescent="0.3">
      <c r="A195">
        <v>1998</v>
      </c>
      <c r="B195">
        <f t="shared" si="3"/>
        <v>24</v>
      </c>
      <c r="C195" s="3">
        <v>44866.860763888901</v>
      </c>
      <c r="D195" t="s">
        <v>100</v>
      </c>
      <c r="E195">
        <v>3</v>
      </c>
      <c r="F195">
        <v>4</v>
      </c>
      <c r="G195">
        <v>3</v>
      </c>
      <c r="H195">
        <v>2</v>
      </c>
      <c r="I195">
        <v>4</v>
      </c>
      <c r="J195">
        <v>3</v>
      </c>
    </row>
    <row r="196" spans="1:10" x14ac:dyDescent="0.3">
      <c r="A196">
        <v>1998</v>
      </c>
      <c r="B196">
        <f t="shared" si="3"/>
        <v>24</v>
      </c>
      <c r="C196" s="3">
        <v>44867.6099189815</v>
      </c>
      <c r="D196" t="s">
        <v>44</v>
      </c>
      <c r="E196">
        <v>4</v>
      </c>
      <c r="F196">
        <v>4</v>
      </c>
      <c r="G196">
        <v>1</v>
      </c>
      <c r="H196">
        <v>4</v>
      </c>
      <c r="I196">
        <v>4</v>
      </c>
      <c r="J196">
        <v>3</v>
      </c>
    </row>
    <row r="197" spans="1:10" x14ac:dyDescent="0.3">
      <c r="A197">
        <v>1998</v>
      </c>
      <c r="B197">
        <f t="shared" si="3"/>
        <v>24</v>
      </c>
      <c r="C197" s="3">
        <v>44867.884201388901</v>
      </c>
      <c r="D197" t="s">
        <v>101</v>
      </c>
      <c r="E197">
        <v>3</v>
      </c>
      <c r="F197">
        <v>4</v>
      </c>
      <c r="G197">
        <v>2</v>
      </c>
      <c r="H197">
        <v>3</v>
      </c>
      <c r="I197">
        <v>2</v>
      </c>
      <c r="J197">
        <v>3</v>
      </c>
    </row>
    <row r="198" spans="1:10" x14ac:dyDescent="0.3">
      <c r="A198">
        <v>1998</v>
      </c>
      <c r="B198">
        <f t="shared" si="3"/>
        <v>24</v>
      </c>
      <c r="C198" s="3">
        <v>44870.4160416667</v>
      </c>
      <c r="D198" t="s">
        <v>40</v>
      </c>
      <c r="E198">
        <v>3</v>
      </c>
      <c r="F198">
        <v>3</v>
      </c>
      <c r="G198">
        <v>1</v>
      </c>
      <c r="H198">
        <v>4</v>
      </c>
      <c r="I198">
        <v>4</v>
      </c>
      <c r="J198">
        <v>2</v>
      </c>
    </row>
    <row r="199" spans="1:10" x14ac:dyDescent="0.3">
      <c r="A199">
        <v>1998</v>
      </c>
      <c r="B199">
        <f t="shared" si="3"/>
        <v>24</v>
      </c>
      <c r="C199" s="3">
        <v>44871.896805555603</v>
      </c>
      <c r="D199" t="s">
        <v>52</v>
      </c>
      <c r="E199">
        <v>3</v>
      </c>
      <c r="F199">
        <v>4</v>
      </c>
      <c r="G199">
        <v>3</v>
      </c>
      <c r="H199">
        <v>3</v>
      </c>
      <c r="I199">
        <v>4</v>
      </c>
      <c r="J199">
        <v>3</v>
      </c>
    </row>
    <row r="200" spans="1:10" x14ac:dyDescent="0.3">
      <c r="A200">
        <v>1998</v>
      </c>
      <c r="B200">
        <f t="shared" si="3"/>
        <v>24</v>
      </c>
      <c r="C200" s="3">
        <v>44874.471863425897</v>
      </c>
      <c r="D200" t="s">
        <v>40</v>
      </c>
      <c r="E200">
        <v>4</v>
      </c>
      <c r="F200">
        <v>4</v>
      </c>
      <c r="G200">
        <v>3</v>
      </c>
      <c r="H200">
        <v>3</v>
      </c>
      <c r="I200">
        <v>4</v>
      </c>
      <c r="J200">
        <v>2</v>
      </c>
    </row>
    <row r="201" spans="1:10" x14ac:dyDescent="0.3">
      <c r="A201">
        <v>1998</v>
      </c>
      <c r="B201">
        <f t="shared" si="3"/>
        <v>24</v>
      </c>
      <c r="C201" s="3">
        <v>44874.595439814802</v>
      </c>
      <c r="D201" t="s">
        <v>42</v>
      </c>
      <c r="E201">
        <v>4</v>
      </c>
      <c r="F201">
        <v>4</v>
      </c>
      <c r="G201">
        <v>4</v>
      </c>
      <c r="H201">
        <v>3</v>
      </c>
      <c r="I201">
        <v>3</v>
      </c>
      <c r="J201">
        <v>3</v>
      </c>
    </row>
    <row r="202" spans="1:10" x14ac:dyDescent="0.3">
      <c r="A202">
        <v>1998</v>
      </c>
      <c r="B202">
        <f t="shared" si="3"/>
        <v>24</v>
      </c>
      <c r="C202" s="3">
        <v>44875.945567129602</v>
      </c>
      <c r="D202" t="s">
        <v>42</v>
      </c>
      <c r="E202">
        <v>4</v>
      </c>
      <c r="F202">
        <v>4</v>
      </c>
      <c r="G202">
        <v>3</v>
      </c>
      <c r="H202">
        <v>3</v>
      </c>
      <c r="I202">
        <v>4</v>
      </c>
      <c r="J202">
        <v>3</v>
      </c>
    </row>
    <row r="203" spans="1:10" x14ac:dyDescent="0.3">
      <c r="A203">
        <v>1997</v>
      </c>
      <c r="B203">
        <f t="shared" si="3"/>
        <v>25</v>
      </c>
      <c r="C203" s="3">
        <v>44859.500208333302</v>
      </c>
      <c r="D203" t="s">
        <v>42</v>
      </c>
      <c r="E203">
        <v>4</v>
      </c>
      <c r="F203">
        <v>4</v>
      </c>
      <c r="G203">
        <v>1</v>
      </c>
      <c r="H203">
        <v>4</v>
      </c>
      <c r="I203">
        <v>4</v>
      </c>
      <c r="J203">
        <v>4</v>
      </c>
    </row>
    <row r="204" spans="1:10" x14ac:dyDescent="0.3">
      <c r="A204">
        <v>1997</v>
      </c>
      <c r="B204">
        <f t="shared" si="3"/>
        <v>25</v>
      </c>
      <c r="C204" s="3">
        <v>44860.719548611101</v>
      </c>
      <c r="D204" t="s">
        <v>69</v>
      </c>
      <c r="E204">
        <v>4</v>
      </c>
      <c r="F204">
        <v>3</v>
      </c>
      <c r="G204">
        <v>4</v>
      </c>
      <c r="H204">
        <v>3</v>
      </c>
      <c r="I204">
        <v>3</v>
      </c>
      <c r="J204">
        <v>3</v>
      </c>
    </row>
    <row r="205" spans="1:10" x14ac:dyDescent="0.3">
      <c r="A205">
        <v>1997</v>
      </c>
      <c r="B205">
        <f t="shared" si="3"/>
        <v>25</v>
      </c>
      <c r="C205" s="3">
        <v>44860.725138888898</v>
      </c>
      <c r="D205" t="s">
        <v>40</v>
      </c>
      <c r="E205">
        <v>4</v>
      </c>
      <c r="F205">
        <v>4</v>
      </c>
      <c r="G205">
        <v>3</v>
      </c>
      <c r="H205">
        <v>3</v>
      </c>
      <c r="I205">
        <v>3</v>
      </c>
      <c r="J205">
        <v>3</v>
      </c>
    </row>
    <row r="206" spans="1:10" x14ac:dyDescent="0.3">
      <c r="A206">
        <v>1997</v>
      </c>
      <c r="B206">
        <f t="shared" si="3"/>
        <v>25</v>
      </c>
      <c r="C206" s="3">
        <v>44860.836643518502</v>
      </c>
      <c r="D206" t="s">
        <v>42</v>
      </c>
      <c r="E206">
        <v>4</v>
      </c>
      <c r="F206">
        <v>4</v>
      </c>
      <c r="G206">
        <v>3</v>
      </c>
      <c r="H206">
        <v>3</v>
      </c>
      <c r="I206">
        <v>3</v>
      </c>
      <c r="J206">
        <v>3</v>
      </c>
    </row>
    <row r="207" spans="1:10" x14ac:dyDescent="0.3">
      <c r="A207">
        <v>1997</v>
      </c>
      <c r="B207">
        <f t="shared" si="3"/>
        <v>25</v>
      </c>
      <c r="C207" s="3">
        <v>44861.440254629597</v>
      </c>
      <c r="D207" t="s">
        <v>44</v>
      </c>
      <c r="E207">
        <v>3</v>
      </c>
      <c r="F207">
        <v>3</v>
      </c>
      <c r="G207">
        <v>3</v>
      </c>
      <c r="H207">
        <v>2</v>
      </c>
      <c r="I207">
        <v>3</v>
      </c>
      <c r="J207">
        <v>3</v>
      </c>
    </row>
    <row r="208" spans="1:10" x14ac:dyDescent="0.3">
      <c r="A208">
        <v>1997</v>
      </c>
      <c r="B208">
        <f t="shared" si="3"/>
        <v>25</v>
      </c>
      <c r="C208" s="3">
        <v>44862.480925925898</v>
      </c>
      <c r="D208" t="s">
        <v>102</v>
      </c>
      <c r="E208">
        <v>2</v>
      </c>
      <c r="F208">
        <v>4</v>
      </c>
      <c r="G208">
        <v>1</v>
      </c>
      <c r="H208">
        <v>4</v>
      </c>
      <c r="I208">
        <v>4</v>
      </c>
      <c r="J208">
        <v>4</v>
      </c>
    </row>
    <row r="209" spans="1:10" x14ac:dyDescent="0.3">
      <c r="A209">
        <v>1997</v>
      </c>
      <c r="B209">
        <f t="shared" si="3"/>
        <v>25</v>
      </c>
      <c r="C209" s="3">
        <v>44863.004050925898</v>
      </c>
      <c r="D209" t="s">
        <v>103</v>
      </c>
      <c r="E209">
        <v>1</v>
      </c>
      <c r="F209">
        <v>1</v>
      </c>
      <c r="G209">
        <v>1</v>
      </c>
      <c r="H209">
        <v>1</v>
      </c>
      <c r="I209">
        <v>1</v>
      </c>
      <c r="J209">
        <v>1</v>
      </c>
    </row>
    <row r="210" spans="1:10" x14ac:dyDescent="0.3">
      <c r="A210">
        <v>1997</v>
      </c>
      <c r="B210">
        <f t="shared" si="3"/>
        <v>25</v>
      </c>
      <c r="C210" s="3">
        <v>44863.815428240698</v>
      </c>
      <c r="D210" t="s">
        <v>52</v>
      </c>
      <c r="E210">
        <v>3</v>
      </c>
      <c r="F210">
        <v>3</v>
      </c>
      <c r="G210">
        <v>2</v>
      </c>
      <c r="H210">
        <v>3</v>
      </c>
      <c r="I210">
        <v>3</v>
      </c>
      <c r="J210">
        <v>3</v>
      </c>
    </row>
    <row r="211" spans="1:10" x14ac:dyDescent="0.3">
      <c r="A211">
        <v>1997</v>
      </c>
      <c r="B211">
        <f t="shared" si="3"/>
        <v>25</v>
      </c>
      <c r="C211" s="3">
        <v>44866.605532407397</v>
      </c>
      <c r="D211" t="s">
        <v>44</v>
      </c>
      <c r="E211">
        <v>3</v>
      </c>
      <c r="F211">
        <v>3</v>
      </c>
      <c r="G211">
        <v>3</v>
      </c>
      <c r="H211">
        <v>2</v>
      </c>
      <c r="I211">
        <v>4</v>
      </c>
      <c r="J211">
        <v>3</v>
      </c>
    </row>
    <row r="212" spans="1:10" x14ac:dyDescent="0.3">
      <c r="A212">
        <v>1997</v>
      </c>
      <c r="B212">
        <f t="shared" si="3"/>
        <v>25</v>
      </c>
      <c r="C212" s="3">
        <v>44866.9316203704</v>
      </c>
      <c r="D212" t="s">
        <v>40</v>
      </c>
      <c r="E212">
        <v>3</v>
      </c>
      <c r="F212">
        <v>4</v>
      </c>
      <c r="G212">
        <v>3</v>
      </c>
      <c r="H212">
        <v>2</v>
      </c>
      <c r="I212">
        <v>1</v>
      </c>
      <c r="J212">
        <v>3</v>
      </c>
    </row>
    <row r="213" spans="1:10" x14ac:dyDescent="0.3">
      <c r="A213">
        <v>1997</v>
      </c>
      <c r="B213">
        <f t="shared" si="3"/>
        <v>25</v>
      </c>
      <c r="C213" s="3">
        <v>44867.446157407401</v>
      </c>
      <c r="D213" t="s">
        <v>44</v>
      </c>
      <c r="E213">
        <v>4</v>
      </c>
      <c r="F213">
        <v>4</v>
      </c>
      <c r="G213">
        <v>3</v>
      </c>
      <c r="H213">
        <v>3</v>
      </c>
      <c r="I213">
        <v>4</v>
      </c>
      <c r="J213">
        <v>3</v>
      </c>
    </row>
    <row r="214" spans="1:10" x14ac:dyDescent="0.3">
      <c r="A214">
        <v>1997</v>
      </c>
      <c r="B214">
        <f t="shared" si="3"/>
        <v>25</v>
      </c>
      <c r="C214" s="3">
        <v>44869.443078703698</v>
      </c>
      <c r="D214" t="s">
        <v>52</v>
      </c>
      <c r="E214">
        <v>1</v>
      </c>
      <c r="F214">
        <v>4</v>
      </c>
      <c r="G214">
        <v>4</v>
      </c>
      <c r="H214">
        <v>4</v>
      </c>
      <c r="I214">
        <v>4</v>
      </c>
      <c r="J214">
        <v>4</v>
      </c>
    </row>
    <row r="215" spans="1:10" x14ac:dyDescent="0.3">
      <c r="A215">
        <v>1997</v>
      </c>
      <c r="B215">
        <f t="shared" si="3"/>
        <v>25</v>
      </c>
      <c r="C215" s="3">
        <v>44870.898541666698</v>
      </c>
      <c r="D215" t="s">
        <v>42</v>
      </c>
      <c r="E215">
        <v>3</v>
      </c>
      <c r="F215">
        <v>3</v>
      </c>
      <c r="G215">
        <v>2</v>
      </c>
      <c r="H215">
        <v>4</v>
      </c>
      <c r="I215">
        <v>3</v>
      </c>
      <c r="J215">
        <v>3</v>
      </c>
    </row>
    <row r="216" spans="1:10" x14ac:dyDescent="0.3">
      <c r="A216">
        <v>1997</v>
      </c>
      <c r="B216">
        <f t="shared" si="3"/>
        <v>25</v>
      </c>
      <c r="C216" s="3">
        <v>44871.850682870398</v>
      </c>
      <c r="D216" t="s">
        <v>77</v>
      </c>
      <c r="E216">
        <v>3</v>
      </c>
      <c r="F216">
        <v>3</v>
      </c>
      <c r="G216">
        <v>2</v>
      </c>
      <c r="H216">
        <v>2</v>
      </c>
      <c r="I216">
        <v>3</v>
      </c>
      <c r="J216">
        <v>2</v>
      </c>
    </row>
    <row r="217" spans="1:10" x14ac:dyDescent="0.3">
      <c r="A217">
        <v>1997</v>
      </c>
      <c r="B217">
        <f t="shared" si="3"/>
        <v>25</v>
      </c>
      <c r="C217" s="3">
        <v>44872.8261921296</v>
      </c>
      <c r="D217" t="s">
        <v>42</v>
      </c>
      <c r="E217">
        <v>3</v>
      </c>
      <c r="F217">
        <v>3</v>
      </c>
      <c r="G217">
        <v>3</v>
      </c>
      <c r="H217">
        <v>3</v>
      </c>
      <c r="I217">
        <v>4</v>
      </c>
      <c r="J217">
        <v>3</v>
      </c>
    </row>
    <row r="218" spans="1:10" x14ac:dyDescent="0.3">
      <c r="A218">
        <v>1996</v>
      </c>
      <c r="B218">
        <f t="shared" si="3"/>
        <v>26</v>
      </c>
      <c r="C218" s="3">
        <v>44860.909826388903</v>
      </c>
      <c r="D218" t="s">
        <v>104</v>
      </c>
      <c r="E218">
        <v>4</v>
      </c>
      <c r="F218">
        <v>4</v>
      </c>
      <c r="G218">
        <v>1</v>
      </c>
      <c r="H218">
        <v>4</v>
      </c>
      <c r="I218">
        <v>4</v>
      </c>
      <c r="J218">
        <v>4</v>
      </c>
    </row>
    <row r="219" spans="1:10" x14ac:dyDescent="0.3">
      <c r="A219">
        <v>1996</v>
      </c>
      <c r="B219">
        <f t="shared" si="3"/>
        <v>26</v>
      </c>
      <c r="C219" s="3">
        <v>44860.932500000003</v>
      </c>
      <c r="D219" t="s">
        <v>44</v>
      </c>
      <c r="E219">
        <v>3</v>
      </c>
      <c r="F219">
        <v>3</v>
      </c>
      <c r="G219">
        <v>4</v>
      </c>
      <c r="H219">
        <v>2</v>
      </c>
      <c r="I219">
        <v>3</v>
      </c>
      <c r="J219">
        <v>2</v>
      </c>
    </row>
    <row r="220" spans="1:10" x14ac:dyDescent="0.3">
      <c r="A220">
        <v>1996</v>
      </c>
      <c r="B220">
        <f t="shared" si="3"/>
        <v>26</v>
      </c>
      <c r="C220" s="3">
        <v>44860.966886574097</v>
      </c>
      <c r="D220" t="s">
        <v>52</v>
      </c>
      <c r="E220">
        <v>2</v>
      </c>
      <c r="F220">
        <v>2</v>
      </c>
      <c r="G220">
        <v>3</v>
      </c>
      <c r="H220">
        <v>2</v>
      </c>
      <c r="I220">
        <v>3</v>
      </c>
      <c r="J220">
        <v>2</v>
      </c>
    </row>
    <row r="221" spans="1:10" x14ac:dyDescent="0.3">
      <c r="A221">
        <v>1996</v>
      </c>
      <c r="B221">
        <f t="shared" si="3"/>
        <v>26</v>
      </c>
      <c r="C221" s="3">
        <v>44860.9832986111</v>
      </c>
      <c r="D221" t="s">
        <v>42</v>
      </c>
      <c r="E221">
        <v>4</v>
      </c>
      <c r="F221">
        <v>4</v>
      </c>
      <c r="G221">
        <v>2</v>
      </c>
      <c r="H221">
        <v>4</v>
      </c>
      <c r="I221">
        <v>4</v>
      </c>
      <c r="J221">
        <v>4</v>
      </c>
    </row>
    <row r="222" spans="1:10" x14ac:dyDescent="0.3">
      <c r="A222">
        <v>1996</v>
      </c>
      <c r="B222">
        <f t="shared" si="3"/>
        <v>26</v>
      </c>
      <c r="C222" s="3">
        <v>44861.0866087963</v>
      </c>
      <c r="D222" t="s">
        <v>105</v>
      </c>
      <c r="E222">
        <v>4</v>
      </c>
      <c r="F222">
        <v>4</v>
      </c>
      <c r="G222">
        <v>3</v>
      </c>
      <c r="H222">
        <v>3</v>
      </c>
      <c r="I222">
        <v>4</v>
      </c>
      <c r="J222">
        <v>4</v>
      </c>
    </row>
    <row r="223" spans="1:10" x14ac:dyDescent="0.3">
      <c r="A223">
        <v>1996</v>
      </c>
      <c r="B223">
        <f t="shared" si="3"/>
        <v>26</v>
      </c>
      <c r="C223" s="3">
        <v>44861.564444444499</v>
      </c>
      <c r="D223" t="s">
        <v>40</v>
      </c>
      <c r="E223">
        <v>1</v>
      </c>
      <c r="F223">
        <v>1</v>
      </c>
      <c r="G223">
        <v>4</v>
      </c>
      <c r="H223">
        <v>1</v>
      </c>
      <c r="I223">
        <v>1</v>
      </c>
      <c r="J223">
        <v>1</v>
      </c>
    </row>
    <row r="224" spans="1:10" x14ac:dyDescent="0.3">
      <c r="A224">
        <v>1996</v>
      </c>
      <c r="B224">
        <f t="shared" si="3"/>
        <v>26</v>
      </c>
      <c r="C224" s="3">
        <v>44862.618182870399</v>
      </c>
      <c r="D224" t="s">
        <v>52</v>
      </c>
      <c r="E224">
        <v>3</v>
      </c>
      <c r="F224">
        <v>3</v>
      </c>
      <c r="G224">
        <v>2</v>
      </c>
      <c r="H224">
        <v>3</v>
      </c>
      <c r="I224">
        <v>4</v>
      </c>
      <c r="J224">
        <v>3</v>
      </c>
    </row>
    <row r="225" spans="1:10" x14ac:dyDescent="0.3">
      <c r="A225">
        <v>1996</v>
      </c>
      <c r="B225">
        <f t="shared" si="3"/>
        <v>26</v>
      </c>
      <c r="C225" s="3">
        <v>44862.925879629598</v>
      </c>
      <c r="D225" t="s">
        <v>42</v>
      </c>
      <c r="E225">
        <v>3</v>
      </c>
      <c r="F225">
        <v>3</v>
      </c>
      <c r="G225">
        <v>2</v>
      </c>
      <c r="H225">
        <v>3</v>
      </c>
      <c r="I225">
        <v>3</v>
      </c>
      <c r="J225">
        <v>3</v>
      </c>
    </row>
    <row r="226" spans="1:10" x14ac:dyDescent="0.3">
      <c r="A226">
        <v>1996</v>
      </c>
      <c r="B226">
        <f t="shared" si="3"/>
        <v>26</v>
      </c>
      <c r="C226" s="3">
        <v>44868.843009259297</v>
      </c>
      <c r="D226" t="s">
        <v>106</v>
      </c>
      <c r="E226">
        <v>3</v>
      </c>
      <c r="F226">
        <v>4</v>
      </c>
      <c r="G226">
        <v>3</v>
      </c>
      <c r="H226">
        <v>2</v>
      </c>
      <c r="I226">
        <v>4</v>
      </c>
      <c r="J226">
        <v>4</v>
      </c>
    </row>
    <row r="227" spans="1:10" x14ac:dyDescent="0.3">
      <c r="A227">
        <v>1996</v>
      </c>
      <c r="B227">
        <f t="shared" si="3"/>
        <v>26</v>
      </c>
      <c r="C227" s="3">
        <v>44871.982465277797</v>
      </c>
      <c r="D227" t="s">
        <v>42</v>
      </c>
      <c r="E227">
        <v>3</v>
      </c>
      <c r="F227">
        <v>4</v>
      </c>
      <c r="G227">
        <v>3</v>
      </c>
      <c r="H227">
        <v>4</v>
      </c>
      <c r="I227">
        <v>4</v>
      </c>
      <c r="J227">
        <v>4</v>
      </c>
    </row>
    <row r="228" spans="1:10" x14ac:dyDescent="0.3">
      <c r="A228">
        <v>1996</v>
      </c>
      <c r="B228">
        <f t="shared" si="3"/>
        <v>26</v>
      </c>
      <c r="C228" s="3">
        <v>44875.574317129598</v>
      </c>
      <c r="D228" t="s">
        <v>44</v>
      </c>
      <c r="E228">
        <v>4</v>
      </c>
      <c r="F228">
        <v>4</v>
      </c>
      <c r="G228">
        <v>3</v>
      </c>
      <c r="H228">
        <v>4</v>
      </c>
      <c r="I228">
        <v>4</v>
      </c>
      <c r="J228">
        <v>4</v>
      </c>
    </row>
    <row r="229" spans="1:10" x14ac:dyDescent="0.3">
      <c r="A229">
        <v>1995</v>
      </c>
      <c r="B229">
        <f t="shared" si="3"/>
        <v>27</v>
      </c>
      <c r="C229" s="3">
        <v>44860.488877314798</v>
      </c>
      <c r="D229" t="s">
        <v>40</v>
      </c>
      <c r="E229">
        <v>3</v>
      </c>
      <c r="F229">
        <v>3</v>
      </c>
      <c r="G229">
        <v>2</v>
      </c>
      <c r="H229">
        <v>3</v>
      </c>
      <c r="I229">
        <v>4</v>
      </c>
      <c r="J229">
        <v>4</v>
      </c>
    </row>
    <row r="230" spans="1:10" x14ac:dyDescent="0.3">
      <c r="A230">
        <v>1995</v>
      </c>
      <c r="B230">
        <f t="shared" si="3"/>
        <v>27</v>
      </c>
      <c r="C230" s="3">
        <v>44860.9062962963</v>
      </c>
      <c r="D230" t="s">
        <v>52</v>
      </c>
      <c r="E230">
        <v>4</v>
      </c>
      <c r="F230">
        <v>4</v>
      </c>
      <c r="G230">
        <v>3</v>
      </c>
      <c r="H230">
        <v>4</v>
      </c>
      <c r="I230">
        <v>4</v>
      </c>
      <c r="J230">
        <v>2</v>
      </c>
    </row>
    <row r="231" spans="1:10" x14ac:dyDescent="0.3">
      <c r="A231">
        <v>1995</v>
      </c>
      <c r="B231">
        <f t="shared" si="3"/>
        <v>27</v>
      </c>
      <c r="C231" s="3">
        <v>44861.769432870402</v>
      </c>
      <c r="D231" t="s">
        <v>42</v>
      </c>
      <c r="E231">
        <v>3</v>
      </c>
      <c r="F231">
        <v>3</v>
      </c>
      <c r="G231">
        <v>3</v>
      </c>
      <c r="H231">
        <v>3</v>
      </c>
      <c r="I231">
        <v>3</v>
      </c>
      <c r="J231">
        <v>3</v>
      </c>
    </row>
    <row r="232" spans="1:10" x14ac:dyDescent="0.3">
      <c r="A232">
        <v>1995</v>
      </c>
      <c r="B232">
        <f t="shared" si="3"/>
        <v>27</v>
      </c>
      <c r="C232" s="3">
        <v>44862.5801041667</v>
      </c>
      <c r="D232" t="s">
        <v>42</v>
      </c>
      <c r="E232">
        <v>3</v>
      </c>
      <c r="F232">
        <v>4</v>
      </c>
      <c r="G232">
        <v>3</v>
      </c>
      <c r="H232">
        <v>3</v>
      </c>
      <c r="I232">
        <v>4</v>
      </c>
      <c r="J232">
        <v>4</v>
      </c>
    </row>
    <row r="233" spans="1:10" x14ac:dyDescent="0.3">
      <c r="A233">
        <v>1995</v>
      </c>
      <c r="B233">
        <f t="shared" si="3"/>
        <v>27</v>
      </c>
      <c r="C233" s="3">
        <v>44862.737048611103</v>
      </c>
      <c r="D233" t="s">
        <v>42</v>
      </c>
      <c r="E233">
        <v>4</v>
      </c>
      <c r="F233">
        <v>4</v>
      </c>
      <c r="G233">
        <v>3</v>
      </c>
      <c r="H233">
        <v>3</v>
      </c>
      <c r="I233">
        <v>4</v>
      </c>
      <c r="J233">
        <v>3</v>
      </c>
    </row>
    <row r="234" spans="1:10" x14ac:dyDescent="0.3">
      <c r="A234">
        <v>1995</v>
      </c>
      <c r="B234">
        <f t="shared" si="3"/>
        <v>27</v>
      </c>
      <c r="C234" s="3">
        <v>44865.793009259301</v>
      </c>
      <c r="D234" t="s">
        <v>42</v>
      </c>
      <c r="E234">
        <v>3</v>
      </c>
      <c r="F234">
        <v>4</v>
      </c>
      <c r="G234">
        <v>3</v>
      </c>
      <c r="H234">
        <v>3</v>
      </c>
      <c r="I234">
        <v>4</v>
      </c>
      <c r="J234">
        <v>4</v>
      </c>
    </row>
    <row r="235" spans="1:10" x14ac:dyDescent="0.3">
      <c r="A235">
        <v>1995</v>
      </c>
      <c r="B235">
        <f t="shared" si="3"/>
        <v>27</v>
      </c>
      <c r="C235" s="3">
        <v>44867.696226851898</v>
      </c>
      <c r="D235" t="s">
        <v>49</v>
      </c>
      <c r="E235">
        <v>4</v>
      </c>
      <c r="F235">
        <v>4</v>
      </c>
      <c r="G235">
        <v>2</v>
      </c>
      <c r="H235">
        <v>3</v>
      </c>
      <c r="I235">
        <v>3</v>
      </c>
      <c r="J235">
        <v>2</v>
      </c>
    </row>
    <row r="236" spans="1:10" x14ac:dyDescent="0.3">
      <c r="A236">
        <v>1995</v>
      </c>
      <c r="B236">
        <f t="shared" si="3"/>
        <v>27</v>
      </c>
      <c r="C236" s="3">
        <v>44872.980833333299</v>
      </c>
      <c r="D236" t="s">
        <v>107</v>
      </c>
      <c r="E236">
        <v>4</v>
      </c>
      <c r="F236">
        <v>4</v>
      </c>
      <c r="G236">
        <v>1</v>
      </c>
      <c r="H236">
        <v>3</v>
      </c>
      <c r="I236">
        <v>4</v>
      </c>
      <c r="J236">
        <v>3</v>
      </c>
    </row>
    <row r="237" spans="1:10" x14ac:dyDescent="0.3">
      <c r="A237">
        <v>1994</v>
      </c>
      <c r="B237">
        <f t="shared" si="3"/>
        <v>28</v>
      </c>
      <c r="C237" s="3">
        <v>44860.466296296298</v>
      </c>
      <c r="D237" t="s">
        <v>44</v>
      </c>
      <c r="E237">
        <v>3</v>
      </c>
      <c r="F237">
        <v>3</v>
      </c>
      <c r="G237">
        <v>2</v>
      </c>
      <c r="H237">
        <v>3</v>
      </c>
      <c r="I237">
        <v>4</v>
      </c>
      <c r="J237">
        <v>3</v>
      </c>
    </row>
    <row r="238" spans="1:10" x14ac:dyDescent="0.3">
      <c r="A238">
        <v>1994</v>
      </c>
      <c r="B238">
        <f t="shared" si="3"/>
        <v>28</v>
      </c>
      <c r="C238" s="3">
        <v>44860.800034722197</v>
      </c>
      <c r="D238" t="s">
        <v>42</v>
      </c>
      <c r="E238">
        <v>3</v>
      </c>
      <c r="F238">
        <v>3</v>
      </c>
      <c r="G238">
        <v>3</v>
      </c>
      <c r="H238">
        <v>2</v>
      </c>
      <c r="I238">
        <v>3</v>
      </c>
      <c r="J238">
        <v>2</v>
      </c>
    </row>
    <row r="239" spans="1:10" x14ac:dyDescent="0.3">
      <c r="A239">
        <v>1994</v>
      </c>
      <c r="B239">
        <f t="shared" si="3"/>
        <v>28</v>
      </c>
      <c r="C239" s="3">
        <v>44860.834155092598</v>
      </c>
      <c r="D239" t="s">
        <v>42</v>
      </c>
      <c r="E239">
        <v>3</v>
      </c>
      <c r="F239">
        <v>3</v>
      </c>
      <c r="G239">
        <v>2</v>
      </c>
      <c r="H239">
        <v>4</v>
      </c>
      <c r="I239">
        <v>3</v>
      </c>
      <c r="J239">
        <v>2</v>
      </c>
    </row>
    <row r="240" spans="1:10" x14ac:dyDescent="0.3">
      <c r="A240">
        <v>1994</v>
      </c>
      <c r="B240">
        <f t="shared" si="3"/>
        <v>28</v>
      </c>
      <c r="C240" s="3">
        <v>44860.942002314798</v>
      </c>
      <c r="D240" t="s">
        <v>42</v>
      </c>
      <c r="E240">
        <v>4</v>
      </c>
      <c r="F240">
        <v>4</v>
      </c>
      <c r="G240">
        <v>4</v>
      </c>
      <c r="H240">
        <v>2</v>
      </c>
      <c r="I240">
        <v>4</v>
      </c>
      <c r="J240">
        <v>2</v>
      </c>
    </row>
    <row r="241" spans="1:10" x14ac:dyDescent="0.3">
      <c r="A241">
        <v>1994</v>
      </c>
      <c r="B241">
        <f t="shared" si="3"/>
        <v>28</v>
      </c>
      <c r="C241" s="3">
        <v>44861.019942129598</v>
      </c>
      <c r="D241" t="s">
        <v>52</v>
      </c>
      <c r="E241">
        <v>4</v>
      </c>
      <c r="F241">
        <v>4</v>
      </c>
      <c r="G241">
        <v>3</v>
      </c>
      <c r="H241">
        <v>3</v>
      </c>
      <c r="I241">
        <v>3</v>
      </c>
      <c r="J241">
        <v>3</v>
      </c>
    </row>
    <row r="242" spans="1:10" x14ac:dyDescent="0.3">
      <c r="A242">
        <v>1994</v>
      </c>
      <c r="B242">
        <f t="shared" si="3"/>
        <v>28</v>
      </c>
      <c r="C242" s="3">
        <v>44865.810636574097</v>
      </c>
      <c r="D242" t="s">
        <v>42</v>
      </c>
      <c r="E242">
        <v>4</v>
      </c>
      <c r="F242">
        <v>4</v>
      </c>
      <c r="G242">
        <v>2</v>
      </c>
      <c r="H242">
        <v>3</v>
      </c>
      <c r="I242">
        <v>3</v>
      </c>
      <c r="J242">
        <v>4</v>
      </c>
    </row>
    <row r="243" spans="1:10" x14ac:dyDescent="0.3">
      <c r="A243">
        <v>1993</v>
      </c>
      <c r="B243">
        <f t="shared" si="3"/>
        <v>29</v>
      </c>
      <c r="C243" s="3">
        <v>44860.583634259303</v>
      </c>
      <c r="D243" t="s">
        <v>42</v>
      </c>
      <c r="E243">
        <v>4</v>
      </c>
      <c r="F243">
        <v>4</v>
      </c>
      <c r="G243">
        <v>4</v>
      </c>
      <c r="H243">
        <v>3</v>
      </c>
      <c r="I243">
        <v>3</v>
      </c>
      <c r="J243">
        <v>3</v>
      </c>
    </row>
    <row r="244" spans="1:10" x14ac:dyDescent="0.3">
      <c r="A244">
        <v>1993</v>
      </c>
      <c r="B244">
        <f t="shared" si="3"/>
        <v>29</v>
      </c>
      <c r="C244" s="3">
        <v>44860.803842592599</v>
      </c>
      <c r="D244" t="s">
        <v>42</v>
      </c>
      <c r="E244">
        <v>4</v>
      </c>
      <c r="F244">
        <v>4</v>
      </c>
      <c r="G244">
        <v>2</v>
      </c>
      <c r="H244">
        <v>4</v>
      </c>
      <c r="I244">
        <v>4</v>
      </c>
      <c r="J244">
        <v>4</v>
      </c>
    </row>
    <row r="245" spans="1:10" x14ac:dyDescent="0.3">
      <c r="A245">
        <v>1993</v>
      </c>
      <c r="B245">
        <f t="shared" si="3"/>
        <v>29</v>
      </c>
      <c r="C245" s="3">
        <v>44861.4352083333</v>
      </c>
      <c r="D245" t="s">
        <v>52</v>
      </c>
      <c r="E245">
        <v>3</v>
      </c>
      <c r="F245">
        <v>4</v>
      </c>
      <c r="G245">
        <v>3</v>
      </c>
      <c r="H245">
        <v>2</v>
      </c>
      <c r="I245">
        <v>4</v>
      </c>
      <c r="J245">
        <v>2</v>
      </c>
    </row>
    <row r="246" spans="1:10" x14ac:dyDescent="0.3">
      <c r="A246">
        <v>1993</v>
      </c>
      <c r="B246">
        <f t="shared" si="3"/>
        <v>29</v>
      </c>
      <c r="C246" s="3">
        <v>44862.834571759297</v>
      </c>
      <c r="D246" t="s">
        <v>42</v>
      </c>
      <c r="E246">
        <v>3</v>
      </c>
      <c r="F246">
        <v>3</v>
      </c>
      <c r="G246">
        <v>2</v>
      </c>
      <c r="H246">
        <v>3</v>
      </c>
      <c r="I246">
        <v>3</v>
      </c>
      <c r="J246">
        <v>3</v>
      </c>
    </row>
    <row r="247" spans="1:10" x14ac:dyDescent="0.3">
      <c r="A247">
        <v>1993</v>
      </c>
      <c r="B247">
        <f t="shared" si="3"/>
        <v>29</v>
      </c>
      <c r="C247" s="3">
        <v>44862.8413194444</v>
      </c>
      <c r="D247" t="s">
        <v>108</v>
      </c>
      <c r="E247">
        <v>4</v>
      </c>
      <c r="F247">
        <v>3</v>
      </c>
      <c r="G247">
        <v>3</v>
      </c>
      <c r="H247">
        <v>2</v>
      </c>
      <c r="I247">
        <v>3</v>
      </c>
      <c r="J247">
        <v>3</v>
      </c>
    </row>
    <row r="248" spans="1:10" x14ac:dyDescent="0.3">
      <c r="A248">
        <v>1993</v>
      </c>
      <c r="B248">
        <f t="shared" si="3"/>
        <v>29</v>
      </c>
      <c r="C248" s="3">
        <v>44866.798159722202</v>
      </c>
      <c r="D248" t="s">
        <v>44</v>
      </c>
      <c r="E248">
        <v>3</v>
      </c>
      <c r="F248">
        <v>4</v>
      </c>
      <c r="G248">
        <v>3</v>
      </c>
      <c r="H248">
        <v>3</v>
      </c>
      <c r="I248">
        <v>3</v>
      </c>
      <c r="J248">
        <v>3</v>
      </c>
    </row>
    <row r="249" spans="1:10" x14ac:dyDescent="0.3">
      <c r="A249">
        <v>1992</v>
      </c>
      <c r="B249">
        <f t="shared" si="3"/>
        <v>30</v>
      </c>
      <c r="C249" s="3">
        <v>44860.450752314799</v>
      </c>
      <c r="D249" t="s">
        <v>40</v>
      </c>
      <c r="E249">
        <v>2</v>
      </c>
      <c r="F249">
        <v>4</v>
      </c>
      <c r="G249">
        <v>3</v>
      </c>
      <c r="H249">
        <v>4</v>
      </c>
      <c r="I249">
        <v>4</v>
      </c>
      <c r="J249">
        <v>2</v>
      </c>
    </row>
    <row r="250" spans="1:10" x14ac:dyDescent="0.3">
      <c r="A250">
        <v>1992</v>
      </c>
      <c r="B250">
        <f t="shared" si="3"/>
        <v>30</v>
      </c>
      <c r="C250" s="3">
        <v>44860.725532407399</v>
      </c>
      <c r="D250" t="s">
        <v>109</v>
      </c>
      <c r="E250">
        <v>3</v>
      </c>
      <c r="F250">
        <v>3</v>
      </c>
      <c r="G250">
        <v>4</v>
      </c>
      <c r="H250">
        <v>2</v>
      </c>
      <c r="I250">
        <v>1</v>
      </c>
      <c r="J250">
        <v>1</v>
      </c>
    </row>
    <row r="251" spans="1:10" x14ac:dyDescent="0.3">
      <c r="A251">
        <v>1992</v>
      </c>
      <c r="B251">
        <f t="shared" si="3"/>
        <v>30</v>
      </c>
      <c r="C251" s="3">
        <v>44860.736631944397</v>
      </c>
      <c r="D251" t="s">
        <v>52</v>
      </c>
      <c r="E251">
        <v>4</v>
      </c>
      <c r="F251">
        <v>4</v>
      </c>
      <c r="G251">
        <v>4</v>
      </c>
      <c r="H251">
        <v>2</v>
      </c>
      <c r="I251">
        <v>3</v>
      </c>
      <c r="J251">
        <v>2</v>
      </c>
    </row>
    <row r="252" spans="1:10" x14ac:dyDescent="0.3">
      <c r="A252">
        <v>1992</v>
      </c>
      <c r="B252">
        <f t="shared" si="3"/>
        <v>30</v>
      </c>
      <c r="C252" s="3">
        <v>44860.828240740702</v>
      </c>
      <c r="D252" t="s">
        <v>63</v>
      </c>
      <c r="E252">
        <v>3</v>
      </c>
      <c r="F252">
        <v>3</v>
      </c>
      <c r="G252">
        <v>3</v>
      </c>
      <c r="H252">
        <v>3</v>
      </c>
      <c r="I252">
        <v>4</v>
      </c>
      <c r="J252">
        <v>3</v>
      </c>
    </row>
    <row r="253" spans="1:10" x14ac:dyDescent="0.3">
      <c r="A253">
        <v>1992</v>
      </c>
      <c r="B253">
        <f t="shared" si="3"/>
        <v>30</v>
      </c>
      <c r="C253" s="3">
        <v>44860.829965277801</v>
      </c>
      <c r="D253" t="s">
        <v>40</v>
      </c>
      <c r="E253">
        <v>4</v>
      </c>
      <c r="F253">
        <v>3</v>
      </c>
      <c r="G253">
        <v>3</v>
      </c>
      <c r="H253">
        <v>3</v>
      </c>
      <c r="I253">
        <v>4</v>
      </c>
      <c r="J253">
        <v>4</v>
      </c>
    </row>
    <row r="254" spans="1:10" x14ac:dyDescent="0.3">
      <c r="A254">
        <v>1992</v>
      </c>
      <c r="B254">
        <f t="shared" si="3"/>
        <v>30</v>
      </c>
      <c r="C254" s="3">
        <v>44861.552222222199</v>
      </c>
      <c r="D254" t="s">
        <v>40</v>
      </c>
      <c r="E254">
        <v>3</v>
      </c>
      <c r="F254">
        <v>3</v>
      </c>
      <c r="G254">
        <v>3</v>
      </c>
      <c r="H254">
        <v>2</v>
      </c>
      <c r="I254">
        <v>3</v>
      </c>
      <c r="J254">
        <v>2</v>
      </c>
    </row>
    <row r="255" spans="1:10" x14ac:dyDescent="0.3">
      <c r="A255">
        <v>1992</v>
      </c>
      <c r="B255">
        <f t="shared" si="3"/>
        <v>30</v>
      </c>
      <c r="C255" s="3">
        <v>44861.837858796302</v>
      </c>
      <c r="D255" t="s">
        <v>42</v>
      </c>
      <c r="E255">
        <v>4</v>
      </c>
      <c r="F255">
        <v>4</v>
      </c>
      <c r="G255">
        <v>4</v>
      </c>
      <c r="H255">
        <v>3</v>
      </c>
      <c r="I255">
        <v>4</v>
      </c>
      <c r="J255">
        <v>3</v>
      </c>
    </row>
    <row r="256" spans="1:10" x14ac:dyDescent="0.3">
      <c r="A256">
        <v>1992</v>
      </c>
      <c r="B256">
        <f t="shared" si="3"/>
        <v>30</v>
      </c>
      <c r="C256" s="3">
        <v>44862.777268518497</v>
      </c>
      <c r="D256" t="s">
        <v>42</v>
      </c>
      <c r="E256">
        <v>3</v>
      </c>
      <c r="F256">
        <v>3</v>
      </c>
      <c r="G256">
        <v>2</v>
      </c>
      <c r="H256">
        <v>3</v>
      </c>
      <c r="I256">
        <v>3</v>
      </c>
      <c r="J256">
        <v>3</v>
      </c>
    </row>
    <row r="257" spans="1:10" x14ac:dyDescent="0.3">
      <c r="A257">
        <v>1992</v>
      </c>
      <c r="B257">
        <f t="shared" si="3"/>
        <v>30</v>
      </c>
      <c r="C257" s="3">
        <v>44863.6034953704</v>
      </c>
      <c r="D257" t="s">
        <v>42</v>
      </c>
      <c r="E257">
        <v>3</v>
      </c>
      <c r="F257">
        <v>3</v>
      </c>
      <c r="G257">
        <v>2</v>
      </c>
      <c r="H257">
        <v>3</v>
      </c>
      <c r="I257">
        <v>3</v>
      </c>
      <c r="J257">
        <v>3</v>
      </c>
    </row>
    <row r="258" spans="1:10" x14ac:dyDescent="0.3">
      <c r="A258">
        <v>1992</v>
      </c>
      <c r="B258">
        <f t="shared" ref="B258:B321" si="4">2022-A258</f>
        <v>30</v>
      </c>
      <c r="C258" s="3">
        <v>44865.343969907401</v>
      </c>
      <c r="D258" t="s">
        <v>110</v>
      </c>
      <c r="E258">
        <v>4</v>
      </c>
      <c r="F258">
        <v>4</v>
      </c>
      <c r="G258">
        <v>4</v>
      </c>
      <c r="H258">
        <v>4</v>
      </c>
      <c r="I258">
        <v>4</v>
      </c>
      <c r="J258">
        <v>4</v>
      </c>
    </row>
    <row r="259" spans="1:10" x14ac:dyDescent="0.3">
      <c r="A259">
        <v>1992</v>
      </c>
      <c r="B259">
        <f t="shared" si="4"/>
        <v>30</v>
      </c>
      <c r="C259" s="3">
        <v>44865.428032407399</v>
      </c>
      <c r="D259" t="s">
        <v>42</v>
      </c>
      <c r="E259">
        <v>4</v>
      </c>
      <c r="F259">
        <v>4</v>
      </c>
      <c r="G259">
        <v>1</v>
      </c>
      <c r="H259">
        <v>3</v>
      </c>
      <c r="I259">
        <v>4</v>
      </c>
      <c r="J259">
        <v>3</v>
      </c>
    </row>
    <row r="260" spans="1:10" x14ac:dyDescent="0.3">
      <c r="A260">
        <v>1992</v>
      </c>
      <c r="B260">
        <f t="shared" si="4"/>
        <v>30</v>
      </c>
      <c r="C260" s="3">
        <v>44866.922083333302</v>
      </c>
      <c r="D260" t="s">
        <v>40</v>
      </c>
      <c r="E260">
        <v>3</v>
      </c>
      <c r="F260">
        <v>3</v>
      </c>
      <c r="G260">
        <v>3</v>
      </c>
      <c r="H260">
        <v>2</v>
      </c>
      <c r="I260">
        <v>3</v>
      </c>
      <c r="J260">
        <v>2</v>
      </c>
    </row>
    <row r="261" spans="1:10" x14ac:dyDescent="0.3">
      <c r="A261">
        <v>1992</v>
      </c>
      <c r="B261">
        <f t="shared" si="4"/>
        <v>30</v>
      </c>
      <c r="C261" s="3">
        <v>44869.0233912037</v>
      </c>
      <c r="D261" t="s">
        <v>52</v>
      </c>
      <c r="E261">
        <v>4</v>
      </c>
      <c r="F261">
        <v>4</v>
      </c>
      <c r="G261">
        <v>1</v>
      </c>
      <c r="H261">
        <v>4</v>
      </c>
      <c r="I261">
        <v>4</v>
      </c>
      <c r="J261">
        <v>4</v>
      </c>
    </row>
    <row r="262" spans="1:10" x14ac:dyDescent="0.3">
      <c r="A262">
        <v>1992</v>
      </c>
      <c r="B262">
        <f t="shared" si="4"/>
        <v>30</v>
      </c>
      <c r="C262" s="3">
        <v>44869.745289351798</v>
      </c>
      <c r="D262" t="s">
        <v>111</v>
      </c>
      <c r="E262">
        <v>3</v>
      </c>
      <c r="F262">
        <v>3</v>
      </c>
      <c r="G262">
        <v>1</v>
      </c>
      <c r="H262">
        <v>4</v>
      </c>
      <c r="I262">
        <v>2</v>
      </c>
      <c r="J262">
        <v>1</v>
      </c>
    </row>
    <row r="263" spans="1:10" x14ac:dyDescent="0.3">
      <c r="A263">
        <v>1991</v>
      </c>
      <c r="B263">
        <f t="shared" si="4"/>
        <v>31</v>
      </c>
      <c r="C263" s="3">
        <v>44869.011064814797</v>
      </c>
      <c r="D263" t="s">
        <v>112</v>
      </c>
      <c r="E263">
        <v>4</v>
      </c>
      <c r="F263">
        <v>3</v>
      </c>
      <c r="G263">
        <v>3</v>
      </c>
      <c r="H263">
        <v>3</v>
      </c>
      <c r="I263">
        <v>4</v>
      </c>
      <c r="J263">
        <v>4</v>
      </c>
    </row>
    <row r="264" spans="1:10" x14ac:dyDescent="0.3">
      <c r="A264">
        <v>1991</v>
      </c>
      <c r="B264">
        <f t="shared" si="4"/>
        <v>31</v>
      </c>
      <c r="C264" s="3">
        <v>44869.275185185201</v>
      </c>
      <c r="D264" t="s">
        <v>40</v>
      </c>
      <c r="E264">
        <v>4</v>
      </c>
      <c r="F264">
        <v>3</v>
      </c>
      <c r="G264">
        <v>2</v>
      </c>
      <c r="H264">
        <v>3</v>
      </c>
      <c r="I264">
        <v>3</v>
      </c>
      <c r="J264">
        <v>4</v>
      </c>
    </row>
    <row r="265" spans="1:10" x14ac:dyDescent="0.3">
      <c r="A265">
        <v>1991</v>
      </c>
      <c r="B265">
        <f t="shared" si="4"/>
        <v>31</v>
      </c>
      <c r="C265" s="3">
        <v>44869.800474536998</v>
      </c>
      <c r="D265" t="s">
        <v>63</v>
      </c>
      <c r="E265">
        <v>4</v>
      </c>
      <c r="F265">
        <v>4</v>
      </c>
      <c r="G265">
        <v>2</v>
      </c>
      <c r="H265">
        <v>4</v>
      </c>
      <c r="I265">
        <v>4</v>
      </c>
      <c r="J265">
        <v>4</v>
      </c>
    </row>
    <row r="266" spans="1:10" x14ac:dyDescent="0.3">
      <c r="A266">
        <v>1990</v>
      </c>
      <c r="B266">
        <f t="shared" si="4"/>
        <v>32</v>
      </c>
      <c r="C266" s="3">
        <v>44860.645960648202</v>
      </c>
      <c r="D266" t="s">
        <v>52</v>
      </c>
      <c r="E266">
        <v>3</v>
      </c>
      <c r="F266">
        <v>3</v>
      </c>
      <c r="G266">
        <v>2</v>
      </c>
      <c r="H266">
        <v>2</v>
      </c>
      <c r="I266">
        <v>4</v>
      </c>
      <c r="J266">
        <v>2</v>
      </c>
    </row>
    <row r="267" spans="1:10" x14ac:dyDescent="0.3">
      <c r="A267">
        <v>1990</v>
      </c>
      <c r="B267">
        <f t="shared" si="4"/>
        <v>32</v>
      </c>
      <c r="C267" s="3">
        <v>44860.777928240801</v>
      </c>
      <c r="D267" t="s">
        <v>40</v>
      </c>
      <c r="E267">
        <v>3</v>
      </c>
      <c r="F267">
        <v>3</v>
      </c>
      <c r="G267">
        <v>3</v>
      </c>
      <c r="H267">
        <v>2</v>
      </c>
      <c r="I267">
        <v>3</v>
      </c>
      <c r="J267">
        <v>2</v>
      </c>
    </row>
    <row r="268" spans="1:10" x14ac:dyDescent="0.3">
      <c r="A268">
        <v>1990</v>
      </c>
      <c r="B268">
        <f t="shared" si="4"/>
        <v>32</v>
      </c>
      <c r="C268" s="3">
        <v>44860.792245370401</v>
      </c>
      <c r="D268" t="s">
        <v>42</v>
      </c>
      <c r="E268">
        <v>4</v>
      </c>
      <c r="F268">
        <v>4</v>
      </c>
      <c r="G268">
        <v>2</v>
      </c>
      <c r="H268">
        <v>3</v>
      </c>
      <c r="I268">
        <v>3</v>
      </c>
      <c r="J268">
        <v>3</v>
      </c>
    </row>
    <row r="269" spans="1:10" x14ac:dyDescent="0.3">
      <c r="A269">
        <v>1990</v>
      </c>
      <c r="B269">
        <f t="shared" si="4"/>
        <v>32</v>
      </c>
      <c r="C269" s="3">
        <v>44861.9275694444</v>
      </c>
      <c r="D269" t="s">
        <v>42</v>
      </c>
      <c r="E269">
        <v>4</v>
      </c>
      <c r="F269">
        <v>4</v>
      </c>
      <c r="G269">
        <v>2</v>
      </c>
      <c r="H269">
        <v>3</v>
      </c>
      <c r="I269">
        <v>4</v>
      </c>
      <c r="J269">
        <v>4</v>
      </c>
    </row>
    <row r="270" spans="1:10" x14ac:dyDescent="0.3">
      <c r="A270">
        <v>1990</v>
      </c>
      <c r="B270">
        <f t="shared" si="4"/>
        <v>32</v>
      </c>
      <c r="C270" s="3">
        <v>44871.793553240699</v>
      </c>
      <c r="D270" t="s">
        <v>113</v>
      </c>
      <c r="E270">
        <v>3</v>
      </c>
      <c r="F270">
        <v>3</v>
      </c>
      <c r="G270">
        <v>3</v>
      </c>
      <c r="H270">
        <v>3</v>
      </c>
      <c r="I270">
        <v>3</v>
      </c>
      <c r="J270">
        <v>3</v>
      </c>
    </row>
    <row r="271" spans="1:10" x14ac:dyDescent="0.3">
      <c r="A271">
        <v>1990</v>
      </c>
      <c r="B271">
        <f t="shared" si="4"/>
        <v>32</v>
      </c>
      <c r="C271" s="3">
        <v>44878.393206018503</v>
      </c>
      <c r="D271" t="s">
        <v>40</v>
      </c>
      <c r="E271">
        <v>3</v>
      </c>
      <c r="F271">
        <v>3</v>
      </c>
      <c r="G271">
        <v>3</v>
      </c>
      <c r="H271">
        <v>3</v>
      </c>
      <c r="I271">
        <v>3</v>
      </c>
      <c r="J271">
        <v>2</v>
      </c>
    </row>
    <row r="272" spans="1:10" x14ac:dyDescent="0.3">
      <c r="A272">
        <v>1989</v>
      </c>
      <c r="B272">
        <f t="shared" si="4"/>
        <v>33</v>
      </c>
      <c r="C272" s="3">
        <v>44860.697916666701</v>
      </c>
      <c r="D272" t="s">
        <v>42</v>
      </c>
      <c r="E272">
        <v>3</v>
      </c>
      <c r="F272">
        <v>3</v>
      </c>
      <c r="G272">
        <v>2</v>
      </c>
      <c r="H272">
        <v>4</v>
      </c>
      <c r="I272">
        <v>4</v>
      </c>
      <c r="J272">
        <v>4</v>
      </c>
    </row>
    <row r="273" spans="1:10" x14ac:dyDescent="0.3">
      <c r="A273">
        <v>1989</v>
      </c>
      <c r="B273">
        <f t="shared" si="4"/>
        <v>33</v>
      </c>
      <c r="C273" s="3">
        <v>44860.848252314798</v>
      </c>
      <c r="D273" t="s">
        <v>42</v>
      </c>
      <c r="E273">
        <v>4</v>
      </c>
      <c r="F273">
        <v>4</v>
      </c>
      <c r="G273">
        <v>2</v>
      </c>
      <c r="H273">
        <v>3</v>
      </c>
      <c r="I273">
        <v>3</v>
      </c>
      <c r="J273">
        <v>3</v>
      </c>
    </row>
    <row r="274" spans="1:10" x14ac:dyDescent="0.3">
      <c r="A274">
        <v>1989</v>
      </c>
      <c r="B274">
        <f t="shared" si="4"/>
        <v>33</v>
      </c>
      <c r="C274" s="3">
        <v>44860.986458333296</v>
      </c>
      <c r="D274" t="s">
        <v>49</v>
      </c>
      <c r="E274">
        <v>4</v>
      </c>
      <c r="F274">
        <v>3</v>
      </c>
      <c r="G274">
        <v>1</v>
      </c>
      <c r="H274">
        <v>1</v>
      </c>
      <c r="I274">
        <v>2</v>
      </c>
      <c r="J274">
        <v>1</v>
      </c>
    </row>
    <row r="275" spans="1:10" x14ac:dyDescent="0.3">
      <c r="A275">
        <v>1989</v>
      </c>
      <c r="B275">
        <f t="shared" si="4"/>
        <v>33</v>
      </c>
      <c r="C275" s="3">
        <v>44861.2166319444</v>
      </c>
      <c r="D275" t="s">
        <v>40</v>
      </c>
      <c r="E275">
        <v>4</v>
      </c>
      <c r="F275">
        <v>4</v>
      </c>
      <c r="G275">
        <v>3</v>
      </c>
      <c r="H275">
        <v>3</v>
      </c>
      <c r="I275">
        <v>4</v>
      </c>
      <c r="J275">
        <v>2</v>
      </c>
    </row>
    <row r="276" spans="1:10" x14ac:dyDescent="0.3">
      <c r="A276">
        <v>1989</v>
      </c>
      <c r="B276">
        <f t="shared" si="4"/>
        <v>33</v>
      </c>
      <c r="C276" s="3">
        <v>44863.320034722201</v>
      </c>
      <c r="D276" t="s">
        <v>40</v>
      </c>
      <c r="E276">
        <v>3</v>
      </c>
      <c r="F276">
        <v>3</v>
      </c>
      <c r="G276">
        <v>3</v>
      </c>
      <c r="H276">
        <v>2</v>
      </c>
      <c r="I276">
        <v>3</v>
      </c>
      <c r="J276">
        <v>3</v>
      </c>
    </row>
    <row r="277" spans="1:10" x14ac:dyDescent="0.3">
      <c r="A277">
        <v>1989</v>
      </c>
      <c r="B277">
        <f t="shared" si="4"/>
        <v>33</v>
      </c>
      <c r="C277" s="3">
        <v>44866.673784722203</v>
      </c>
      <c r="D277" t="s">
        <v>49</v>
      </c>
      <c r="E277">
        <v>4</v>
      </c>
      <c r="F277">
        <v>3</v>
      </c>
      <c r="G277">
        <v>4</v>
      </c>
      <c r="H277">
        <v>3</v>
      </c>
      <c r="I277">
        <v>4</v>
      </c>
      <c r="J277">
        <v>4</v>
      </c>
    </row>
    <row r="278" spans="1:10" x14ac:dyDescent="0.3">
      <c r="A278">
        <v>1989</v>
      </c>
      <c r="B278">
        <f t="shared" si="4"/>
        <v>33</v>
      </c>
      <c r="C278" s="3">
        <v>44869.830358796302</v>
      </c>
      <c r="D278" t="s">
        <v>42</v>
      </c>
      <c r="E278">
        <v>4</v>
      </c>
      <c r="F278">
        <v>4</v>
      </c>
      <c r="G278">
        <v>3</v>
      </c>
      <c r="H278">
        <v>3</v>
      </c>
      <c r="I278">
        <v>4</v>
      </c>
      <c r="J278">
        <v>4</v>
      </c>
    </row>
    <row r="279" spans="1:10" x14ac:dyDescent="0.3">
      <c r="A279">
        <v>1988</v>
      </c>
      <c r="B279">
        <f t="shared" si="4"/>
        <v>34</v>
      </c>
      <c r="C279" s="3">
        <v>44860.394270833298</v>
      </c>
      <c r="D279" t="s">
        <v>42</v>
      </c>
      <c r="E279">
        <v>3</v>
      </c>
      <c r="F279">
        <v>3</v>
      </c>
      <c r="G279">
        <v>3</v>
      </c>
      <c r="H279">
        <v>2</v>
      </c>
      <c r="I279">
        <v>3</v>
      </c>
      <c r="J279">
        <v>2</v>
      </c>
    </row>
    <row r="280" spans="1:10" x14ac:dyDescent="0.3">
      <c r="A280">
        <v>1988</v>
      </c>
      <c r="B280">
        <f t="shared" si="4"/>
        <v>34</v>
      </c>
      <c r="C280" s="3">
        <v>44861.910787036999</v>
      </c>
      <c r="D280" t="s">
        <v>42</v>
      </c>
      <c r="E280">
        <v>3</v>
      </c>
      <c r="F280">
        <v>3</v>
      </c>
      <c r="G280">
        <v>2</v>
      </c>
      <c r="H280">
        <v>3</v>
      </c>
      <c r="I280">
        <v>3</v>
      </c>
      <c r="J280">
        <v>2</v>
      </c>
    </row>
    <row r="281" spans="1:10" x14ac:dyDescent="0.3">
      <c r="A281">
        <v>1988</v>
      </c>
      <c r="B281">
        <f t="shared" si="4"/>
        <v>34</v>
      </c>
      <c r="C281" s="3">
        <v>44864.810810185198</v>
      </c>
      <c r="D281" t="s">
        <v>40</v>
      </c>
      <c r="E281">
        <v>3</v>
      </c>
      <c r="F281">
        <v>3</v>
      </c>
      <c r="G281">
        <v>3</v>
      </c>
      <c r="H281">
        <v>2</v>
      </c>
      <c r="I281">
        <v>3</v>
      </c>
      <c r="J281">
        <v>2</v>
      </c>
    </row>
    <row r="282" spans="1:10" x14ac:dyDescent="0.3">
      <c r="A282">
        <v>1988</v>
      </c>
      <c r="B282">
        <f t="shared" si="4"/>
        <v>34</v>
      </c>
      <c r="C282" s="3">
        <v>44864.904884259297</v>
      </c>
      <c r="D282" t="s">
        <v>42</v>
      </c>
      <c r="E282">
        <v>3</v>
      </c>
      <c r="F282">
        <v>4</v>
      </c>
      <c r="G282">
        <v>3</v>
      </c>
      <c r="H282">
        <v>3</v>
      </c>
      <c r="I282">
        <v>3</v>
      </c>
      <c r="J282">
        <v>3</v>
      </c>
    </row>
    <row r="283" spans="1:10" x14ac:dyDescent="0.3">
      <c r="A283">
        <v>1987</v>
      </c>
      <c r="B283">
        <f t="shared" si="4"/>
        <v>35</v>
      </c>
      <c r="C283" s="3">
        <v>44860.6858796296</v>
      </c>
      <c r="D283" t="s">
        <v>42</v>
      </c>
      <c r="E283">
        <v>3</v>
      </c>
      <c r="F283">
        <v>3</v>
      </c>
      <c r="G283">
        <v>2</v>
      </c>
      <c r="H283">
        <v>3</v>
      </c>
      <c r="I283">
        <v>3</v>
      </c>
      <c r="J283">
        <v>4</v>
      </c>
    </row>
    <row r="284" spans="1:10" x14ac:dyDescent="0.3">
      <c r="A284">
        <v>1987</v>
      </c>
      <c r="B284">
        <f t="shared" si="4"/>
        <v>35</v>
      </c>
      <c r="C284" s="3">
        <v>44861.375706018502</v>
      </c>
      <c r="D284" t="s">
        <v>40</v>
      </c>
      <c r="E284">
        <v>3</v>
      </c>
      <c r="F284">
        <v>4</v>
      </c>
      <c r="G284">
        <v>3</v>
      </c>
      <c r="H284">
        <v>2</v>
      </c>
      <c r="I284">
        <v>3</v>
      </c>
      <c r="J284">
        <v>1</v>
      </c>
    </row>
    <row r="285" spans="1:10" x14ac:dyDescent="0.3">
      <c r="A285">
        <v>1986</v>
      </c>
      <c r="B285">
        <f t="shared" si="4"/>
        <v>36</v>
      </c>
      <c r="C285" s="3">
        <v>44860.898657407401</v>
      </c>
      <c r="D285" t="s">
        <v>44</v>
      </c>
      <c r="E285">
        <v>3</v>
      </c>
      <c r="F285">
        <v>3</v>
      </c>
      <c r="G285">
        <v>2</v>
      </c>
      <c r="H285">
        <v>4</v>
      </c>
      <c r="I285">
        <v>4</v>
      </c>
      <c r="J285">
        <v>3</v>
      </c>
    </row>
    <row r="286" spans="1:10" x14ac:dyDescent="0.3">
      <c r="A286">
        <v>1985</v>
      </c>
      <c r="B286">
        <f t="shared" si="4"/>
        <v>37</v>
      </c>
      <c r="C286" s="3">
        <v>44860.493414351899</v>
      </c>
      <c r="D286" t="s">
        <v>40</v>
      </c>
      <c r="E286">
        <v>3</v>
      </c>
      <c r="F286">
        <v>3</v>
      </c>
      <c r="G286">
        <v>2</v>
      </c>
      <c r="H286">
        <v>3</v>
      </c>
      <c r="I286">
        <v>3</v>
      </c>
      <c r="J286">
        <v>2</v>
      </c>
    </row>
    <row r="287" spans="1:10" x14ac:dyDescent="0.3">
      <c r="A287">
        <v>1985</v>
      </c>
      <c r="B287">
        <f t="shared" si="4"/>
        <v>37</v>
      </c>
      <c r="C287" s="3">
        <v>44860.929861111101</v>
      </c>
      <c r="D287" t="s">
        <v>52</v>
      </c>
      <c r="E287">
        <v>4</v>
      </c>
      <c r="F287">
        <v>4</v>
      </c>
      <c r="G287">
        <v>2</v>
      </c>
      <c r="H287">
        <v>4</v>
      </c>
      <c r="I287">
        <v>4</v>
      </c>
      <c r="J287">
        <v>3</v>
      </c>
    </row>
    <row r="288" spans="1:10" x14ac:dyDescent="0.3">
      <c r="A288">
        <v>1985</v>
      </c>
      <c r="B288">
        <f t="shared" si="4"/>
        <v>37</v>
      </c>
      <c r="C288" s="3">
        <v>44864.342708333301</v>
      </c>
      <c r="D288" t="s">
        <v>42</v>
      </c>
      <c r="E288">
        <v>4</v>
      </c>
      <c r="F288">
        <v>4</v>
      </c>
      <c r="G288">
        <v>1</v>
      </c>
      <c r="H288">
        <v>4</v>
      </c>
      <c r="I288">
        <v>4</v>
      </c>
      <c r="J288">
        <v>4</v>
      </c>
    </row>
    <row r="289" spans="1:10" x14ac:dyDescent="0.3">
      <c r="A289">
        <v>1985</v>
      </c>
      <c r="B289">
        <f t="shared" si="4"/>
        <v>37</v>
      </c>
      <c r="C289" s="3">
        <v>44866.394571759301</v>
      </c>
      <c r="D289" t="s">
        <v>114</v>
      </c>
      <c r="E289">
        <v>4</v>
      </c>
      <c r="F289">
        <v>4</v>
      </c>
      <c r="G289">
        <v>3</v>
      </c>
      <c r="H289">
        <v>4</v>
      </c>
      <c r="I289">
        <v>4</v>
      </c>
      <c r="J289">
        <v>4</v>
      </c>
    </row>
    <row r="290" spans="1:10" x14ac:dyDescent="0.3">
      <c r="A290">
        <v>1985</v>
      </c>
      <c r="B290">
        <f t="shared" si="4"/>
        <v>37</v>
      </c>
      <c r="C290" s="3">
        <v>44872.357118055603</v>
      </c>
      <c r="D290" t="s">
        <v>42</v>
      </c>
      <c r="E290">
        <v>4</v>
      </c>
      <c r="F290">
        <v>4</v>
      </c>
      <c r="G290">
        <v>2</v>
      </c>
      <c r="H290">
        <v>4</v>
      </c>
      <c r="I290">
        <v>4</v>
      </c>
      <c r="J290">
        <v>4</v>
      </c>
    </row>
    <row r="291" spans="1:10" x14ac:dyDescent="0.3">
      <c r="A291">
        <v>1985</v>
      </c>
      <c r="B291">
        <f t="shared" si="4"/>
        <v>37</v>
      </c>
      <c r="C291" s="3">
        <v>44872.884675925903</v>
      </c>
      <c r="D291" t="s">
        <v>44</v>
      </c>
      <c r="E291">
        <v>2</v>
      </c>
      <c r="F291">
        <v>3</v>
      </c>
      <c r="G291">
        <v>3</v>
      </c>
      <c r="H291">
        <v>3</v>
      </c>
      <c r="I291">
        <v>3</v>
      </c>
      <c r="J291">
        <v>3</v>
      </c>
    </row>
    <row r="292" spans="1:10" x14ac:dyDescent="0.3">
      <c r="A292">
        <v>1984</v>
      </c>
      <c r="B292">
        <f t="shared" si="4"/>
        <v>38</v>
      </c>
      <c r="C292" s="3">
        <v>44862.546643518501</v>
      </c>
      <c r="D292" t="s">
        <v>52</v>
      </c>
      <c r="E292">
        <v>4</v>
      </c>
      <c r="F292">
        <v>4</v>
      </c>
      <c r="G292">
        <v>3</v>
      </c>
      <c r="H292">
        <v>2</v>
      </c>
      <c r="I292">
        <v>4</v>
      </c>
      <c r="J292">
        <v>2</v>
      </c>
    </row>
    <row r="293" spans="1:10" x14ac:dyDescent="0.3">
      <c r="A293">
        <v>1984</v>
      </c>
      <c r="B293">
        <f t="shared" si="4"/>
        <v>38</v>
      </c>
      <c r="C293" s="3">
        <v>44862.860011574099</v>
      </c>
      <c r="D293" t="s">
        <v>115</v>
      </c>
      <c r="E293">
        <v>4</v>
      </c>
      <c r="F293">
        <v>3</v>
      </c>
      <c r="G293">
        <v>2</v>
      </c>
      <c r="H293">
        <v>3</v>
      </c>
      <c r="I293">
        <v>3</v>
      </c>
      <c r="J293">
        <v>3</v>
      </c>
    </row>
    <row r="294" spans="1:10" x14ac:dyDescent="0.3">
      <c r="A294">
        <v>1984</v>
      </c>
      <c r="B294">
        <f t="shared" si="4"/>
        <v>38</v>
      </c>
      <c r="C294" s="3">
        <v>44863.815682870401</v>
      </c>
      <c r="D294" t="s">
        <v>49</v>
      </c>
      <c r="E294">
        <v>4</v>
      </c>
      <c r="F294">
        <v>4</v>
      </c>
      <c r="G294">
        <v>4</v>
      </c>
      <c r="H294">
        <v>4</v>
      </c>
      <c r="I294">
        <v>4</v>
      </c>
      <c r="J294">
        <v>4</v>
      </c>
    </row>
    <row r="295" spans="1:10" x14ac:dyDescent="0.3">
      <c r="A295">
        <v>1984</v>
      </c>
      <c r="B295">
        <f t="shared" si="4"/>
        <v>38</v>
      </c>
      <c r="C295" s="3">
        <v>44866.564756944397</v>
      </c>
      <c r="D295" t="s">
        <v>52</v>
      </c>
      <c r="E295">
        <v>3</v>
      </c>
      <c r="F295">
        <v>3</v>
      </c>
      <c r="G295">
        <v>4</v>
      </c>
      <c r="H295">
        <v>3</v>
      </c>
      <c r="I295">
        <v>4</v>
      </c>
      <c r="J295">
        <v>4</v>
      </c>
    </row>
    <row r="296" spans="1:10" x14ac:dyDescent="0.3">
      <c r="A296">
        <v>1984</v>
      </c>
      <c r="B296">
        <f t="shared" si="4"/>
        <v>38</v>
      </c>
      <c r="C296" s="3">
        <v>44869.716620370396</v>
      </c>
      <c r="D296" t="s">
        <v>52</v>
      </c>
      <c r="E296">
        <v>3</v>
      </c>
      <c r="F296">
        <v>3</v>
      </c>
      <c r="G296">
        <v>2</v>
      </c>
      <c r="H296">
        <v>3</v>
      </c>
      <c r="I296">
        <v>3</v>
      </c>
      <c r="J296">
        <v>2</v>
      </c>
    </row>
    <row r="297" spans="1:10" x14ac:dyDescent="0.3">
      <c r="A297">
        <v>1983</v>
      </c>
      <c r="B297">
        <f t="shared" si="4"/>
        <v>39</v>
      </c>
      <c r="C297" s="3">
        <v>44860.887789351902</v>
      </c>
      <c r="D297" t="s">
        <v>40</v>
      </c>
      <c r="E297">
        <v>3</v>
      </c>
      <c r="F297">
        <v>4</v>
      </c>
      <c r="G297">
        <v>3</v>
      </c>
      <c r="H297">
        <v>2</v>
      </c>
      <c r="I297">
        <v>3</v>
      </c>
      <c r="J297">
        <v>2</v>
      </c>
    </row>
    <row r="298" spans="1:10" x14ac:dyDescent="0.3">
      <c r="A298">
        <v>1983</v>
      </c>
      <c r="B298">
        <f t="shared" si="4"/>
        <v>39</v>
      </c>
      <c r="C298" s="3">
        <v>44860.995775463001</v>
      </c>
      <c r="D298" t="s">
        <v>44</v>
      </c>
      <c r="E298">
        <v>2</v>
      </c>
      <c r="F298">
        <v>3</v>
      </c>
      <c r="G298">
        <v>1</v>
      </c>
      <c r="H298">
        <v>3</v>
      </c>
      <c r="I298">
        <v>2</v>
      </c>
      <c r="J298">
        <v>3</v>
      </c>
    </row>
    <row r="299" spans="1:10" x14ac:dyDescent="0.3">
      <c r="A299">
        <v>1983</v>
      </c>
      <c r="B299">
        <f t="shared" si="4"/>
        <v>39</v>
      </c>
      <c r="C299" s="3">
        <v>44864.864039351902</v>
      </c>
      <c r="D299" t="s">
        <v>52</v>
      </c>
      <c r="E299">
        <v>4</v>
      </c>
      <c r="F299">
        <v>4</v>
      </c>
      <c r="G299">
        <v>4</v>
      </c>
      <c r="H299">
        <v>4</v>
      </c>
      <c r="I299">
        <v>4</v>
      </c>
      <c r="J299">
        <v>3</v>
      </c>
    </row>
    <row r="300" spans="1:10" x14ac:dyDescent="0.3">
      <c r="A300">
        <v>1983</v>
      </c>
      <c r="B300">
        <f t="shared" si="4"/>
        <v>39</v>
      </c>
      <c r="C300" s="3">
        <v>44865.524618055599</v>
      </c>
      <c r="D300" t="s">
        <v>116</v>
      </c>
      <c r="E300">
        <v>3</v>
      </c>
      <c r="F300">
        <v>3</v>
      </c>
      <c r="G300">
        <v>2</v>
      </c>
      <c r="H300">
        <v>3</v>
      </c>
      <c r="I300">
        <v>3</v>
      </c>
      <c r="J300">
        <v>3</v>
      </c>
    </row>
    <row r="301" spans="1:10" x14ac:dyDescent="0.3">
      <c r="A301">
        <v>1982</v>
      </c>
      <c r="B301">
        <f t="shared" si="4"/>
        <v>40</v>
      </c>
      <c r="C301" s="3">
        <v>44861.803854166697</v>
      </c>
      <c r="D301" t="s">
        <v>69</v>
      </c>
      <c r="E301">
        <v>3</v>
      </c>
      <c r="F301">
        <v>4</v>
      </c>
      <c r="G301">
        <v>2</v>
      </c>
      <c r="H301">
        <v>4</v>
      </c>
      <c r="I301">
        <v>4</v>
      </c>
      <c r="J301">
        <v>4</v>
      </c>
    </row>
    <row r="302" spans="1:10" x14ac:dyDescent="0.3">
      <c r="A302">
        <v>1982</v>
      </c>
      <c r="B302">
        <f t="shared" si="4"/>
        <v>40</v>
      </c>
      <c r="C302" s="3">
        <v>44869.6866435185</v>
      </c>
      <c r="D302" t="s">
        <v>117</v>
      </c>
      <c r="E302">
        <v>3</v>
      </c>
      <c r="F302">
        <v>3</v>
      </c>
      <c r="G302">
        <v>2</v>
      </c>
      <c r="H302">
        <v>2</v>
      </c>
      <c r="I302">
        <v>3</v>
      </c>
      <c r="J302">
        <v>3</v>
      </c>
    </row>
    <row r="303" spans="1:10" x14ac:dyDescent="0.3">
      <c r="A303">
        <v>1982</v>
      </c>
      <c r="B303">
        <f t="shared" si="4"/>
        <v>40</v>
      </c>
      <c r="C303" s="3">
        <v>44869.9476041667</v>
      </c>
      <c r="D303" t="s">
        <v>118</v>
      </c>
      <c r="E303">
        <v>4</v>
      </c>
      <c r="F303">
        <v>4</v>
      </c>
      <c r="G303">
        <v>1</v>
      </c>
      <c r="H303">
        <v>4</v>
      </c>
      <c r="I303">
        <v>4</v>
      </c>
      <c r="J303">
        <v>4</v>
      </c>
    </row>
    <row r="304" spans="1:10" x14ac:dyDescent="0.3">
      <c r="A304">
        <v>1981</v>
      </c>
      <c r="B304">
        <f t="shared" si="4"/>
        <v>41</v>
      </c>
      <c r="C304" s="3">
        <v>44860.798912036997</v>
      </c>
      <c r="D304" t="s">
        <v>44</v>
      </c>
      <c r="E304">
        <v>3</v>
      </c>
      <c r="F304">
        <v>3</v>
      </c>
      <c r="G304">
        <v>2</v>
      </c>
      <c r="H304">
        <v>3</v>
      </c>
      <c r="I304">
        <v>3</v>
      </c>
      <c r="J304">
        <v>2</v>
      </c>
    </row>
    <row r="305" spans="1:10" x14ac:dyDescent="0.3">
      <c r="A305">
        <v>1981</v>
      </c>
      <c r="B305">
        <f t="shared" si="4"/>
        <v>41</v>
      </c>
      <c r="C305" s="3">
        <v>44860.891736111102</v>
      </c>
      <c r="D305" t="s">
        <v>44</v>
      </c>
      <c r="E305">
        <v>4</v>
      </c>
      <c r="F305">
        <v>4</v>
      </c>
      <c r="G305">
        <v>3</v>
      </c>
      <c r="H305">
        <v>2</v>
      </c>
      <c r="I305">
        <v>4</v>
      </c>
      <c r="J305">
        <v>3</v>
      </c>
    </row>
    <row r="306" spans="1:10" x14ac:dyDescent="0.3">
      <c r="A306">
        <v>1981</v>
      </c>
      <c r="B306">
        <f t="shared" si="4"/>
        <v>41</v>
      </c>
      <c r="C306" s="3">
        <v>44862.771076388897</v>
      </c>
      <c r="D306" t="s">
        <v>42</v>
      </c>
      <c r="E306">
        <v>4</v>
      </c>
      <c r="F306">
        <v>4</v>
      </c>
      <c r="G306">
        <v>3</v>
      </c>
      <c r="H306">
        <v>4</v>
      </c>
      <c r="I306">
        <v>4</v>
      </c>
      <c r="J306">
        <v>3</v>
      </c>
    </row>
    <row r="307" spans="1:10" x14ac:dyDescent="0.3">
      <c r="A307">
        <v>1981</v>
      </c>
      <c r="B307">
        <f t="shared" si="4"/>
        <v>41</v>
      </c>
      <c r="C307" s="3">
        <v>44866.277569444399</v>
      </c>
      <c r="D307" t="s">
        <v>42</v>
      </c>
      <c r="E307">
        <v>4</v>
      </c>
      <c r="F307">
        <v>4</v>
      </c>
      <c r="G307">
        <v>2</v>
      </c>
      <c r="H307">
        <v>3</v>
      </c>
      <c r="I307">
        <v>4</v>
      </c>
      <c r="J307">
        <v>3</v>
      </c>
    </row>
    <row r="308" spans="1:10" x14ac:dyDescent="0.3">
      <c r="A308">
        <v>1981</v>
      </c>
      <c r="B308">
        <f t="shared" si="4"/>
        <v>41</v>
      </c>
      <c r="C308" s="3">
        <v>44867.414710648198</v>
      </c>
      <c r="D308" t="s">
        <v>119</v>
      </c>
      <c r="E308">
        <v>4</v>
      </c>
      <c r="F308">
        <v>4</v>
      </c>
      <c r="G308">
        <v>1</v>
      </c>
      <c r="H308">
        <v>4</v>
      </c>
      <c r="I308">
        <v>4</v>
      </c>
      <c r="J308">
        <v>4</v>
      </c>
    </row>
    <row r="309" spans="1:10" x14ac:dyDescent="0.3">
      <c r="A309">
        <v>1981</v>
      </c>
      <c r="B309">
        <f t="shared" si="4"/>
        <v>41</v>
      </c>
      <c r="C309" s="3">
        <v>44869.830081018503</v>
      </c>
      <c r="D309" t="s">
        <v>40</v>
      </c>
      <c r="E309">
        <v>3</v>
      </c>
      <c r="F309">
        <v>3</v>
      </c>
      <c r="G309">
        <v>3</v>
      </c>
      <c r="H309">
        <v>3</v>
      </c>
      <c r="I309">
        <v>3</v>
      </c>
      <c r="J309">
        <v>3</v>
      </c>
    </row>
    <row r="310" spans="1:10" x14ac:dyDescent="0.3">
      <c r="A310">
        <v>1981</v>
      </c>
      <c r="B310">
        <f t="shared" si="4"/>
        <v>41</v>
      </c>
      <c r="C310" s="3">
        <v>44870.537349537</v>
      </c>
      <c r="D310" t="s">
        <v>52</v>
      </c>
      <c r="E310">
        <v>4</v>
      </c>
      <c r="F310">
        <v>4</v>
      </c>
      <c r="G310">
        <v>3</v>
      </c>
      <c r="H310">
        <v>3</v>
      </c>
      <c r="I310">
        <v>4</v>
      </c>
      <c r="J310">
        <v>3</v>
      </c>
    </row>
    <row r="311" spans="1:10" x14ac:dyDescent="0.3">
      <c r="A311">
        <v>1980</v>
      </c>
      <c r="B311">
        <f t="shared" si="4"/>
        <v>42</v>
      </c>
      <c r="C311" s="3">
        <v>44860.894398148099</v>
      </c>
      <c r="D311" t="s">
        <v>52</v>
      </c>
      <c r="E311">
        <v>3</v>
      </c>
      <c r="F311">
        <v>4</v>
      </c>
      <c r="G311">
        <v>2</v>
      </c>
      <c r="H311">
        <v>3</v>
      </c>
      <c r="I311">
        <v>3</v>
      </c>
      <c r="J311">
        <v>4</v>
      </c>
    </row>
    <row r="312" spans="1:10" x14ac:dyDescent="0.3">
      <c r="A312">
        <v>1980</v>
      </c>
      <c r="B312">
        <f t="shared" si="4"/>
        <v>42</v>
      </c>
      <c r="C312" s="3">
        <v>44861.5776736111</v>
      </c>
      <c r="D312" t="s">
        <v>69</v>
      </c>
      <c r="E312">
        <v>4</v>
      </c>
      <c r="F312">
        <v>4</v>
      </c>
      <c r="G312">
        <v>2</v>
      </c>
      <c r="H312">
        <v>2</v>
      </c>
      <c r="I312">
        <v>3</v>
      </c>
      <c r="J312">
        <v>3</v>
      </c>
    </row>
    <row r="313" spans="1:10" x14ac:dyDescent="0.3">
      <c r="A313">
        <v>1980</v>
      </c>
      <c r="B313">
        <f t="shared" si="4"/>
        <v>42</v>
      </c>
      <c r="C313" s="3">
        <v>44862.872164351902</v>
      </c>
      <c r="D313" t="s">
        <v>120</v>
      </c>
      <c r="E313">
        <v>3</v>
      </c>
      <c r="F313">
        <v>4</v>
      </c>
      <c r="G313">
        <v>2</v>
      </c>
      <c r="H313">
        <v>4</v>
      </c>
      <c r="I313">
        <v>4</v>
      </c>
      <c r="J313">
        <v>4</v>
      </c>
    </row>
    <row r="314" spans="1:10" x14ac:dyDescent="0.3">
      <c r="A314">
        <v>1980</v>
      </c>
      <c r="B314">
        <f t="shared" si="4"/>
        <v>42</v>
      </c>
      <c r="C314" s="3">
        <v>44863.889247685198</v>
      </c>
      <c r="D314" t="s">
        <v>44</v>
      </c>
      <c r="E314">
        <v>4</v>
      </c>
      <c r="F314">
        <v>4</v>
      </c>
      <c r="G314">
        <v>3</v>
      </c>
      <c r="H314">
        <v>4</v>
      </c>
      <c r="I314">
        <v>4</v>
      </c>
      <c r="J314">
        <v>4</v>
      </c>
    </row>
    <row r="315" spans="1:10" x14ac:dyDescent="0.3">
      <c r="A315">
        <v>1980</v>
      </c>
      <c r="B315">
        <f t="shared" si="4"/>
        <v>42</v>
      </c>
      <c r="C315" s="3">
        <v>44864.828923611101</v>
      </c>
      <c r="D315" t="s">
        <v>40</v>
      </c>
      <c r="E315">
        <v>2</v>
      </c>
      <c r="F315">
        <v>3</v>
      </c>
      <c r="G315">
        <v>2</v>
      </c>
      <c r="H315">
        <v>2</v>
      </c>
      <c r="I315">
        <v>2</v>
      </c>
      <c r="J315">
        <v>2</v>
      </c>
    </row>
    <row r="316" spans="1:10" x14ac:dyDescent="0.3">
      <c r="A316">
        <v>1979</v>
      </c>
      <c r="B316">
        <f t="shared" si="4"/>
        <v>43</v>
      </c>
      <c r="C316" s="3">
        <v>44864.740185185197</v>
      </c>
      <c r="D316" t="s">
        <v>121</v>
      </c>
      <c r="E316">
        <v>4</v>
      </c>
      <c r="F316">
        <v>4</v>
      </c>
      <c r="G316">
        <v>2</v>
      </c>
      <c r="H316">
        <v>4</v>
      </c>
      <c r="I316">
        <v>4</v>
      </c>
      <c r="J316">
        <v>4</v>
      </c>
    </row>
    <row r="317" spans="1:10" x14ac:dyDescent="0.3">
      <c r="A317">
        <v>1979</v>
      </c>
      <c r="B317">
        <f t="shared" si="4"/>
        <v>43</v>
      </c>
      <c r="C317" s="3">
        <v>44867.3840277778</v>
      </c>
      <c r="D317" t="s">
        <v>44</v>
      </c>
      <c r="E317">
        <v>4</v>
      </c>
      <c r="F317">
        <v>4</v>
      </c>
      <c r="G317">
        <v>1</v>
      </c>
      <c r="H317">
        <v>4</v>
      </c>
      <c r="I317">
        <v>4</v>
      </c>
      <c r="J317">
        <v>4</v>
      </c>
    </row>
    <row r="318" spans="1:10" x14ac:dyDescent="0.3">
      <c r="A318">
        <v>1979</v>
      </c>
      <c r="B318">
        <f t="shared" si="4"/>
        <v>43</v>
      </c>
      <c r="C318" s="3">
        <v>44868.670555555596</v>
      </c>
      <c r="D318" t="s">
        <v>44</v>
      </c>
      <c r="E318">
        <v>3</v>
      </c>
      <c r="F318">
        <v>3</v>
      </c>
      <c r="G318">
        <v>2</v>
      </c>
      <c r="H318">
        <v>2</v>
      </c>
      <c r="I318">
        <v>3</v>
      </c>
      <c r="J318">
        <v>3</v>
      </c>
    </row>
    <row r="319" spans="1:10" x14ac:dyDescent="0.3">
      <c r="A319">
        <v>1978</v>
      </c>
      <c r="B319">
        <f t="shared" si="4"/>
        <v>44</v>
      </c>
      <c r="C319" s="3">
        <v>44859.845798611103</v>
      </c>
      <c r="D319" t="s">
        <v>40</v>
      </c>
      <c r="E319">
        <v>3</v>
      </c>
      <c r="F319">
        <v>3</v>
      </c>
      <c r="G319">
        <v>2</v>
      </c>
      <c r="H319">
        <v>3</v>
      </c>
      <c r="I319">
        <v>3</v>
      </c>
      <c r="J319">
        <v>3</v>
      </c>
    </row>
    <row r="320" spans="1:10" x14ac:dyDescent="0.3">
      <c r="A320">
        <v>1978</v>
      </c>
      <c r="B320">
        <f t="shared" si="4"/>
        <v>44</v>
      </c>
      <c r="C320" s="3">
        <v>44861.449305555601</v>
      </c>
      <c r="D320" t="s">
        <v>42</v>
      </c>
      <c r="E320">
        <v>4</v>
      </c>
      <c r="F320">
        <v>4</v>
      </c>
      <c r="G320">
        <v>2</v>
      </c>
      <c r="H320">
        <v>4</v>
      </c>
      <c r="I320">
        <v>4</v>
      </c>
      <c r="J320">
        <v>4</v>
      </c>
    </row>
    <row r="321" spans="1:10" x14ac:dyDescent="0.3">
      <c r="A321">
        <v>1978</v>
      </c>
      <c r="B321">
        <f t="shared" si="4"/>
        <v>44</v>
      </c>
      <c r="C321" s="3">
        <v>44862.758680555598</v>
      </c>
      <c r="D321" t="s">
        <v>40</v>
      </c>
      <c r="E321">
        <v>3</v>
      </c>
      <c r="F321">
        <v>4</v>
      </c>
      <c r="G321">
        <v>3</v>
      </c>
      <c r="H321">
        <v>2</v>
      </c>
      <c r="I321">
        <v>4</v>
      </c>
      <c r="J321">
        <v>3</v>
      </c>
    </row>
    <row r="322" spans="1:10" x14ac:dyDescent="0.3">
      <c r="A322">
        <v>1978</v>
      </c>
      <c r="B322">
        <f t="shared" ref="B322:B385" si="5">2022-A322</f>
        <v>44</v>
      </c>
      <c r="C322" s="3">
        <v>44864.227986111102</v>
      </c>
      <c r="D322" t="s">
        <v>42</v>
      </c>
      <c r="E322">
        <v>4</v>
      </c>
      <c r="F322">
        <v>4</v>
      </c>
      <c r="G322">
        <v>2</v>
      </c>
      <c r="H322">
        <v>4</v>
      </c>
      <c r="I322">
        <v>3</v>
      </c>
      <c r="J322">
        <v>3</v>
      </c>
    </row>
    <row r="323" spans="1:10" x14ac:dyDescent="0.3">
      <c r="A323">
        <v>1978</v>
      </c>
      <c r="B323">
        <f t="shared" si="5"/>
        <v>44</v>
      </c>
      <c r="C323" s="3">
        <v>44864.752928240698</v>
      </c>
      <c r="D323" t="s">
        <v>42</v>
      </c>
      <c r="E323">
        <v>4</v>
      </c>
      <c r="F323">
        <v>4</v>
      </c>
      <c r="G323">
        <v>3</v>
      </c>
      <c r="H323">
        <v>3</v>
      </c>
      <c r="I323">
        <v>4</v>
      </c>
      <c r="J323">
        <v>4</v>
      </c>
    </row>
    <row r="324" spans="1:10" x14ac:dyDescent="0.3">
      <c r="A324">
        <v>1978</v>
      </c>
      <c r="B324">
        <f t="shared" si="5"/>
        <v>44</v>
      </c>
      <c r="C324" s="3">
        <v>44872.414456018501</v>
      </c>
      <c r="D324" t="s">
        <v>42</v>
      </c>
      <c r="E324">
        <v>3</v>
      </c>
      <c r="F324">
        <v>4</v>
      </c>
      <c r="G324">
        <v>2</v>
      </c>
      <c r="H324">
        <v>3</v>
      </c>
      <c r="I324">
        <v>4</v>
      </c>
      <c r="J324">
        <v>1</v>
      </c>
    </row>
    <row r="325" spans="1:10" x14ac:dyDescent="0.3">
      <c r="A325">
        <v>1977</v>
      </c>
      <c r="B325">
        <f t="shared" si="5"/>
        <v>45</v>
      </c>
      <c r="C325" s="3">
        <v>44860.957337963002</v>
      </c>
      <c r="D325" t="s">
        <v>122</v>
      </c>
      <c r="E325">
        <v>3</v>
      </c>
      <c r="F325">
        <v>4</v>
      </c>
      <c r="G325">
        <v>1</v>
      </c>
      <c r="H325">
        <v>2</v>
      </c>
      <c r="I325">
        <v>2</v>
      </c>
      <c r="J325">
        <v>2</v>
      </c>
    </row>
    <row r="326" spans="1:10" x14ac:dyDescent="0.3">
      <c r="A326">
        <v>1977</v>
      </c>
      <c r="B326">
        <f t="shared" si="5"/>
        <v>45</v>
      </c>
      <c r="C326" s="3">
        <v>44863.910092592603</v>
      </c>
      <c r="D326" t="s">
        <v>40</v>
      </c>
      <c r="E326">
        <v>4</v>
      </c>
      <c r="F326">
        <v>4</v>
      </c>
      <c r="G326">
        <v>4</v>
      </c>
      <c r="H326">
        <v>4</v>
      </c>
      <c r="I326">
        <v>4</v>
      </c>
      <c r="J326">
        <v>4</v>
      </c>
    </row>
    <row r="327" spans="1:10" x14ac:dyDescent="0.3">
      <c r="A327">
        <v>1977</v>
      </c>
      <c r="B327">
        <f t="shared" si="5"/>
        <v>45</v>
      </c>
      <c r="C327" s="3">
        <v>44865.606793981497</v>
      </c>
      <c r="D327" t="s">
        <v>40</v>
      </c>
      <c r="E327">
        <v>4</v>
      </c>
      <c r="F327">
        <v>4</v>
      </c>
      <c r="G327">
        <v>3</v>
      </c>
      <c r="H327">
        <v>3</v>
      </c>
      <c r="I327">
        <v>4</v>
      </c>
      <c r="J327">
        <v>4</v>
      </c>
    </row>
    <row r="328" spans="1:10" x14ac:dyDescent="0.3">
      <c r="A328">
        <v>1977</v>
      </c>
      <c r="B328">
        <f t="shared" si="5"/>
        <v>45</v>
      </c>
      <c r="C328" s="3">
        <v>44866.923703703702</v>
      </c>
      <c r="D328" t="s">
        <v>49</v>
      </c>
      <c r="E328">
        <v>4</v>
      </c>
      <c r="F328">
        <v>4</v>
      </c>
      <c r="G328">
        <v>2</v>
      </c>
      <c r="H328">
        <v>3</v>
      </c>
      <c r="I328">
        <v>4</v>
      </c>
      <c r="J328">
        <v>3</v>
      </c>
    </row>
    <row r="329" spans="1:10" x14ac:dyDescent="0.3">
      <c r="A329">
        <v>1977</v>
      </c>
      <c r="B329">
        <f t="shared" si="5"/>
        <v>45</v>
      </c>
      <c r="C329" s="3">
        <v>44871.606805555602</v>
      </c>
      <c r="D329" t="s">
        <v>40</v>
      </c>
      <c r="E329">
        <v>4</v>
      </c>
      <c r="F329">
        <v>4</v>
      </c>
      <c r="G329">
        <v>3</v>
      </c>
      <c r="H329">
        <v>4</v>
      </c>
      <c r="I329">
        <v>4</v>
      </c>
      <c r="J329">
        <v>4</v>
      </c>
    </row>
    <row r="330" spans="1:10" x14ac:dyDescent="0.3">
      <c r="A330">
        <v>1976</v>
      </c>
      <c r="B330">
        <f t="shared" si="5"/>
        <v>46</v>
      </c>
      <c r="C330" s="3">
        <v>44860.727442129602</v>
      </c>
      <c r="D330" t="s">
        <v>123</v>
      </c>
      <c r="E330">
        <v>4</v>
      </c>
      <c r="F330">
        <v>4</v>
      </c>
      <c r="G330">
        <v>1</v>
      </c>
      <c r="H330">
        <v>4</v>
      </c>
      <c r="I330">
        <v>4</v>
      </c>
      <c r="J330">
        <v>4</v>
      </c>
    </row>
    <row r="331" spans="1:10" x14ac:dyDescent="0.3">
      <c r="A331">
        <v>1976</v>
      </c>
      <c r="B331">
        <f t="shared" si="5"/>
        <v>46</v>
      </c>
      <c r="C331" s="3">
        <v>44861.3101157407</v>
      </c>
      <c r="D331" t="s">
        <v>52</v>
      </c>
      <c r="E331">
        <v>4</v>
      </c>
      <c r="F331">
        <v>4</v>
      </c>
      <c r="G331">
        <v>2</v>
      </c>
      <c r="H331">
        <v>4</v>
      </c>
      <c r="I331">
        <v>4</v>
      </c>
      <c r="J331">
        <v>4</v>
      </c>
    </row>
    <row r="332" spans="1:10" x14ac:dyDescent="0.3">
      <c r="A332">
        <v>1976</v>
      </c>
      <c r="B332">
        <f t="shared" si="5"/>
        <v>46</v>
      </c>
      <c r="C332" s="3">
        <v>44868.410601851901</v>
      </c>
      <c r="D332" t="s">
        <v>49</v>
      </c>
      <c r="E332">
        <v>3</v>
      </c>
      <c r="F332">
        <v>3</v>
      </c>
      <c r="G332">
        <v>3</v>
      </c>
      <c r="H332">
        <v>3</v>
      </c>
      <c r="I332">
        <v>3</v>
      </c>
      <c r="J332">
        <v>3</v>
      </c>
    </row>
    <row r="333" spans="1:10" x14ac:dyDescent="0.3">
      <c r="A333">
        <v>1976</v>
      </c>
      <c r="B333">
        <f t="shared" si="5"/>
        <v>46</v>
      </c>
      <c r="C333" s="3">
        <v>44869.212650463</v>
      </c>
      <c r="D333" t="s">
        <v>52</v>
      </c>
      <c r="E333">
        <v>3</v>
      </c>
      <c r="F333">
        <v>4</v>
      </c>
      <c r="G333">
        <v>2</v>
      </c>
      <c r="H333">
        <v>3</v>
      </c>
      <c r="I333">
        <v>4</v>
      </c>
      <c r="J333">
        <v>4</v>
      </c>
    </row>
    <row r="334" spans="1:10" x14ac:dyDescent="0.3">
      <c r="A334">
        <v>1975</v>
      </c>
      <c r="B334">
        <f t="shared" si="5"/>
        <v>47</v>
      </c>
      <c r="C334" s="3">
        <v>44863.960752314801</v>
      </c>
      <c r="D334" t="s">
        <v>40</v>
      </c>
      <c r="E334">
        <v>4</v>
      </c>
      <c r="F334">
        <v>4</v>
      </c>
      <c r="G334">
        <v>3</v>
      </c>
      <c r="H334">
        <v>2</v>
      </c>
      <c r="I334">
        <v>4</v>
      </c>
      <c r="J334">
        <v>3</v>
      </c>
    </row>
    <row r="335" spans="1:10" x14ac:dyDescent="0.3">
      <c r="A335">
        <v>1975</v>
      </c>
      <c r="B335">
        <f t="shared" si="5"/>
        <v>47</v>
      </c>
      <c r="C335" s="3">
        <v>44865.618900463</v>
      </c>
      <c r="D335" t="s">
        <v>44</v>
      </c>
      <c r="E335">
        <v>3</v>
      </c>
      <c r="F335">
        <v>3</v>
      </c>
      <c r="G335">
        <v>2</v>
      </c>
      <c r="H335">
        <v>3</v>
      </c>
      <c r="I335">
        <v>3</v>
      </c>
      <c r="J335">
        <v>3</v>
      </c>
    </row>
    <row r="336" spans="1:10" x14ac:dyDescent="0.3">
      <c r="A336">
        <v>1975</v>
      </c>
      <c r="B336">
        <f t="shared" si="5"/>
        <v>47</v>
      </c>
      <c r="C336" s="3">
        <v>44872.889884259297</v>
      </c>
      <c r="D336" t="s">
        <v>42</v>
      </c>
      <c r="E336">
        <v>4</v>
      </c>
      <c r="F336">
        <v>3</v>
      </c>
      <c r="G336">
        <v>2</v>
      </c>
      <c r="H336">
        <v>3</v>
      </c>
      <c r="I336">
        <v>4</v>
      </c>
      <c r="J336">
        <v>4</v>
      </c>
    </row>
    <row r="337" spans="1:10" x14ac:dyDescent="0.3">
      <c r="A337">
        <v>1974</v>
      </c>
      <c r="B337">
        <f t="shared" si="5"/>
        <v>48</v>
      </c>
      <c r="C337" s="3">
        <v>44864.228553240697</v>
      </c>
      <c r="D337" t="s">
        <v>40</v>
      </c>
      <c r="E337">
        <v>3</v>
      </c>
      <c r="F337">
        <v>3</v>
      </c>
      <c r="G337">
        <v>3</v>
      </c>
      <c r="H337">
        <v>1</v>
      </c>
      <c r="I337">
        <v>3</v>
      </c>
      <c r="J337">
        <v>2</v>
      </c>
    </row>
    <row r="338" spans="1:10" x14ac:dyDescent="0.3">
      <c r="A338">
        <v>1974</v>
      </c>
      <c r="B338">
        <f t="shared" si="5"/>
        <v>48</v>
      </c>
      <c r="C338" s="3">
        <v>44864.457511574103</v>
      </c>
      <c r="D338" t="s">
        <v>69</v>
      </c>
      <c r="E338">
        <v>4</v>
      </c>
      <c r="F338">
        <v>3</v>
      </c>
      <c r="G338">
        <v>3</v>
      </c>
      <c r="H338">
        <v>2</v>
      </c>
      <c r="I338">
        <v>3</v>
      </c>
      <c r="J338">
        <v>3</v>
      </c>
    </row>
    <row r="339" spans="1:10" x14ac:dyDescent="0.3">
      <c r="A339">
        <v>1974</v>
      </c>
      <c r="B339">
        <f t="shared" si="5"/>
        <v>48</v>
      </c>
      <c r="C339" s="3">
        <v>44864.8539467593</v>
      </c>
      <c r="D339" t="s">
        <v>124</v>
      </c>
      <c r="E339">
        <v>4</v>
      </c>
      <c r="F339">
        <v>4</v>
      </c>
      <c r="G339">
        <v>2</v>
      </c>
      <c r="H339">
        <v>4</v>
      </c>
      <c r="I339">
        <v>4</v>
      </c>
      <c r="J339">
        <v>4</v>
      </c>
    </row>
    <row r="340" spans="1:10" x14ac:dyDescent="0.3">
      <c r="A340">
        <v>1974</v>
      </c>
      <c r="B340">
        <f t="shared" si="5"/>
        <v>48</v>
      </c>
      <c r="C340" s="3">
        <v>44873.394166666701</v>
      </c>
      <c r="D340" t="s">
        <v>40</v>
      </c>
      <c r="E340">
        <v>4</v>
      </c>
      <c r="F340">
        <v>4</v>
      </c>
      <c r="G340">
        <v>4</v>
      </c>
      <c r="H340">
        <v>2</v>
      </c>
      <c r="I340">
        <v>4</v>
      </c>
      <c r="J340">
        <v>3</v>
      </c>
    </row>
    <row r="341" spans="1:10" x14ac:dyDescent="0.3">
      <c r="A341">
        <v>1974</v>
      </c>
      <c r="B341">
        <f t="shared" si="5"/>
        <v>48</v>
      </c>
      <c r="C341" s="3">
        <v>44875.397800925901</v>
      </c>
      <c r="D341" t="s">
        <v>40</v>
      </c>
      <c r="E341">
        <v>4</v>
      </c>
      <c r="F341">
        <v>4</v>
      </c>
      <c r="G341">
        <v>2</v>
      </c>
      <c r="H341">
        <v>4</v>
      </c>
      <c r="I341">
        <v>4</v>
      </c>
      <c r="J341">
        <v>4</v>
      </c>
    </row>
    <row r="342" spans="1:10" x14ac:dyDescent="0.3">
      <c r="A342">
        <v>1973</v>
      </c>
      <c r="B342">
        <f t="shared" si="5"/>
        <v>49</v>
      </c>
      <c r="C342" s="3">
        <v>44860.838692129597</v>
      </c>
      <c r="D342" t="s">
        <v>40</v>
      </c>
      <c r="E342">
        <v>4</v>
      </c>
      <c r="F342">
        <v>4</v>
      </c>
      <c r="G342">
        <v>3</v>
      </c>
      <c r="H342">
        <v>4</v>
      </c>
      <c r="I342">
        <v>4</v>
      </c>
      <c r="J342">
        <v>4</v>
      </c>
    </row>
    <row r="343" spans="1:10" x14ac:dyDescent="0.3">
      <c r="A343">
        <v>1973</v>
      </c>
      <c r="B343">
        <f t="shared" si="5"/>
        <v>49</v>
      </c>
      <c r="C343" s="3">
        <v>44862.504918981504</v>
      </c>
      <c r="D343" t="s">
        <v>40</v>
      </c>
      <c r="E343">
        <v>3</v>
      </c>
      <c r="F343">
        <v>4</v>
      </c>
      <c r="G343">
        <v>1</v>
      </c>
      <c r="H343">
        <v>2</v>
      </c>
      <c r="I343">
        <v>3</v>
      </c>
      <c r="J343">
        <v>2</v>
      </c>
    </row>
    <row r="344" spans="1:10" x14ac:dyDescent="0.3">
      <c r="A344">
        <v>1973</v>
      </c>
      <c r="B344">
        <f t="shared" si="5"/>
        <v>49</v>
      </c>
      <c r="C344" s="3">
        <v>44863.936770833301</v>
      </c>
      <c r="D344" t="s">
        <v>52</v>
      </c>
      <c r="E344">
        <v>4</v>
      </c>
      <c r="F344">
        <v>4</v>
      </c>
      <c r="G344">
        <v>4</v>
      </c>
      <c r="H344">
        <v>3</v>
      </c>
      <c r="I344">
        <v>4</v>
      </c>
      <c r="J344">
        <v>3</v>
      </c>
    </row>
    <row r="345" spans="1:10" x14ac:dyDescent="0.3">
      <c r="A345">
        <v>1973</v>
      </c>
      <c r="B345">
        <f t="shared" si="5"/>
        <v>49</v>
      </c>
      <c r="C345" s="3">
        <v>44864.795520833301</v>
      </c>
      <c r="D345" t="s">
        <v>125</v>
      </c>
      <c r="E345">
        <v>4</v>
      </c>
      <c r="F345">
        <v>4</v>
      </c>
      <c r="G345">
        <v>3</v>
      </c>
      <c r="H345">
        <v>4</v>
      </c>
      <c r="I345">
        <v>4</v>
      </c>
      <c r="J345">
        <v>4</v>
      </c>
    </row>
    <row r="346" spans="1:10" x14ac:dyDescent="0.3">
      <c r="A346">
        <v>1973</v>
      </c>
      <c r="B346">
        <f t="shared" si="5"/>
        <v>49</v>
      </c>
      <c r="C346" s="3">
        <v>44865.529548611099</v>
      </c>
      <c r="D346" t="s">
        <v>49</v>
      </c>
      <c r="E346">
        <v>4</v>
      </c>
      <c r="F346">
        <v>4</v>
      </c>
      <c r="G346">
        <v>3</v>
      </c>
      <c r="H346">
        <v>3</v>
      </c>
      <c r="I346">
        <v>4</v>
      </c>
      <c r="J346">
        <v>3</v>
      </c>
    </row>
    <row r="347" spans="1:10" x14ac:dyDescent="0.3">
      <c r="A347">
        <v>1973</v>
      </c>
      <c r="B347">
        <f t="shared" si="5"/>
        <v>49</v>
      </c>
      <c r="C347" s="3">
        <v>44868.864687499998</v>
      </c>
      <c r="D347" t="s">
        <v>72</v>
      </c>
      <c r="E347">
        <v>3</v>
      </c>
      <c r="F347">
        <v>3</v>
      </c>
      <c r="G347">
        <v>2</v>
      </c>
      <c r="H347">
        <v>3</v>
      </c>
      <c r="I347">
        <v>4</v>
      </c>
      <c r="J347">
        <v>4</v>
      </c>
    </row>
    <row r="348" spans="1:10" x14ac:dyDescent="0.3">
      <c r="A348">
        <v>1972</v>
      </c>
      <c r="B348">
        <f t="shared" si="5"/>
        <v>50</v>
      </c>
      <c r="C348" s="3">
        <v>44860.751817129603</v>
      </c>
      <c r="D348" t="s">
        <v>40</v>
      </c>
      <c r="E348">
        <v>2</v>
      </c>
      <c r="F348">
        <v>2</v>
      </c>
      <c r="G348">
        <v>3</v>
      </c>
      <c r="H348">
        <v>1</v>
      </c>
      <c r="I348">
        <v>1</v>
      </c>
      <c r="J348">
        <v>1</v>
      </c>
    </row>
    <row r="349" spans="1:10" x14ac:dyDescent="0.3">
      <c r="A349">
        <v>1972</v>
      </c>
      <c r="B349">
        <f t="shared" si="5"/>
        <v>50</v>
      </c>
      <c r="C349" s="3">
        <v>44865.357581018499</v>
      </c>
      <c r="D349" t="s">
        <v>40</v>
      </c>
      <c r="E349">
        <v>4</v>
      </c>
      <c r="F349">
        <v>4</v>
      </c>
      <c r="G349">
        <v>2</v>
      </c>
      <c r="H349">
        <v>4</v>
      </c>
      <c r="I349">
        <v>4</v>
      </c>
      <c r="J349">
        <v>4</v>
      </c>
    </row>
    <row r="350" spans="1:10" x14ac:dyDescent="0.3">
      <c r="A350">
        <v>1972</v>
      </c>
      <c r="B350">
        <f t="shared" si="5"/>
        <v>50</v>
      </c>
      <c r="C350" s="3">
        <v>44867.943344907399</v>
      </c>
      <c r="D350" t="s">
        <v>44</v>
      </c>
      <c r="E350">
        <v>3</v>
      </c>
      <c r="F350">
        <v>4</v>
      </c>
      <c r="G350">
        <v>2</v>
      </c>
      <c r="H350">
        <v>3</v>
      </c>
      <c r="I350">
        <v>4</v>
      </c>
      <c r="J350">
        <v>3</v>
      </c>
    </row>
    <row r="351" spans="1:10" x14ac:dyDescent="0.3">
      <c r="A351">
        <v>1972</v>
      </c>
      <c r="B351">
        <f t="shared" si="5"/>
        <v>50</v>
      </c>
      <c r="C351" s="3">
        <v>44872.929918981499</v>
      </c>
      <c r="D351" t="s">
        <v>52</v>
      </c>
      <c r="E351">
        <v>3</v>
      </c>
      <c r="F351">
        <v>3</v>
      </c>
      <c r="G351">
        <v>3</v>
      </c>
      <c r="H351">
        <v>2</v>
      </c>
      <c r="I351">
        <v>3</v>
      </c>
      <c r="J351">
        <v>2</v>
      </c>
    </row>
    <row r="352" spans="1:10" x14ac:dyDescent="0.3">
      <c r="A352">
        <v>1971</v>
      </c>
      <c r="B352">
        <f t="shared" si="5"/>
        <v>51</v>
      </c>
      <c r="C352" s="3">
        <v>44859.503599536998</v>
      </c>
      <c r="D352" t="s">
        <v>126</v>
      </c>
      <c r="E352">
        <v>4</v>
      </c>
      <c r="F352">
        <v>4</v>
      </c>
      <c r="G352">
        <v>3</v>
      </c>
      <c r="H352">
        <v>4</v>
      </c>
      <c r="I352">
        <v>4</v>
      </c>
      <c r="J352">
        <v>4</v>
      </c>
    </row>
    <row r="353" spans="1:10" x14ac:dyDescent="0.3">
      <c r="A353">
        <v>1971</v>
      </c>
      <c r="B353">
        <f t="shared" si="5"/>
        <v>51</v>
      </c>
      <c r="C353" s="3">
        <v>44862.539953703701</v>
      </c>
      <c r="D353" t="s">
        <v>40</v>
      </c>
      <c r="E353">
        <v>4</v>
      </c>
      <c r="F353">
        <v>4</v>
      </c>
      <c r="G353">
        <v>1</v>
      </c>
      <c r="H353">
        <v>4</v>
      </c>
      <c r="I353">
        <v>4</v>
      </c>
      <c r="J353">
        <v>4</v>
      </c>
    </row>
    <row r="354" spans="1:10" x14ac:dyDescent="0.3">
      <c r="A354">
        <v>1971</v>
      </c>
      <c r="B354">
        <f t="shared" si="5"/>
        <v>51</v>
      </c>
      <c r="C354" s="3">
        <v>44862.777048611097</v>
      </c>
      <c r="D354" t="s">
        <v>127</v>
      </c>
      <c r="E354">
        <v>3</v>
      </c>
      <c r="F354">
        <v>3</v>
      </c>
      <c r="G354">
        <v>3</v>
      </c>
      <c r="H354">
        <v>3</v>
      </c>
      <c r="I354">
        <v>3</v>
      </c>
      <c r="J354">
        <v>3</v>
      </c>
    </row>
    <row r="355" spans="1:10" x14ac:dyDescent="0.3">
      <c r="A355">
        <v>1971</v>
      </c>
      <c r="B355">
        <f t="shared" si="5"/>
        <v>51</v>
      </c>
      <c r="C355" s="3">
        <v>44877.344050925902</v>
      </c>
      <c r="D355" t="s">
        <v>49</v>
      </c>
      <c r="E355">
        <v>4</v>
      </c>
      <c r="F355">
        <v>4</v>
      </c>
      <c r="G355">
        <v>3</v>
      </c>
      <c r="H355">
        <v>3</v>
      </c>
      <c r="I355">
        <v>4</v>
      </c>
      <c r="J355">
        <v>3</v>
      </c>
    </row>
    <row r="356" spans="1:10" x14ac:dyDescent="0.3">
      <c r="A356">
        <v>1970</v>
      </c>
      <c r="B356">
        <f t="shared" si="5"/>
        <v>52</v>
      </c>
      <c r="C356" s="3">
        <v>44859.531273148197</v>
      </c>
      <c r="D356" t="s">
        <v>42</v>
      </c>
      <c r="E356">
        <v>4</v>
      </c>
      <c r="F356">
        <v>4</v>
      </c>
      <c r="G356">
        <v>2</v>
      </c>
      <c r="H356">
        <v>3</v>
      </c>
      <c r="I356">
        <v>3</v>
      </c>
      <c r="J356">
        <v>4</v>
      </c>
    </row>
    <row r="357" spans="1:10" x14ac:dyDescent="0.3">
      <c r="A357">
        <v>1970</v>
      </c>
      <c r="B357">
        <f t="shared" si="5"/>
        <v>52</v>
      </c>
      <c r="C357" s="3">
        <v>44862.355162036998</v>
      </c>
      <c r="D357" t="s">
        <v>52</v>
      </c>
      <c r="E357">
        <v>4</v>
      </c>
      <c r="F357">
        <v>4</v>
      </c>
      <c r="G357">
        <v>4</v>
      </c>
      <c r="H357">
        <v>3</v>
      </c>
      <c r="I357">
        <v>4</v>
      </c>
      <c r="J357">
        <v>3</v>
      </c>
    </row>
    <row r="358" spans="1:10" x14ac:dyDescent="0.3">
      <c r="A358">
        <v>1970</v>
      </c>
      <c r="B358">
        <f t="shared" si="5"/>
        <v>52</v>
      </c>
      <c r="C358" s="3">
        <v>44864.697812500002</v>
      </c>
      <c r="D358" t="s">
        <v>52</v>
      </c>
      <c r="E358">
        <v>4</v>
      </c>
      <c r="F358">
        <v>4</v>
      </c>
      <c r="G358">
        <v>2</v>
      </c>
      <c r="H358">
        <v>4</v>
      </c>
      <c r="I358">
        <v>4</v>
      </c>
      <c r="J358">
        <v>4</v>
      </c>
    </row>
    <row r="359" spans="1:10" x14ac:dyDescent="0.3">
      <c r="A359">
        <v>1970</v>
      </c>
      <c r="B359">
        <f t="shared" si="5"/>
        <v>52</v>
      </c>
      <c r="C359" s="3">
        <v>44867.973379629599</v>
      </c>
      <c r="D359" t="s">
        <v>52</v>
      </c>
      <c r="E359">
        <v>3</v>
      </c>
      <c r="F359">
        <v>3</v>
      </c>
      <c r="G359">
        <v>2</v>
      </c>
      <c r="H359">
        <v>4</v>
      </c>
      <c r="I359">
        <v>4</v>
      </c>
      <c r="J359">
        <v>4</v>
      </c>
    </row>
    <row r="360" spans="1:10" x14ac:dyDescent="0.3">
      <c r="A360">
        <v>1969</v>
      </c>
      <c r="B360">
        <f t="shared" si="5"/>
        <v>53</v>
      </c>
      <c r="C360" s="3">
        <v>44859.859895833302</v>
      </c>
      <c r="D360" t="s">
        <v>52</v>
      </c>
      <c r="E360">
        <v>3</v>
      </c>
      <c r="F360">
        <v>3</v>
      </c>
      <c r="G360">
        <v>3</v>
      </c>
      <c r="H360">
        <v>1</v>
      </c>
      <c r="I360">
        <v>3</v>
      </c>
      <c r="J360">
        <v>1</v>
      </c>
    </row>
    <row r="361" spans="1:10" x14ac:dyDescent="0.3">
      <c r="A361">
        <v>1969</v>
      </c>
      <c r="B361">
        <f t="shared" si="5"/>
        <v>53</v>
      </c>
      <c r="C361" s="3">
        <v>44865.373576388898</v>
      </c>
      <c r="D361" t="s">
        <v>128</v>
      </c>
      <c r="E361">
        <v>4</v>
      </c>
      <c r="F361">
        <v>4</v>
      </c>
      <c r="G361">
        <v>3</v>
      </c>
      <c r="H361">
        <v>4</v>
      </c>
      <c r="I361">
        <v>4</v>
      </c>
      <c r="J361">
        <v>4</v>
      </c>
    </row>
    <row r="362" spans="1:10" x14ac:dyDescent="0.3">
      <c r="A362">
        <v>1969</v>
      </c>
      <c r="B362">
        <f t="shared" si="5"/>
        <v>53</v>
      </c>
      <c r="C362" s="3">
        <v>44869.933240740698</v>
      </c>
      <c r="D362" t="s">
        <v>67</v>
      </c>
      <c r="E362">
        <v>3</v>
      </c>
      <c r="F362">
        <v>4</v>
      </c>
      <c r="G362">
        <v>3</v>
      </c>
      <c r="H362">
        <v>2</v>
      </c>
      <c r="I362">
        <v>3</v>
      </c>
      <c r="J362">
        <v>2</v>
      </c>
    </row>
    <row r="363" spans="1:10" x14ac:dyDescent="0.3">
      <c r="A363">
        <v>1969</v>
      </c>
      <c r="B363">
        <f t="shared" si="5"/>
        <v>53</v>
      </c>
      <c r="C363" s="3">
        <v>44878.917835648201</v>
      </c>
      <c r="D363" t="s">
        <v>52</v>
      </c>
      <c r="E363">
        <v>4</v>
      </c>
      <c r="F363">
        <v>4</v>
      </c>
      <c r="G363">
        <v>4</v>
      </c>
      <c r="H363">
        <v>4</v>
      </c>
      <c r="I363">
        <v>4</v>
      </c>
      <c r="J363">
        <v>4</v>
      </c>
    </row>
    <row r="364" spans="1:10" x14ac:dyDescent="0.3">
      <c r="A364">
        <v>1967</v>
      </c>
      <c r="B364">
        <f t="shared" si="5"/>
        <v>55</v>
      </c>
      <c r="C364" s="3">
        <v>44859.536296296297</v>
      </c>
      <c r="D364" t="s">
        <v>49</v>
      </c>
      <c r="E364">
        <v>4</v>
      </c>
      <c r="F364">
        <v>4</v>
      </c>
      <c r="G364">
        <v>3</v>
      </c>
      <c r="H364">
        <v>3</v>
      </c>
      <c r="I364">
        <v>4</v>
      </c>
      <c r="J364">
        <v>3</v>
      </c>
    </row>
    <row r="365" spans="1:10" x14ac:dyDescent="0.3">
      <c r="A365">
        <v>1967</v>
      </c>
      <c r="B365">
        <f t="shared" si="5"/>
        <v>55</v>
      </c>
      <c r="C365" s="3">
        <v>44860.982511574097</v>
      </c>
      <c r="D365" t="s">
        <v>42</v>
      </c>
      <c r="E365">
        <v>4</v>
      </c>
      <c r="F365">
        <v>4</v>
      </c>
      <c r="G365">
        <v>3</v>
      </c>
      <c r="H365">
        <v>4</v>
      </c>
      <c r="I365">
        <v>4</v>
      </c>
      <c r="J365">
        <v>4</v>
      </c>
    </row>
    <row r="366" spans="1:10" x14ac:dyDescent="0.3">
      <c r="A366">
        <v>1967</v>
      </c>
      <c r="B366">
        <f t="shared" si="5"/>
        <v>55</v>
      </c>
      <c r="C366" s="3">
        <v>44862.525162037004</v>
      </c>
      <c r="D366" t="s">
        <v>52</v>
      </c>
      <c r="E366">
        <v>3</v>
      </c>
      <c r="F366">
        <v>4</v>
      </c>
      <c r="G366">
        <v>1</v>
      </c>
      <c r="H366">
        <v>3</v>
      </c>
      <c r="I366">
        <v>4</v>
      </c>
      <c r="J366">
        <v>3</v>
      </c>
    </row>
    <row r="367" spans="1:10" x14ac:dyDescent="0.3">
      <c r="A367">
        <v>1967</v>
      </c>
      <c r="B367">
        <f t="shared" si="5"/>
        <v>55</v>
      </c>
      <c r="C367" s="3">
        <v>44866.884016203701</v>
      </c>
      <c r="D367" t="s">
        <v>49</v>
      </c>
      <c r="E367">
        <v>3</v>
      </c>
      <c r="F367">
        <v>3</v>
      </c>
      <c r="G367">
        <v>2</v>
      </c>
      <c r="H367">
        <v>2</v>
      </c>
      <c r="I367">
        <v>2</v>
      </c>
      <c r="J367">
        <v>1</v>
      </c>
    </row>
    <row r="368" spans="1:10" x14ac:dyDescent="0.3">
      <c r="A368">
        <v>1966</v>
      </c>
      <c r="B368">
        <f t="shared" si="5"/>
        <v>56</v>
      </c>
      <c r="C368" s="3">
        <v>44860.347407407397</v>
      </c>
      <c r="D368" t="s">
        <v>42</v>
      </c>
      <c r="E368">
        <v>4</v>
      </c>
      <c r="F368">
        <v>4</v>
      </c>
      <c r="G368">
        <v>3</v>
      </c>
      <c r="H368">
        <v>4</v>
      </c>
      <c r="I368">
        <v>4</v>
      </c>
      <c r="J368">
        <v>4</v>
      </c>
    </row>
    <row r="369" spans="1:10" x14ac:dyDescent="0.3">
      <c r="A369">
        <v>1966</v>
      </c>
      <c r="B369">
        <f t="shared" si="5"/>
        <v>56</v>
      </c>
      <c r="C369" s="3">
        <v>44860.7663888889</v>
      </c>
      <c r="D369" t="s">
        <v>49</v>
      </c>
      <c r="E369">
        <v>4</v>
      </c>
      <c r="F369">
        <v>3</v>
      </c>
      <c r="G369">
        <v>3</v>
      </c>
      <c r="H369">
        <v>3</v>
      </c>
      <c r="I369">
        <v>3</v>
      </c>
      <c r="J369">
        <v>3</v>
      </c>
    </row>
    <row r="370" spans="1:10" x14ac:dyDescent="0.3">
      <c r="A370">
        <v>1966</v>
      </c>
      <c r="B370">
        <f t="shared" si="5"/>
        <v>56</v>
      </c>
      <c r="C370" s="3">
        <v>44866.011909722198</v>
      </c>
      <c r="D370" t="s">
        <v>49</v>
      </c>
      <c r="E370">
        <v>4</v>
      </c>
      <c r="F370">
        <v>4</v>
      </c>
      <c r="G370">
        <v>2</v>
      </c>
      <c r="H370">
        <v>3</v>
      </c>
      <c r="I370">
        <v>4</v>
      </c>
      <c r="J370">
        <v>3</v>
      </c>
    </row>
    <row r="371" spans="1:10" x14ac:dyDescent="0.3">
      <c r="A371">
        <v>1965</v>
      </c>
      <c r="B371">
        <f t="shared" si="5"/>
        <v>57</v>
      </c>
      <c r="C371" s="3">
        <v>44862.654513888898</v>
      </c>
      <c r="D371" t="s">
        <v>40</v>
      </c>
      <c r="E371">
        <v>3</v>
      </c>
      <c r="F371">
        <v>3</v>
      </c>
      <c r="G371">
        <v>3</v>
      </c>
      <c r="H371">
        <v>2</v>
      </c>
      <c r="I371">
        <v>3</v>
      </c>
      <c r="J371">
        <v>1</v>
      </c>
    </row>
    <row r="372" spans="1:10" x14ac:dyDescent="0.3">
      <c r="A372">
        <v>1965</v>
      </c>
      <c r="B372">
        <f t="shared" si="5"/>
        <v>57</v>
      </c>
      <c r="C372" s="3">
        <v>44865.003634259301</v>
      </c>
      <c r="D372" t="s">
        <v>42</v>
      </c>
      <c r="E372">
        <v>3</v>
      </c>
      <c r="F372">
        <v>3</v>
      </c>
      <c r="G372">
        <v>2</v>
      </c>
      <c r="H372">
        <v>3</v>
      </c>
      <c r="I372">
        <v>3</v>
      </c>
      <c r="J372">
        <v>2</v>
      </c>
    </row>
    <row r="373" spans="1:10" x14ac:dyDescent="0.3">
      <c r="A373">
        <v>1965</v>
      </c>
      <c r="B373">
        <f t="shared" si="5"/>
        <v>57</v>
      </c>
      <c r="C373" s="3">
        <v>44869.307766203703</v>
      </c>
      <c r="D373" t="s">
        <v>52</v>
      </c>
      <c r="E373">
        <v>4</v>
      </c>
      <c r="F373">
        <v>4</v>
      </c>
      <c r="G373">
        <v>3</v>
      </c>
      <c r="H373">
        <v>3</v>
      </c>
      <c r="I373">
        <v>3</v>
      </c>
      <c r="J373">
        <v>3</v>
      </c>
    </row>
    <row r="374" spans="1:10" x14ac:dyDescent="0.3">
      <c r="A374">
        <v>1963</v>
      </c>
      <c r="B374">
        <f t="shared" si="5"/>
        <v>59</v>
      </c>
      <c r="C374" s="3">
        <v>44864.841099537</v>
      </c>
      <c r="D374" t="s">
        <v>40</v>
      </c>
      <c r="E374">
        <v>3</v>
      </c>
      <c r="F374">
        <v>3</v>
      </c>
      <c r="G374">
        <v>3</v>
      </c>
      <c r="H374">
        <v>4</v>
      </c>
      <c r="I374">
        <v>4</v>
      </c>
      <c r="J374">
        <v>4</v>
      </c>
    </row>
    <row r="375" spans="1:10" x14ac:dyDescent="0.3">
      <c r="A375">
        <v>1963</v>
      </c>
      <c r="B375">
        <f t="shared" si="5"/>
        <v>59</v>
      </c>
      <c r="C375" s="3">
        <v>44867.852175925902</v>
      </c>
      <c r="D375" t="s">
        <v>128</v>
      </c>
      <c r="E375">
        <v>3</v>
      </c>
      <c r="F375">
        <v>3</v>
      </c>
      <c r="G375">
        <v>3</v>
      </c>
      <c r="H375">
        <v>2</v>
      </c>
      <c r="I375">
        <v>3</v>
      </c>
      <c r="J375">
        <v>2</v>
      </c>
    </row>
    <row r="376" spans="1:10" x14ac:dyDescent="0.3">
      <c r="A376">
        <v>1963</v>
      </c>
      <c r="B376">
        <f t="shared" si="5"/>
        <v>59</v>
      </c>
      <c r="C376" s="3">
        <v>44873.487141203703</v>
      </c>
      <c r="D376" t="s">
        <v>49</v>
      </c>
      <c r="E376">
        <v>4</v>
      </c>
      <c r="F376">
        <v>4</v>
      </c>
      <c r="G376">
        <v>4</v>
      </c>
      <c r="H376">
        <v>3</v>
      </c>
      <c r="I376">
        <v>3</v>
      </c>
      <c r="J376">
        <v>3</v>
      </c>
    </row>
    <row r="377" spans="1:10" x14ac:dyDescent="0.3">
      <c r="A377">
        <v>1959</v>
      </c>
      <c r="B377">
        <f t="shared" si="5"/>
        <v>63</v>
      </c>
      <c r="C377" s="3">
        <v>44867.448032407403</v>
      </c>
      <c r="D377" t="s">
        <v>49</v>
      </c>
      <c r="E377">
        <v>3</v>
      </c>
      <c r="F377">
        <v>3</v>
      </c>
      <c r="G377">
        <v>2</v>
      </c>
      <c r="H377">
        <v>3</v>
      </c>
      <c r="I377">
        <v>4</v>
      </c>
      <c r="J377">
        <v>3</v>
      </c>
    </row>
    <row r="378" spans="1:10" x14ac:dyDescent="0.3">
      <c r="A378">
        <v>1958</v>
      </c>
      <c r="B378">
        <f t="shared" si="5"/>
        <v>64</v>
      </c>
      <c r="C378" s="3">
        <v>44860.645439814798</v>
      </c>
      <c r="D378" t="s">
        <v>52</v>
      </c>
      <c r="E378">
        <v>4</v>
      </c>
      <c r="F378">
        <v>4</v>
      </c>
      <c r="G378">
        <v>3</v>
      </c>
      <c r="H378">
        <v>3</v>
      </c>
      <c r="I378">
        <v>3</v>
      </c>
      <c r="J378">
        <v>2</v>
      </c>
    </row>
    <row r="379" spans="1:10" x14ac:dyDescent="0.3">
      <c r="A379">
        <v>1958</v>
      </c>
      <c r="B379">
        <f t="shared" si="5"/>
        <v>64</v>
      </c>
      <c r="C379" s="3">
        <v>44860.689548611103</v>
      </c>
      <c r="D379" t="s">
        <v>44</v>
      </c>
      <c r="E379">
        <v>4</v>
      </c>
      <c r="F379">
        <v>3</v>
      </c>
      <c r="G379">
        <v>3</v>
      </c>
      <c r="H379">
        <v>3</v>
      </c>
      <c r="I379">
        <v>4</v>
      </c>
      <c r="J379">
        <v>3</v>
      </c>
    </row>
    <row r="380" spans="1:10" x14ac:dyDescent="0.3">
      <c r="A380">
        <v>1958</v>
      </c>
      <c r="B380">
        <f t="shared" si="5"/>
        <v>64</v>
      </c>
      <c r="C380" s="3">
        <v>44868.537152777797</v>
      </c>
      <c r="D380" t="s">
        <v>52</v>
      </c>
      <c r="E380">
        <v>3</v>
      </c>
      <c r="F380">
        <v>4</v>
      </c>
      <c r="G380">
        <v>2</v>
      </c>
      <c r="H380">
        <v>4</v>
      </c>
      <c r="I380">
        <v>4</v>
      </c>
      <c r="J380">
        <v>4</v>
      </c>
    </row>
    <row r="381" spans="1:10" x14ac:dyDescent="0.3">
      <c r="A381">
        <v>1957</v>
      </c>
      <c r="B381">
        <f t="shared" si="5"/>
        <v>65</v>
      </c>
      <c r="C381" s="3">
        <v>44866.732997685198</v>
      </c>
      <c r="D381" t="s">
        <v>40</v>
      </c>
      <c r="E381">
        <v>3</v>
      </c>
      <c r="F381">
        <v>4</v>
      </c>
      <c r="G381">
        <v>3</v>
      </c>
      <c r="H381">
        <v>4</v>
      </c>
      <c r="I381">
        <v>4</v>
      </c>
      <c r="J381">
        <v>3</v>
      </c>
    </row>
    <row r="382" spans="1:10" x14ac:dyDescent="0.3">
      <c r="A382">
        <v>1957</v>
      </c>
      <c r="B382">
        <f t="shared" si="5"/>
        <v>65</v>
      </c>
      <c r="C382" s="3">
        <v>44867.803321759297</v>
      </c>
      <c r="D382" t="s">
        <v>40</v>
      </c>
      <c r="E382">
        <v>4</v>
      </c>
      <c r="F382">
        <v>4</v>
      </c>
      <c r="G382">
        <v>1</v>
      </c>
      <c r="H382">
        <v>4</v>
      </c>
      <c r="I382">
        <v>3</v>
      </c>
      <c r="J382">
        <v>4</v>
      </c>
    </row>
    <row r="383" spans="1:10" x14ac:dyDescent="0.3">
      <c r="A383">
        <v>1956</v>
      </c>
      <c r="B383">
        <f t="shared" si="5"/>
        <v>66</v>
      </c>
      <c r="C383" s="3">
        <v>44861.899467592601</v>
      </c>
      <c r="D383" t="s">
        <v>52</v>
      </c>
      <c r="E383">
        <v>4</v>
      </c>
      <c r="F383">
        <v>4</v>
      </c>
      <c r="G383">
        <v>1</v>
      </c>
      <c r="H383">
        <v>3</v>
      </c>
      <c r="I383">
        <v>4</v>
      </c>
      <c r="J383">
        <v>3</v>
      </c>
    </row>
    <row r="384" spans="1:10" x14ac:dyDescent="0.3">
      <c r="A384">
        <v>1955</v>
      </c>
      <c r="B384">
        <f t="shared" si="5"/>
        <v>67</v>
      </c>
      <c r="C384" s="3">
        <v>44877.581076388902</v>
      </c>
      <c r="D384" t="s">
        <v>69</v>
      </c>
      <c r="E384">
        <v>4</v>
      </c>
      <c r="F384">
        <v>4</v>
      </c>
      <c r="G384">
        <v>2</v>
      </c>
      <c r="H384">
        <v>3</v>
      </c>
      <c r="I384">
        <v>4</v>
      </c>
      <c r="J384">
        <v>4</v>
      </c>
    </row>
    <row r="385" spans="1:10" x14ac:dyDescent="0.3">
      <c r="A385">
        <v>1953</v>
      </c>
      <c r="B385">
        <f t="shared" si="5"/>
        <v>69</v>
      </c>
      <c r="C385" s="3">
        <v>44864.710497685199</v>
      </c>
      <c r="D385" t="s">
        <v>40</v>
      </c>
      <c r="E385">
        <v>2</v>
      </c>
      <c r="F385">
        <v>3</v>
      </c>
      <c r="G385">
        <v>1</v>
      </c>
      <c r="H385">
        <v>3</v>
      </c>
      <c r="I385">
        <v>4</v>
      </c>
      <c r="J385">
        <v>3</v>
      </c>
    </row>
    <row r="386" spans="1:10" x14ac:dyDescent="0.3">
      <c r="A386">
        <v>1952</v>
      </c>
      <c r="B386">
        <f t="shared" ref="B386:B392" si="6">2022-A386</f>
        <v>70</v>
      </c>
      <c r="C386" s="3">
        <v>44864.7133680556</v>
      </c>
      <c r="D386" t="s">
        <v>129</v>
      </c>
      <c r="E386">
        <v>3</v>
      </c>
      <c r="F386">
        <v>4</v>
      </c>
      <c r="G386">
        <v>2</v>
      </c>
      <c r="H386">
        <v>4</v>
      </c>
      <c r="I386">
        <v>3</v>
      </c>
      <c r="J386">
        <v>4</v>
      </c>
    </row>
    <row r="387" spans="1:10" x14ac:dyDescent="0.3">
      <c r="A387">
        <v>1952</v>
      </c>
      <c r="B387">
        <f t="shared" si="6"/>
        <v>70</v>
      </c>
      <c r="C387" s="3">
        <v>44864.730243055601</v>
      </c>
      <c r="D387" t="s">
        <v>49</v>
      </c>
      <c r="E387">
        <v>4</v>
      </c>
      <c r="F387">
        <v>4</v>
      </c>
      <c r="G387">
        <v>1</v>
      </c>
      <c r="H387">
        <v>3</v>
      </c>
      <c r="I387">
        <v>4</v>
      </c>
      <c r="J387">
        <v>3</v>
      </c>
    </row>
    <row r="388" spans="1:10" x14ac:dyDescent="0.3">
      <c r="A388">
        <v>1952</v>
      </c>
      <c r="B388">
        <f t="shared" si="6"/>
        <v>70</v>
      </c>
      <c r="C388" s="3">
        <v>44867.726805555598</v>
      </c>
      <c r="D388" t="s">
        <v>44</v>
      </c>
      <c r="E388">
        <v>3</v>
      </c>
      <c r="F388">
        <v>3</v>
      </c>
      <c r="G388">
        <v>3</v>
      </c>
      <c r="H388">
        <v>3</v>
      </c>
      <c r="I388">
        <v>3</v>
      </c>
      <c r="J388">
        <v>3</v>
      </c>
    </row>
    <row r="389" spans="1:10" x14ac:dyDescent="0.3">
      <c r="A389">
        <v>1950</v>
      </c>
      <c r="B389">
        <f t="shared" si="6"/>
        <v>72</v>
      </c>
      <c r="C389" s="3">
        <v>44867.3805208333</v>
      </c>
      <c r="D389" t="s">
        <v>49</v>
      </c>
      <c r="E389">
        <v>4</v>
      </c>
      <c r="F389">
        <v>4</v>
      </c>
      <c r="G389">
        <v>4</v>
      </c>
      <c r="H389">
        <v>3</v>
      </c>
      <c r="I389">
        <v>4</v>
      </c>
      <c r="J389">
        <v>3</v>
      </c>
    </row>
    <row r="390" spans="1:10" x14ac:dyDescent="0.3">
      <c r="A390">
        <v>1949</v>
      </c>
      <c r="B390">
        <f t="shared" si="6"/>
        <v>73</v>
      </c>
      <c r="C390" s="3">
        <v>44864.796805555598</v>
      </c>
      <c r="D390" t="s">
        <v>52</v>
      </c>
      <c r="E390">
        <v>4</v>
      </c>
      <c r="F390">
        <v>3</v>
      </c>
      <c r="G390">
        <v>2</v>
      </c>
      <c r="H390">
        <v>4</v>
      </c>
      <c r="I390">
        <v>4</v>
      </c>
      <c r="J390">
        <v>3</v>
      </c>
    </row>
    <row r="391" spans="1:10" x14ac:dyDescent="0.3">
      <c r="A391">
        <v>1948</v>
      </c>
      <c r="B391">
        <f t="shared" si="6"/>
        <v>74</v>
      </c>
      <c r="C391" s="3">
        <v>44865.7578587963</v>
      </c>
      <c r="D391" t="s">
        <v>44</v>
      </c>
      <c r="E391">
        <v>3</v>
      </c>
      <c r="F391">
        <v>3</v>
      </c>
      <c r="G391">
        <v>2</v>
      </c>
      <c r="H391">
        <v>3</v>
      </c>
      <c r="I391">
        <v>4</v>
      </c>
      <c r="J391">
        <v>4</v>
      </c>
    </row>
    <row r="392" spans="1:10" x14ac:dyDescent="0.3">
      <c r="A392">
        <v>1945</v>
      </c>
      <c r="B392">
        <f t="shared" si="6"/>
        <v>77</v>
      </c>
      <c r="C392" s="3">
        <v>44860.485625000001</v>
      </c>
      <c r="D392" t="s">
        <v>130</v>
      </c>
      <c r="E392">
        <v>4</v>
      </c>
      <c r="F392">
        <v>4</v>
      </c>
      <c r="G392">
        <v>3</v>
      </c>
      <c r="H392">
        <v>4</v>
      </c>
      <c r="I392">
        <v>4</v>
      </c>
      <c r="J392">
        <v>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0DDE-D5AF-4ECE-A987-FA1F5620D8A8}">
  <dimension ref="B2:W31"/>
  <sheetViews>
    <sheetView workbookViewId="0">
      <selection activeCell="W3" sqref="W3:W29"/>
    </sheetView>
  </sheetViews>
  <sheetFormatPr defaultRowHeight="14.4" x14ac:dyDescent="0.3"/>
  <cols>
    <col min="4" max="5" width="15.33203125" bestFit="1" customWidth="1"/>
    <col min="6" max="6" width="11" customWidth="1"/>
    <col min="7" max="7" width="13" customWidth="1"/>
  </cols>
  <sheetData>
    <row r="2" spans="2:23" x14ac:dyDescent="0.3">
      <c r="B2" t="s">
        <v>22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39</v>
      </c>
      <c r="U2">
        <v>28</v>
      </c>
    </row>
    <row r="3" spans="2:23" x14ac:dyDescent="0.3">
      <c r="B3">
        <v>2000</v>
      </c>
      <c r="C3">
        <f t="shared" ref="C3:C30" si="0">2022-B3</f>
        <v>22</v>
      </c>
      <c r="D3" s="3">
        <v>44859.491354166697</v>
      </c>
      <c r="E3" s="3">
        <v>44866.535208333298</v>
      </c>
      <c r="F3" t="s">
        <v>44</v>
      </c>
      <c r="G3" t="s">
        <v>42</v>
      </c>
      <c r="H3">
        <v>4</v>
      </c>
      <c r="I3">
        <v>4</v>
      </c>
      <c r="J3">
        <v>4</v>
      </c>
      <c r="K3">
        <v>3</v>
      </c>
      <c r="L3">
        <v>3</v>
      </c>
      <c r="M3">
        <v>4</v>
      </c>
      <c r="N3">
        <v>4</v>
      </c>
      <c r="O3">
        <v>3</v>
      </c>
      <c r="P3">
        <v>4</v>
      </c>
      <c r="Q3">
        <v>2</v>
      </c>
      <c r="R3">
        <v>3</v>
      </c>
      <c r="S3">
        <v>3</v>
      </c>
      <c r="T3" t="s">
        <v>217</v>
      </c>
      <c r="U3">
        <v>26</v>
      </c>
      <c r="W3">
        <f>E3-D3</f>
        <v>7.043854166600795</v>
      </c>
    </row>
    <row r="4" spans="2:23" x14ac:dyDescent="0.3">
      <c r="B4">
        <v>2000</v>
      </c>
      <c r="C4">
        <f t="shared" si="0"/>
        <v>22</v>
      </c>
      <c r="D4" s="3">
        <v>44859.503032407403</v>
      </c>
      <c r="E4" s="3">
        <v>44868.688518518502</v>
      </c>
      <c r="F4" t="s">
        <v>44</v>
      </c>
      <c r="G4" t="s">
        <v>44</v>
      </c>
      <c r="H4">
        <v>3</v>
      </c>
      <c r="I4">
        <v>4</v>
      </c>
      <c r="J4">
        <v>1</v>
      </c>
      <c r="K4">
        <v>3</v>
      </c>
      <c r="L4">
        <v>4</v>
      </c>
      <c r="M4">
        <v>3</v>
      </c>
      <c r="N4">
        <v>4</v>
      </c>
      <c r="O4">
        <v>4</v>
      </c>
      <c r="P4">
        <v>2</v>
      </c>
      <c r="Q4">
        <v>4</v>
      </c>
      <c r="R4">
        <v>4</v>
      </c>
      <c r="S4">
        <v>4</v>
      </c>
      <c r="T4" t="s">
        <v>218</v>
      </c>
      <c r="U4">
        <v>2</v>
      </c>
      <c r="W4">
        <f t="shared" ref="W4:W30" si="1">E4-D4</f>
        <v>9.1854861110987258</v>
      </c>
    </row>
    <row r="5" spans="2:23" x14ac:dyDescent="0.3">
      <c r="B5">
        <v>1988</v>
      </c>
      <c r="C5">
        <f t="shared" si="0"/>
        <v>34</v>
      </c>
      <c r="D5" s="3">
        <v>44860.394270833298</v>
      </c>
      <c r="E5" s="3">
        <v>44869.644502314797</v>
      </c>
      <c r="F5" t="s">
        <v>42</v>
      </c>
      <c r="G5" t="s">
        <v>44</v>
      </c>
      <c r="H5">
        <v>3</v>
      </c>
      <c r="I5">
        <v>3</v>
      </c>
      <c r="J5">
        <v>3</v>
      </c>
      <c r="K5">
        <v>2</v>
      </c>
      <c r="L5">
        <v>3</v>
      </c>
      <c r="M5">
        <v>2</v>
      </c>
      <c r="N5">
        <v>3</v>
      </c>
      <c r="O5">
        <v>3</v>
      </c>
      <c r="P5">
        <v>3</v>
      </c>
      <c r="Q5">
        <v>2</v>
      </c>
      <c r="R5">
        <v>3</v>
      </c>
      <c r="S5">
        <v>2</v>
      </c>
      <c r="W5">
        <f t="shared" si="1"/>
        <v>9.2502314814992133</v>
      </c>
    </row>
    <row r="6" spans="2:23" x14ac:dyDescent="0.3">
      <c r="B6">
        <v>2000</v>
      </c>
      <c r="C6">
        <f t="shared" si="0"/>
        <v>22</v>
      </c>
      <c r="D6" s="3">
        <v>44860.394386574102</v>
      </c>
      <c r="E6" s="3">
        <v>44867.411851851903</v>
      </c>
      <c r="F6" t="s">
        <v>42</v>
      </c>
      <c r="G6" t="s">
        <v>42</v>
      </c>
      <c r="H6">
        <v>3</v>
      </c>
      <c r="I6">
        <v>4</v>
      </c>
      <c r="J6">
        <v>3</v>
      </c>
      <c r="K6">
        <v>3</v>
      </c>
      <c r="L6">
        <v>4</v>
      </c>
      <c r="M6">
        <v>3</v>
      </c>
      <c r="N6">
        <v>3</v>
      </c>
      <c r="O6">
        <v>4</v>
      </c>
      <c r="P6">
        <v>4</v>
      </c>
      <c r="Q6">
        <v>3</v>
      </c>
      <c r="R6">
        <v>4</v>
      </c>
      <c r="S6">
        <v>4</v>
      </c>
      <c r="W6">
        <f t="shared" si="1"/>
        <v>7.0174652778005111</v>
      </c>
    </row>
    <row r="7" spans="2:23" x14ac:dyDescent="0.3">
      <c r="B7">
        <v>1999</v>
      </c>
      <c r="C7">
        <f t="shared" si="0"/>
        <v>23</v>
      </c>
      <c r="D7" s="3">
        <v>44860.4216087963</v>
      </c>
      <c r="E7" s="3">
        <v>44867.5761921296</v>
      </c>
      <c r="F7" t="s">
        <v>44</v>
      </c>
      <c r="G7" t="s">
        <v>44</v>
      </c>
      <c r="H7">
        <v>4</v>
      </c>
      <c r="I7">
        <v>4</v>
      </c>
      <c r="J7">
        <v>2</v>
      </c>
      <c r="K7">
        <v>4</v>
      </c>
      <c r="L7">
        <v>4</v>
      </c>
      <c r="M7">
        <v>4</v>
      </c>
      <c r="N7">
        <v>4</v>
      </c>
      <c r="O7">
        <v>4</v>
      </c>
      <c r="P7">
        <v>1</v>
      </c>
      <c r="Q7">
        <v>4</v>
      </c>
      <c r="R7">
        <v>4</v>
      </c>
      <c r="S7">
        <v>4</v>
      </c>
      <c r="W7">
        <f t="shared" si="1"/>
        <v>7.154583333300252</v>
      </c>
    </row>
    <row r="8" spans="2:23" x14ac:dyDescent="0.3">
      <c r="B8">
        <v>1999</v>
      </c>
      <c r="C8">
        <f t="shared" si="0"/>
        <v>23</v>
      </c>
      <c r="D8" s="3">
        <v>44860.433657407397</v>
      </c>
      <c r="E8" s="3">
        <v>44869.439085648097</v>
      </c>
      <c r="F8" t="s">
        <v>44</v>
      </c>
      <c r="G8" t="s">
        <v>42</v>
      </c>
      <c r="H8">
        <v>3</v>
      </c>
      <c r="I8">
        <v>3</v>
      </c>
      <c r="J8">
        <v>3</v>
      </c>
      <c r="K8">
        <v>3</v>
      </c>
      <c r="L8">
        <v>4</v>
      </c>
      <c r="M8">
        <v>2</v>
      </c>
      <c r="N8">
        <v>3</v>
      </c>
      <c r="O8">
        <v>4</v>
      </c>
      <c r="P8">
        <v>3</v>
      </c>
      <c r="Q8">
        <v>3</v>
      </c>
      <c r="R8">
        <v>4</v>
      </c>
      <c r="S8">
        <v>2</v>
      </c>
      <c r="W8">
        <f t="shared" si="1"/>
        <v>9.0054282406999846</v>
      </c>
    </row>
    <row r="9" spans="2:23" x14ac:dyDescent="0.3">
      <c r="B9">
        <v>1999</v>
      </c>
      <c r="C9">
        <f t="shared" si="0"/>
        <v>23</v>
      </c>
      <c r="D9" s="3">
        <v>44860.434050925898</v>
      </c>
      <c r="E9" s="3">
        <v>44867.521874999999</v>
      </c>
      <c r="F9" t="s">
        <v>44</v>
      </c>
      <c r="G9" t="s">
        <v>44</v>
      </c>
      <c r="H9">
        <v>2</v>
      </c>
      <c r="I9">
        <v>4</v>
      </c>
      <c r="J9">
        <v>3</v>
      </c>
      <c r="K9">
        <v>2</v>
      </c>
      <c r="L9">
        <v>3</v>
      </c>
      <c r="M9">
        <v>1</v>
      </c>
      <c r="N9">
        <v>2</v>
      </c>
      <c r="O9">
        <v>3</v>
      </c>
      <c r="P9">
        <v>4</v>
      </c>
      <c r="Q9">
        <v>1</v>
      </c>
      <c r="R9">
        <v>3</v>
      </c>
      <c r="S9">
        <v>2</v>
      </c>
      <c r="W9">
        <f t="shared" si="1"/>
        <v>7.0878240741003538</v>
      </c>
    </row>
    <row r="10" spans="2:23" x14ac:dyDescent="0.3">
      <c r="B10">
        <v>2000</v>
      </c>
      <c r="C10">
        <f t="shared" si="0"/>
        <v>22</v>
      </c>
      <c r="D10" s="3">
        <v>44860.487962963001</v>
      </c>
      <c r="E10" s="3">
        <v>44873.524872685201</v>
      </c>
      <c r="F10" t="s">
        <v>44</v>
      </c>
      <c r="G10" t="s">
        <v>44</v>
      </c>
      <c r="H10">
        <v>3</v>
      </c>
      <c r="I10">
        <v>3</v>
      </c>
      <c r="J10">
        <v>2</v>
      </c>
      <c r="K10">
        <v>3</v>
      </c>
      <c r="L10">
        <v>3</v>
      </c>
      <c r="M10">
        <v>3</v>
      </c>
      <c r="N10">
        <v>3</v>
      </c>
      <c r="O10">
        <v>3</v>
      </c>
      <c r="P10">
        <v>2</v>
      </c>
      <c r="Q10">
        <v>3</v>
      </c>
      <c r="R10">
        <v>3</v>
      </c>
      <c r="S10">
        <v>3</v>
      </c>
      <c r="W10">
        <f t="shared" si="1"/>
        <v>13.036909722199198</v>
      </c>
    </row>
    <row r="11" spans="2:23" x14ac:dyDescent="0.3">
      <c r="B11">
        <v>2000</v>
      </c>
      <c r="C11">
        <f t="shared" si="0"/>
        <v>22</v>
      </c>
      <c r="D11" s="3">
        <v>44860.6324537037</v>
      </c>
      <c r="E11" s="3">
        <v>44873.741168981498</v>
      </c>
      <c r="F11" t="s">
        <v>52</v>
      </c>
      <c r="G11" t="s">
        <v>44</v>
      </c>
      <c r="H11">
        <v>4</v>
      </c>
      <c r="I11">
        <v>4</v>
      </c>
      <c r="J11">
        <v>2</v>
      </c>
      <c r="K11">
        <v>4</v>
      </c>
      <c r="L11">
        <v>4</v>
      </c>
      <c r="M11">
        <v>4</v>
      </c>
      <c r="N11">
        <v>4</v>
      </c>
      <c r="O11">
        <v>4</v>
      </c>
      <c r="P11">
        <v>2</v>
      </c>
      <c r="Q11">
        <v>4</v>
      </c>
      <c r="R11">
        <v>4</v>
      </c>
      <c r="S11">
        <v>4</v>
      </c>
      <c r="W11">
        <f t="shared" si="1"/>
        <v>13.108715277798183</v>
      </c>
    </row>
    <row r="12" spans="2:23" x14ac:dyDescent="0.3">
      <c r="B12">
        <v>1999</v>
      </c>
      <c r="C12">
        <f t="shared" si="0"/>
        <v>23</v>
      </c>
      <c r="D12" s="3">
        <v>44860.845717592601</v>
      </c>
      <c r="E12" s="3">
        <v>44868.388634259303</v>
      </c>
      <c r="F12" t="s">
        <v>83</v>
      </c>
      <c r="G12" t="s">
        <v>40</v>
      </c>
      <c r="H12">
        <v>4</v>
      </c>
      <c r="I12">
        <v>4</v>
      </c>
      <c r="J12">
        <v>3</v>
      </c>
      <c r="K12">
        <v>4</v>
      </c>
      <c r="L12">
        <v>4</v>
      </c>
      <c r="M12">
        <v>4</v>
      </c>
      <c r="N12">
        <v>4</v>
      </c>
      <c r="O12">
        <v>4</v>
      </c>
      <c r="P12">
        <v>3</v>
      </c>
      <c r="Q12">
        <v>4</v>
      </c>
      <c r="R12">
        <v>4</v>
      </c>
      <c r="S12">
        <v>4</v>
      </c>
      <c r="W12">
        <f t="shared" si="1"/>
        <v>7.5429166667017853</v>
      </c>
    </row>
    <row r="13" spans="2:23" x14ac:dyDescent="0.3">
      <c r="B13">
        <v>2000</v>
      </c>
      <c r="C13">
        <f t="shared" si="0"/>
        <v>22</v>
      </c>
      <c r="D13" s="3">
        <v>44860.935648148203</v>
      </c>
      <c r="E13" s="3">
        <v>44872.645648148202</v>
      </c>
      <c r="F13" t="s">
        <v>42</v>
      </c>
      <c r="G13" t="s">
        <v>42</v>
      </c>
      <c r="H13">
        <v>1</v>
      </c>
      <c r="I13">
        <v>4</v>
      </c>
      <c r="J13">
        <v>3</v>
      </c>
      <c r="K13">
        <v>3</v>
      </c>
      <c r="L13">
        <v>3</v>
      </c>
      <c r="M13">
        <v>4</v>
      </c>
      <c r="N13">
        <v>3</v>
      </c>
      <c r="O13">
        <v>4</v>
      </c>
      <c r="P13">
        <v>3</v>
      </c>
      <c r="Q13">
        <v>3</v>
      </c>
      <c r="R13">
        <v>4</v>
      </c>
      <c r="S13">
        <v>3</v>
      </c>
      <c r="W13">
        <f t="shared" si="1"/>
        <v>11.709999999999127</v>
      </c>
    </row>
    <row r="14" spans="2:23" x14ac:dyDescent="0.3">
      <c r="B14">
        <v>1999</v>
      </c>
      <c r="C14">
        <f t="shared" si="0"/>
        <v>23</v>
      </c>
      <c r="D14" s="3">
        <v>44861.389513888898</v>
      </c>
      <c r="E14" s="3">
        <v>44871.622349537</v>
      </c>
      <c r="F14" t="s">
        <v>85</v>
      </c>
      <c r="G14" t="s">
        <v>148</v>
      </c>
      <c r="H14">
        <v>3</v>
      </c>
      <c r="I14">
        <v>4</v>
      </c>
      <c r="J14">
        <v>3</v>
      </c>
      <c r="K14">
        <v>4</v>
      </c>
      <c r="L14">
        <v>4</v>
      </c>
      <c r="M14">
        <v>4</v>
      </c>
      <c r="N14">
        <v>4</v>
      </c>
      <c r="O14">
        <v>4</v>
      </c>
      <c r="P14">
        <v>3</v>
      </c>
      <c r="Q14">
        <v>4</v>
      </c>
      <c r="R14">
        <v>4</v>
      </c>
      <c r="S14">
        <v>4</v>
      </c>
      <c r="W14">
        <f t="shared" si="1"/>
        <v>10.232835648101172</v>
      </c>
    </row>
    <row r="15" spans="2:23" x14ac:dyDescent="0.3">
      <c r="B15">
        <v>1999</v>
      </c>
      <c r="C15">
        <f t="shared" si="0"/>
        <v>23</v>
      </c>
      <c r="D15" s="3">
        <v>44861.428946759297</v>
      </c>
      <c r="E15" s="3">
        <v>44868.687928240703</v>
      </c>
      <c r="F15" t="s">
        <v>44</v>
      </c>
      <c r="G15" t="s">
        <v>44</v>
      </c>
      <c r="H15">
        <v>4</v>
      </c>
      <c r="I15">
        <v>4</v>
      </c>
      <c r="J15">
        <v>2</v>
      </c>
      <c r="K15">
        <v>4</v>
      </c>
      <c r="L15">
        <v>4</v>
      </c>
      <c r="M15">
        <v>4</v>
      </c>
      <c r="N15">
        <v>4</v>
      </c>
      <c r="O15">
        <v>4</v>
      </c>
      <c r="P15">
        <v>1</v>
      </c>
      <c r="Q15">
        <v>4</v>
      </c>
      <c r="R15">
        <v>4</v>
      </c>
      <c r="S15">
        <v>4</v>
      </c>
      <c r="W15">
        <f t="shared" si="1"/>
        <v>7.2589814814054989</v>
      </c>
    </row>
    <row r="16" spans="2:23" x14ac:dyDescent="0.3">
      <c r="B16">
        <v>1998</v>
      </c>
      <c r="C16">
        <f t="shared" si="0"/>
        <v>24</v>
      </c>
      <c r="D16" s="3">
        <v>44861.431134259299</v>
      </c>
      <c r="E16" s="3">
        <v>44868.701689814799</v>
      </c>
      <c r="F16" t="s">
        <v>96</v>
      </c>
      <c r="G16" t="s">
        <v>149</v>
      </c>
      <c r="H16">
        <v>3</v>
      </c>
      <c r="I16">
        <v>4</v>
      </c>
      <c r="J16">
        <v>2</v>
      </c>
      <c r="K16">
        <v>3</v>
      </c>
      <c r="L16">
        <v>4</v>
      </c>
      <c r="M16">
        <v>3</v>
      </c>
      <c r="N16">
        <v>3</v>
      </c>
      <c r="O16">
        <v>4</v>
      </c>
      <c r="P16">
        <v>2</v>
      </c>
      <c r="Q16">
        <v>3</v>
      </c>
      <c r="R16">
        <v>4</v>
      </c>
      <c r="S16">
        <v>3</v>
      </c>
      <c r="W16">
        <f t="shared" si="1"/>
        <v>7.270555555500323</v>
      </c>
    </row>
    <row r="17" spans="2:23" x14ac:dyDescent="0.3">
      <c r="B17">
        <v>2000</v>
      </c>
      <c r="C17">
        <f t="shared" si="0"/>
        <v>22</v>
      </c>
      <c r="D17" s="3">
        <v>44861.529513888898</v>
      </c>
      <c r="E17" s="3">
        <v>44870.407337962999</v>
      </c>
      <c r="F17" t="s">
        <v>42</v>
      </c>
      <c r="G17" t="s">
        <v>42</v>
      </c>
      <c r="H17">
        <v>4</v>
      </c>
      <c r="I17">
        <v>4</v>
      </c>
      <c r="J17">
        <v>3</v>
      </c>
      <c r="K17">
        <v>4</v>
      </c>
      <c r="L17">
        <v>4</v>
      </c>
      <c r="M17">
        <v>4</v>
      </c>
      <c r="N17">
        <v>4</v>
      </c>
      <c r="O17">
        <v>4</v>
      </c>
      <c r="P17">
        <v>2</v>
      </c>
      <c r="Q17">
        <v>4</v>
      </c>
      <c r="R17">
        <v>4</v>
      </c>
      <c r="S17">
        <v>4</v>
      </c>
      <c r="W17">
        <f t="shared" si="1"/>
        <v>8.8778240741012269</v>
      </c>
    </row>
    <row r="18" spans="2:23" x14ac:dyDescent="0.3">
      <c r="B18">
        <v>1998</v>
      </c>
      <c r="C18">
        <f t="shared" si="0"/>
        <v>24</v>
      </c>
      <c r="D18" s="3">
        <v>44861.715081018498</v>
      </c>
      <c r="E18" s="3">
        <v>44874.6937384259</v>
      </c>
      <c r="F18" t="s">
        <v>42</v>
      </c>
      <c r="G18" t="s">
        <v>69</v>
      </c>
      <c r="H18">
        <v>4</v>
      </c>
      <c r="I18">
        <v>4</v>
      </c>
      <c r="J18">
        <v>4</v>
      </c>
      <c r="K18">
        <v>3</v>
      </c>
      <c r="L18">
        <v>3</v>
      </c>
      <c r="M18">
        <v>3</v>
      </c>
      <c r="N18">
        <v>4</v>
      </c>
      <c r="O18">
        <v>4</v>
      </c>
      <c r="P18">
        <v>4</v>
      </c>
      <c r="Q18">
        <v>2</v>
      </c>
      <c r="R18">
        <v>4</v>
      </c>
      <c r="S18">
        <v>3</v>
      </c>
      <c r="W18">
        <f t="shared" si="1"/>
        <v>12.978657407402352</v>
      </c>
    </row>
    <row r="19" spans="2:23" x14ac:dyDescent="0.3">
      <c r="B19">
        <v>2004</v>
      </c>
      <c r="C19">
        <f t="shared" si="0"/>
        <v>18</v>
      </c>
      <c r="D19" s="3">
        <v>44861.878692129598</v>
      </c>
      <c r="E19" s="3">
        <v>44870.630208333299</v>
      </c>
      <c r="F19" t="s">
        <v>42</v>
      </c>
      <c r="G19" t="s">
        <v>42</v>
      </c>
      <c r="H19">
        <v>4</v>
      </c>
      <c r="I19">
        <v>4</v>
      </c>
      <c r="J19">
        <v>1</v>
      </c>
      <c r="K19">
        <v>4</v>
      </c>
      <c r="L19">
        <v>4</v>
      </c>
      <c r="M19">
        <v>4</v>
      </c>
      <c r="N19">
        <v>3</v>
      </c>
      <c r="O19">
        <v>4</v>
      </c>
      <c r="P19">
        <v>1</v>
      </c>
      <c r="Q19">
        <v>4</v>
      </c>
      <c r="R19">
        <v>4</v>
      </c>
      <c r="S19">
        <v>4</v>
      </c>
      <c r="W19">
        <f t="shared" si="1"/>
        <v>8.7515162037016125</v>
      </c>
    </row>
    <row r="20" spans="2:23" x14ac:dyDescent="0.3">
      <c r="B20">
        <v>2002</v>
      </c>
      <c r="C20">
        <f t="shared" si="0"/>
        <v>20</v>
      </c>
      <c r="D20" s="3">
        <v>44863.831469907404</v>
      </c>
      <c r="E20" s="3">
        <v>44874.695023148102</v>
      </c>
      <c r="F20" t="s">
        <v>52</v>
      </c>
      <c r="G20" t="s">
        <v>42</v>
      </c>
      <c r="H20">
        <v>4</v>
      </c>
      <c r="I20">
        <v>4</v>
      </c>
      <c r="J20">
        <v>1</v>
      </c>
      <c r="K20">
        <v>4</v>
      </c>
      <c r="L20">
        <v>4</v>
      </c>
      <c r="M20">
        <v>4</v>
      </c>
      <c r="N20">
        <v>4</v>
      </c>
      <c r="O20">
        <v>4</v>
      </c>
      <c r="P20">
        <v>1</v>
      </c>
      <c r="Q20">
        <v>4</v>
      </c>
      <c r="R20">
        <v>4</v>
      </c>
      <c r="S20">
        <v>4</v>
      </c>
      <c r="W20">
        <f t="shared" si="1"/>
        <v>10.86355324069882</v>
      </c>
    </row>
    <row r="21" spans="2:23" x14ac:dyDescent="0.3">
      <c r="B21">
        <v>1980</v>
      </c>
      <c r="C21">
        <f t="shared" si="0"/>
        <v>42</v>
      </c>
      <c r="D21" s="3">
        <v>44863.889247685198</v>
      </c>
      <c r="E21" s="3">
        <v>44872.871817129599</v>
      </c>
      <c r="F21" t="s">
        <v>44</v>
      </c>
      <c r="G21" t="s">
        <v>44</v>
      </c>
      <c r="H21">
        <v>4</v>
      </c>
      <c r="I21">
        <v>4</v>
      </c>
      <c r="J21">
        <v>3</v>
      </c>
      <c r="K21">
        <v>4</v>
      </c>
      <c r="L21">
        <v>4</v>
      </c>
      <c r="M21">
        <v>4</v>
      </c>
      <c r="N21">
        <v>3</v>
      </c>
      <c r="O21">
        <v>4</v>
      </c>
      <c r="P21">
        <v>2</v>
      </c>
      <c r="Q21">
        <v>3</v>
      </c>
      <c r="R21">
        <v>4</v>
      </c>
      <c r="S21">
        <v>3</v>
      </c>
      <c r="W21">
        <f t="shared" si="1"/>
        <v>8.982569444400724</v>
      </c>
    </row>
    <row r="22" spans="2:23" x14ac:dyDescent="0.3">
      <c r="B22">
        <v>1977</v>
      </c>
      <c r="C22">
        <f t="shared" si="0"/>
        <v>45</v>
      </c>
      <c r="D22" s="3">
        <v>44863.910092592603</v>
      </c>
      <c r="E22" s="3">
        <v>44872.885972222197</v>
      </c>
      <c r="F22" t="s">
        <v>40</v>
      </c>
      <c r="G22" t="s">
        <v>40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  <c r="P22">
        <v>2</v>
      </c>
      <c r="Q22">
        <v>4</v>
      </c>
      <c r="R22">
        <v>4</v>
      </c>
      <c r="S22">
        <v>4</v>
      </c>
      <c r="W22">
        <f t="shared" si="1"/>
        <v>8.9758796295936918</v>
      </c>
    </row>
    <row r="23" spans="2:23" x14ac:dyDescent="0.3">
      <c r="B23">
        <v>1974</v>
      </c>
      <c r="C23">
        <f t="shared" si="0"/>
        <v>48</v>
      </c>
      <c r="D23" s="3">
        <v>44864.228553240697</v>
      </c>
      <c r="E23" s="3">
        <v>44872.704988425903</v>
      </c>
      <c r="F23" t="s">
        <v>40</v>
      </c>
      <c r="G23" t="s">
        <v>52</v>
      </c>
      <c r="H23">
        <v>3</v>
      </c>
      <c r="I23">
        <v>3</v>
      </c>
      <c r="J23">
        <v>3</v>
      </c>
      <c r="K23">
        <v>1</v>
      </c>
      <c r="L23">
        <v>3</v>
      </c>
      <c r="M23">
        <v>2</v>
      </c>
      <c r="N23">
        <v>4</v>
      </c>
      <c r="O23">
        <v>4</v>
      </c>
      <c r="P23">
        <v>3</v>
      </c>
      <c r="Q23">
        <v>1</v>
      </c>
      <c r="R23">
        <v>3</v>
      </c>
      <c r="S23">
        <v>2</v>
      </c>
      <c r="W23">
        <f t="shared" si="1"/>
        <v>8.4764351852063555</v>
      </c>
    </row>
    <row r="24" spans="2:23" x14ac:dyDescent="0.3">
      <c r="B24">
        <v>1974</v>
      </c>
      <c r="C24">
        <f t="shared" si="0"/>
        <v>48</v>
      </c>
      <c r="D24" s="3">
        <v>44864.457511574103</v>
      </c>
      <c r="E24" s="3">
        <v>44871.739097222198</v>
      </c>
      <c r="F24" t="s">
        <v>69</v>
      </c>
      <c r="G24" t="s">
        <v>69</v>
      </c>
      <c r="H24">
        <v>4</v>
      </c>
      <c r="I24">
        <v>3</v>
      </c>
      <c r="J24">
        <v>3</v>
      </c>
      <c r="K24">
        <v>2</v>
      </c>
      <c r="L24">
        <v>3</v>
      </c>
      <c r="M24">
        <v>3</v>
      </c>
      <c r="N24">
        <v>4</v>
      </c>
      <c r="O24">
        <v>4</v>
      </c>
      <c r="P24">
        <v>2</v>
      </c>
      <c r="Q24">
        <v>2</v>
      </c>
      <c r="R24">
        <v>3</v>
      </c>
      <c r="S24">
        <v>3</v>
      </c>
      <c r="W24">
        <f t="shared" si="1"/>
        <v>7.2815856480956427</v>
      </c>
    </row>
    <row r="25" spans="2:23" x14ac:dyDescent="0.3">
      <c r="B25">
        <v>1952</v>
      </c>
      <c r="C25">
        <f t="shared" si="0"/>
        <v>70</v>
      </c>
      <c r="D25" s="3">
        <v>44864.730243055601</v>
      </c>
      <c r="E25" s="3">
        <v>44871.9359722222</v>
      </c>
      <c r="F25" t="s">
        <v>49</v>
      </c>
      <c r="G25" t="s">
        <v>49</v>
      </c>
      <c r="H25">
        <v>4</v>
      </c>
      <c r="I25">
        <v>4</v>
      </c>
      <c r="J25">
        <v>1</v>
      </c>
      <c r="K25">
        <v>3</v>
      </c>
      <c r="L25">
        <v>4</v>
      </c>
      <c r="M25">
        <v>3</v>
      </c>
      <c r="N25">
        <v>4</v>
      </c>
      <c r="O25">
        <v>4</v>
      </c>
      <c r="P25">
        <v>2</v>
      </c>
      <c r="Q25">
        <v>4</v>
      </c>
      <c r="R25">
        <v>4</v>
      </c>
      <c r="S25">
        <v>4</v>
      </c>
      <c r="W25">
        <f t="shared" si="1"/>
        <v>7.2057291665987577</v>
      </c>
    </row>
    <row r="26" spans="2:23" x14ac:dyDescent="0.3">
      <c r="B26">
        <v>1973</v>
      </c>
      <c r="C26">
        <f t="shared" si="0"/>
        <v>49</v>
      </c>
      <c r="D26" s="3">
        <v>44864.795520833301</v>
      </c>
      <c r="E26" s="3">
        <v>44871.900925925896</v>
      </c>
      <c r="F26" t="s">
        <v>125</v>
      </c>
      <c r="G26" t="s">
        <v>150</v>
      </c>
      <c r="H26">
        <v>4</v>
      </c>
      <c r="I26">
        <v>4</v>
      </c>
      <c r="J26">
        <v>3</v>
      </c>
      <c r="K26">
        <v>4</v>
      </c>
      <c r="L26">
        <v>4</v>
      </c>
      <c r="M26">
        <v>4</v>
      </c>
      <c r="N26">
        <v>4</v>
      </c>
      <c r="O26">
        <v>4</v>
      </c>
      <c r="P26">
        <v>4</v>
      </c>
      <c r="Q26">
        <v>3</v>
      </c>
      <c r="R26">
        <v>4</v>
      </c>
      <c r="S26">
        <v>4</v>
      </c>
      <c r="W26">
        <f t="shared" si="1"/>
        <v>7.1054050925959018</v>
      </c>
    </row>
    <row r="27" spans="2:23" x14ac:dyDescent="0.3">
      <c r="B27">
        <v>2005</v>
      </c>
      <c r="C27">
        <f t="shared" si="0"/>
        <v>17</v>
      </c>
      <c r="D27" s="3">
        <v>44865.529039351903</v>
      </c>
      <c r="E27" s="3">
        <v>44873.738182870402</v>
      </c>
      <c r="F27" t="s">
        <v>49</v>
      </c>
      <c r="G27" t="s">
        <v>49</v>
      </c>
      <c r="H27">
        <v>4</v>
      </c>
      <c r="I27">
        <v>3</v>
      </c>
      <c r="J27">
        <v>4</v>
      </c>
      <c r="K27">
        <v>2</v>
      </c>
      <c r="L27">
        <v>3</v>
      </c>
      <c r="M27">
        <v>2</v>
      </c>
      <c r="N27">
        <v>4</v>
      </c>
      <c r="O27">
        <v>3</v>
      </c>
      <c r="P27">
        <v>4</v>
      </c>
      <c r="Q27">
        <v>2</v>
      </c>
      <c r="R27">
        <v>4</v>
      </c>
      <c r="S27">
        <v>1</v>
      </c>
      <c r="W27">
        <f t="shared" si="1"/>
        <v>8.2091435184993315</v>
      </c>
    </row>
    <row r="28" spans="2:23" x14ac:dyDescent="0.3">
      <c r="B28">
        <v>1966</v>
      </c>
      <c r="C28">
        <f t="shared" si="0"/>
        <v>56</v>
      </c>
      <c r="D28" s="3">
        <v>44866.011909722198</v>
      </c>
      <c r="E28" s="3">
        <v>44873.560300925899</v>
      </c>
      <c r="F28" t="s">
        <v>49</v>
      </c>
      <c r="G28" t="s">
        <v>49</v>
      </c>
      <c r="H28">
        <v>4</v>
      </c>
      <c r="I28">
        <v>4</v>
      </c>
      <c r="J28">
        <v>2</v>
      </c>
      <c r="K28">
        <v>3</v>
      </c>
      <c r="L28">
        <v>4</v>
      </c>
      <c r="M28">
        <v>3</v>
      </c>
      <c r="N28">
        <v>3</v>
      </c>
      <c r="O28">
        <v>4</v>
      </c>
      <c r="P28">
        <v>2</v>
      </c>
      <c r="Q28">
        <v>3</v>
      </c>
      <c r="R28">
        <v>3</v>
      </c>
      <c r="S28">
        <v>3</v>
      </c>
      <c r="W28">
        <f t="shared" si="1"/>
        <v>7.5483912037016125</v>
      </c>
    </row>
    <row r="29" spans="2:23" x14ac:dyDescent="0.3">
      <c r="B29">
        <v>2000</v>
      </c>
      <c r="C29">
        <f t="shared" si="0"/>
        <v>22</v>
      </c>
      <c r="D29" s="3">
        <v>44866.427812499998</v>
      </c>
      <c r="E29" s="3">
        <v>44873.449907407397</v>
      </c>
      <c r="F29" t="s">
        <v>44</v>
      </c>
      <c r="G29" t="s">
        <v>44</v>
      </c>
      <c r="H29">
        <v>3</v>
      </c>
      <c r="I29">
        <v>4</v>
      </c>
      <c r="J29">
        <v>3</v>
      </c>
      <c r="K29">
        <v>2</v>
      </c>
      <c r="L29">
        <v>4</v>
      </c>
      <c r="M29">
        <v>4</v>
      </c>
      <c r="N29">
        <v>4</v>
      </c>
      <c r="O29">
        <v>4</v>
      </c>
      <c r="P29">
        <v>3</v>
      </c>
      <c r="Q29">
        <v>2</v>
      </c>
      <c r="R29">
        <v>4</v>
      </c>
      <c r="S29">
        <v>2</v>
      </c>
      <c r="W29">
        <f t="shared" si="1"/>
        <v>7.0220949073991505</v>
      </c>
    </row>
    <row r="30" spans="2:23" x14ac:dyDescent="0.3">
      <c r="B30">
        <v>1999</v>
      </c>
      <c r="C30">
        <f t="shared" si="0"/>
        <v>23</v>
      </c>
      <c r="D30" s="3">
        <v>44866.5004050926</v>
      </c>
      <c r="E30" s="3">
        <v>44875.574733796297</v>
      </c>
      <c r="F30" t="s">
        <v>91</v>
      </c>
      <c r="G30" t="s">
        <v>44</v>
      </c>
      <c r="H30">
        <v>2</v>
      </c>
      <c r="I30">
        <v>2</v>
      </c>
      <c r="J30">
        <v>4</v>
      </c>
      <c r="K30">
        <v>2</v>
      </c>
      <c r="L30">
        <v>2</v>
      </c>
      <c r="M30">
        <v>1</v>
      </c>
      <c r="N30">
        <v>3</v>
      </c>
      <c r="O30">
        <v>3</v>
      </c>
      <c r="P30">
        <v>4</v>
      </c>
      <c r="Q30">
        <v>2</v>
      </c>
      <c r="R30">
        <v>3</v>
      </c>
      <c r="S30">
        <v>1</v>
      </c>
      <c r="W30">
        <f t="shared" si="1"/>
        <v>9.0743287036966649</v>
      </c>
    </row>
    <row r="31" spans="2:23" x14ac:dyDescent="0.3">
      <c r="D31" s="3"/>
      <c r="E31" s="3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5"/>
  <sheetViews>
    <sheetView zoomScaleNormal="100" workbookViewId="0">
      <selection activeCell="C22" sqref="C22"/>
    </sheetView>
  </sheetViews>
  <sheetFormatPr defaultColWidth="8.44140625" defaultRowHeight="14.4" x14ac:dyDescent="0.3"/>
  <sheetData>
    <row r="2" spans="2:17" x14ac:dyDescent="0.3">
      <c r="B2" t="s">
        <v>39</v>
      </c>
      <c r="C2">
        <v>391</v>
      </c>
    </row>
    <row r="3" spans="2:17" x14ac:dyDescent="0.3">
      <c r="D3" t="s">
        <v>41</v>
      </c>
      <c r="Q3" s="2" t="s">
        <v>160</v>
      </c>
    </row>
    <row r="4" spans="2:17" x14ac:dyDescent="0.3">
      <c r="B4" t="s">
        <v>43</v>
      </c>
      <c r="C4">
        <v>311</v>
      </c>
      <c r="D4" s="4">
        <f>C4/C2</f>
        <v>0.79539641943734019</v>
      </c>
      <c r="Q4" t="s">
        <v>161</v>
      </c>
    </row>
    <row r="5" spans="2:17" x14ac:dyDescent="0.3">
      <c r="B5" t="s">
        <v>45</v>
      </c>
      <c r="C5">
        <v>80</v>
      </c>
      <c r="D5" s="4">
        <f>C5/C2</f>
        <v>0.20460358056265984</v>
      </c>
      <c r="Q5" t="s">
        <v>162</v>
      </c>
    </row>
    <row r="6" spans="2:17" x14ac:dyDescent="0.3">
      <c r="Q6" t="s">
        <v>163</v>
      </c>
    </row>
    <row r="7" spans="2:17" x14ac:dyDescent="0.3">
      <c r="Q7" t="s">
        <v>164</v>
      </c>
    </row>
    <row r="8" spans="2:17" x14ac:dyDescent="0.3">
      <c r="Q8" t="s">
        <v>165</v>
      </c>
    </row>
    <row r="9" spans="2:17" x14ac:dyDescent="0.3">
      <c r="Q9" t="s">
        <v>166</v>
      </c>
    </row>
    <row r="25" spans="2:2" x14ac:dyDescent="0.3">
      <c r="B25" s="6"/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Grafy</vt:lpstr>
      </vt:variant>
      <vt:variant>
        <vt:i4>1</vt:i4>
      </vt:variant>
    </vt:vector>
  </HeadingPairs>
  <TitlesOfParts>
    <vt:vector size="14" baseType="lpstr">
      <vt:lpstr>puvodni data, vek ukazatele</vt:lpstr>
      <vt:lpstr>List5</vt:lpstr>
      <vt:lpstr>konstruk.validita</vt:lpstr>
      <vt:lpstr>normy</vt:lpstr>
      <vt:lpstr>normy ženy</vt:lpstr>
      <vt:lpstr>normy muži</vt:lpstr>
      <vt:lpstr>List1</vt:lpstr>
      <vt:lpstr>posttest</vt:lpstr>
      <vt:lpstr>graf</vt:lpstr>
      <vt:lpstr>HS, Z-skor, steny, staniny...</vt:lpstr>
      <vt:lpstr>reliab.</vt:lpstr>
      <vt:lpstr>List2</vt:lpstr>
      <vt:lpstr>.reliab. jako konzist.</vt:lpstr>
      <vt:lpstr>Graf1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Lenka Mikolášková</cp:lastModifiedBy>
  <cp:revision>2</cp:revision>
  <dcterms:created xsi:type="dcterms:W3CDTF">2022-12-13T23:45:35Z</dcterms:created>
  <dcterms:modified xsi:type="dcterms:W3CDTF">2023-01-05T14:20:04Z</dcterms:modified>
  <dc:language>cs-CZ</dc:language>
</cp:coreProperties>
</file>