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ikolka\OneDrive - Střední průmyslová škola stavební, Opava, příspěvková organizace\Plocha\"/>
    </mc:Choice>
  </mc:AlternateContent>
  <xr:revisionPtr revIDLastSave="0" documentId="13_ncr:1_{55E0D859-7504-4233-905D-8F80B58565B3}" xr6:coauthVersionLast="47" xr6:coauthVersionMax="47" xr10:uidLastSave="{00000000-0000-0000-0000-000000000000}"/>
  <bookViews>
    <workbookView xWindow="-120" yWindow="-120" windowWidth="29040" windowHeight="15720" activeTab="3" xr2:uid="{19228209-FEFF-4533-AAF8-CAD6DC1F927E}"/>
  </bookViews>
  <sheets>
    <sheet name="DATA_Očištěná" sheetId="1" r:id="rId1"/>
    <sheet name="Položky" sheetId="2" r:id="rId2"/>
    <sheet name="Stabilita v čase" sheetId="3" r:id="rId3"/>
    <sheet name="Normy" sheetId="4" r:id="rId4"/>
  </sheets>
  <definedNames>
    <definedName name="_xlchart.v1.0" hidden="1">Normy!$C$2:$C$226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1" i="4" l="1"/>
  <c r="L12" i="4"/>
  <c r="L13" i="4"/>
  <c r="L14" i="4"/>
  <c r="G11" i="4"/>
  <c r="G12" i="4"/>
  <c r="G13" i="4"/>
  <c r="G14" i="4"/>
  <c r="G15" i="4"/>
  <c r="L15" i="4" s="1"/>
  <c r="G16" i="4"/>
  <c r="L16" i="4" s="1"/>
  <c r="G17" i="4"/>
  <c r="L17" i="4" s="1"/>
  <c r="G18" i="4"/>
  <c r="L18" i="4" s="1"/>
  <c r="M18" i="4" s="1"/>
  <c r="G19" i="4"/>
  <c r="L19" i="4" s="1"/>
  <c r="M19" i="4" s="1"/>
  <c r="G20" i="4"/>
  <c r="L20" i="4" s="1"/>
  <c r="M20" i="4" s="1"/>
  <c r="G21" i="4"/>
  <c r="L21" i="4" s="1"/>
  <c r="M21" i="4" s="1"/>
  <c r="G22" i="4"/>
  <c r="L22" i="4" s="1"/>
  <c r="M22" i="4" s="1"/>
  <c r="G23" i="4"/>
  <c r="L23" i="4" s="1"/>
  <c r="M23" i="4" s="1"/>
  <c r="G24" i="4"/>
  <c r="L24" i="4" s="1"/>
  <c r="M24" i="4" s="1"/>
  <c r="G25" i="4"/>
  <c r="L25" i="4" s="1"/>
  <c r="M25" i="4" s="1"/>
  <c r="G26" i="4"/>
  <c r="L26" i="4" s="1"/>
  <c r="M26" i="4" s="1"/>
  <c r="G27" i="4"/>
  <c r="L27" i="4" s="1"/>
  <c r="M27" i="4" s="1"/>
  <c r="G28" i="4"/>
  <c r="L28" i="4" s="1"/>
  <c r="M28" i="4" s="1"/>
  <c r="G29" i="4"/>
  <c r="L29" i="4" s="1"/>
  <c r="M29" i="4" s="1"/>
  <c r="G30" i="4"/>
  <c r="L30" i="4" s="1"/>
  <c r="M30" i="4" s="1"/>
  <c r="G31" i="4"/>
  <c r="L31" i="4" s="1"/>
  <c r="M31" i="4" s="1"/>
  <c r="G32" i="4"/>
  <c r="L32" i="4" s="1"/>
  <c r="M32" i="4" s="1"/>
  <c r="G33" i="4"/>
  <c r="L33" i="4" s="1"/>
  <c r="M33" i="4" s="1"/>
  <c r="G34" i="4"/>
  <c r="L34" i="4" s="1"/>
  <c r="M34" i="4" s="1"/>
  <c r="G35" i="4"/>
  <c r="L35" i="4" s="1"/>
  <c r="M35" i="4" s="1"/>
  <c r="G36" i="4"/>
  <c r="L36" i="4" s="1"/>
  <c r="M36" i="4" s="1"/>
  <c r="G37" i="4"/>
  <c r="L37" i="4" s="1"/>
  <c r="M37" i="4" s="1"/>
  <c r="G38" i="4"/>
  <c r="L38" i="4" s="1"/>
  <c r="M38" i="4" s="1"/>
  <c r="G39" i="4"/>
  <c r="L39" i="4" s="1"/>
  <c r="M39" i="4" s="1"/>
  <c r="G40" i="4"/>
  <c r="L40" i="4" s="1"/>
  <c r="M40" i="4" s="1"/>
  <c r="G41" i="4"/>
  <c r="L41" i="4" s="1"/>
  <c r="G42" i="4"/>
  <c r="L42" i="4" s="1"/>
  <c r="G43" i="4"/>
  <c r="L43" i="4" s="1"/>
  <c r="M43" i="4" s="1"/>
  <c r="G44" i="4"/>
  <c r="L44" i="4" s="1"/>
  <c r="M44" i="4" s="1"/>
  <c r="G45" i="4"/>
  <c r="L45" i="4" s="1"/>
  <c r="M45" i="4" s="1"/>
  <c r="G46" i="4"/>
  <c r="L46" i="4" s="1"/>
  <c r="M46" i="4" s="1"/>
  <c r="G47" i="4"/>
  <c r="L47" i="4" s="1"/>
  <c r="M47" i="4" s="1"/>
  <c r="G48" i="4"/>
  <c r="L48" i="4" s="1"/>
  <c r="M48" i="4" s="1"/>
  <c r="G49" i="4"/>
  <c r="L49" i="4" s="1"/>
  <c r="M49" i="4" s="1"/>
  <c r="G50" i="4"/>
  <c r="L50" i="4" s="1"/>
  <c r="M50" i="4" s="1"/>
  <c r="G51" i="4"/>
  <c r="L51" i="4" s="1"/>
  <c r="M51" i="4" s="1"/>
  <c r="G52" i="4"/>
  <c r="L52" i="4" s="1"/>
  <c r="M52" i="4" s="1"/>
  <c r="G53" i="4"/>
  <c r="L53" i="4" s="1"/>
  <c r="M53" i="4" s="1"/>
  <c r="G54" i="4"/>
  <c r="L54" i="4" s="1"/>
  <c r="M54" i="4" s="1"/>
  <c r="G55" i="4"/>
  <c r="L55" i="4" s="1"/>
  <c r="M55" i="4" s="1"/>
  <c r="G56" i="4"/>
  <c r="L56" i="4" s="1"/>
  <c r="M56" i="4" s="1"/>
  <c r="G57" i="4"/>
  <c r="L57" i="4" s="1"/>
  <c r="M57" i="4" s="1"/>
  <c r="G58" i="4"/>
  <c r="L58" i="4" s="1"/>
  <c r="M58" i="4" s="1"/>
  <c r="G59" i="4"/>
  <c r="L59" i="4" s="1"/>
  <c r="M59" i="4" s="1"/>
  <c r="G60" i="4"/>
  <c r="L60" i="4" s="1"/>
  <c r="M60" i="4" s="1"/>
  <c r="G61" i="4"/>
  <c r="L61" i="4" s="1"/>
  <c r="M61" i="4" s="1"/>
  <c r="G62" i="4"/>
  <c r="L62" i="4" s="1"/>
  <c r="M62" i="4" s="1"/>
  <c r="G63" i="4"/>
  <c r="L63" i="4" s="1"/>
  <c r="M63" i="4" s="1"/>
  <c r="G64" i="4"/>
  <c r="L64" i="4" s="1"/>
  <c r="M64" i="4" s="1"/>
  <c r="G65" i="4"/>
  <c r="L65" i="4" s="1"/>
  <c r="M65" i="4" s="1"/>
  <c r="G66" i="4"/>
  <c r="L66" i="4" s="1"/>
  <c r="M66" i="4" s="1"/>
  <c r="G67" i="4"/>
  <c r="L67" i="4" s="1"/>
  <c r="M67" i="4" s="1"/>
  <c r="G68" i="4"/>
  <c r="L68" i="4" s="1"/>
  <c r="M68" i="4" s="1"/>
  <c r="G69" i="4"/>
  <c r="L69" i="4" s="1"/>
  <c r="M69" i="4" s="1"/>
  <c r="G70" i="4"/>
  <c r="L70" i="4" s="1"/>
  <c r="M70" i="4" s="1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10" i="4"/>
  <c r="L10" i="4" s="1"/>
  <c r="J16" i="4"/>
  <c r="K16" i="4" s="1"/>
  <c r="J17" i="4"/>
  <c r="K17" i="4" s="1"/>
  <c r="J18" i="4"/>
  <c r="K18" i="4" s="1"/>
  <c r="J20" i="4"/>
  <c r="K20" i="4" s="1"/>
  <c r="J26" i="4"/>
  <c r="K26" i="4" s="1"/>
  <c r="J28" i="4"/>
  <c r="K28" i="4" s="1"/>
  <c r="J34" i="4"/>
  <c r="K34" i="4" s="1"/>
  <c r="J36" i="4"/>
  <c r="K36" i="4" s="1"/>
  <c r="J42" i="4"/>
  <c r="I19" i="4"/>
  <c r="J19" i="4" s="1"/>
  <c r="K19" i="4" s="1"/>
  <c r="I20" i="4"/>
  <c r="I21" i="4"/>
  <c r="J21" i="4" s="1"/>
  <c r="K21" i="4" s="1"/>
  <c r="I22" i="4"/>
  <c r="J22" i="4" s="1"/>
  <c r="K22" i="4" s="1"/>
  <c r="I23" i="4"/>
  <c r="J23" i="4" s="1"/>
  <c r="K23" i="4" s="1"/>
  <c r="I24" i="4"/>
  <c r="J24" i="4" s="1"/>
  <c r="K24" i="4" s="1"/>
  <c r="I25" i="4"/>
  <c r="J25" i="4" s="1"/>
  <c r="K25" i="4" s="1"/>
  <c r="I26" i="4"/>
  <c r="I27" i="4"/>
  <c r="J27" i="4" s="1"/>
  <c r="K27" i="4" s="1"/>
  <c r="I28" i="4"/>
  <c r="I29" i="4"/>
  <c r="J29" i="4" s="1"/>
  <c r="K29" i="4" s="1"/>
  <c r="I30" i="4"/>
  <c r="J30" i="4" s="1"/>
  <c r="K30" i="4" s="1"/>
  <c r="I31" i="4"/>
  <c r="J31" i="4" s="1"/>
  <c r="K31" i="4" s="1"/>
  <c r="I32" i="4"/>
  <c r="J32" i="4" s="1"/>
  <c r="K32" i="4" s="1"/>
  <c r="I33" i="4"/>
  <c r="J33" i="4" s="1"/>
  <c r="K33" i="4" s="1"/>
  <c r="I34" i="4"/>
  <c r="I35" i="4"/>
  <c r="J35" i="4" s="1"/>
  <c r="K35" i="4" s="1"/>
  <c r="I36" i="4"/>
  <c r="I37" i="4"/>
  <c r="J37" i="4" s="1"/>
  <c r="K37" i="4" s="1"/>
  <c r="I38" i="4"/>
  <c r="J38" i="4" s="1"/>
  <c r="K38" i="4" s="1"/>
  <c r="I39" i="4"/>
  <c r="J39" i="4" s="1"/>
  <c r="K39" i="4" s="1"/>
  <c r="I40" i="4"/>
  <c r="J40" i="4" s="1"/>
  <c r="K40" i="4" s="1"/>
  <c r="I41" i="4"/>
  <c r="J41" i="4" s="1"/>
  <c r="K41" i="4" s="1"/>
  <c r="I42" i="4"/>
  <c r="I15" i="4"/>
  <c r="J15" i="4" s="1"/>
  <c r="K15" i="4" s="1"/>
  <c r="I16" i="4"/>
  <c r="I17" i="4"/>
  <c r="I18" i="4"/>
  <c r="I11" i="4"/>
  <c r="J11" i="4" s="1"/>
  <c r="I12" i="4"/>
  <c r="J12" i="4" s="1"/>
  <c r="I13" i="4"/>
  <c r="J13" i="4" s="1"/>
  <c r="I14" i="4"/>
  <c r="J14" i="4" s="1"/>
  <c r="I10" i="4"/>
  <c r="J10" i="4" s="1"/>
  <c r="AI24" i="4"/>
  <c r="AJ24" i="4" s="1"/>
  <c r="AK24" i="4" s="1"/>
  <c r="AI8" i="4"/>
  <c r="AJ8" i="4" s="1"/>
  <c r="AI9" i="4"/>
  <c r="AJ9" i="4" s="1"/>
  <c r="AK9" i="4" s="1"/>
  <c r="AI10" i="4"/>
  <c r="AJ10" i="4" s="1"/>
  <c r="AK10" i="4" s="1"/>
  <c r="AI11" i="4"/>
  <c r="AJ11" i="4" s="1"/>
  <c r="AK11" i="4" s="1"/>
  <c r="AI12" i="4"/>
  <c r="AJ12" i="4" s="1"/>
  <c r="AK12" i="4" s="1"/>
  <c r="AI13" i="4"/>
  <c r="AJ13" i="4" s="1"/>
  <c r="AK13" i="4" s="1"/>
  <c r="AI14" i="4"/>
  <c r="AJ14" i="4" s="1"/>
  <c r="AK14" i="4" s="1"/>
  <c r="AI15" i="4"/>
  <c r="AJ15" i="4" s="1"/>
  <c r="AK15" i="4" s="1"/>
  <c r="AI16" i="4"/>
  <c r="AJ16" i="4" s="1"/>
  <c r="AK16" i="4" s="1"/>
  <c r="AI17" i="4"/>
  <c r="AJ17" i="4" s="1"/>
  <c r="AK17" i="4" s="1"/>
  <c r="AI18" i="4"/>
  <c r="AJ18" i="4" s="1"/>
  <c r="AK18" i="4" s="1"/>
  <c r="AI19" i="4"/>
  <c r="AJ19" i="4" s="1"/>
  <c r="AK19" i="4" s="1"/>
  <c r="AI20" i="4"/>
  <c r="AJ20" i="4" s="1"/>
  <c r="AK20" i="4" s="1"/>
  <c r="AI21" i="4"/>
  <c r="AJ21" i="4" s="1"/>
  <c r="AK21" i="4" s="1"/>
  <c r="AI22" i="4"/>
  <c r="AJ22" i="4" s="1"/>
  <c r="AK22" i="4" s="1"/>
  <c r="AI23" i="4"/>
  <c r="AJ23" i="4" s="1"/>
  <c r="AK23" i="4" s="1"/>
  <c r="AI25" i="4"/>
  <c r="AJ25" i="4" s="1"/>
  <c r="AK25" i="4" s="1"/>
  <c r="AE26" i="4"/>
  <c r="AF26" i="4" s="1"/>
  <c r="AG26" i="4" s="1"/>
  <c r="AE27" i="4"/>
  <c r="AF27" i="4" s="1"/>
  <c r="AG27" i="4" s="1"/>
  <c r="AE28" i="4"/>
  <c r="AF28" i="4" s="1"/>
  <c r="AG28" i="4" s="1"/>
  <c r="AE29" i="4"/>
  <c r="AF29" i="4" s="1"/>
  <c r="AG29" i="4" s="1"/>
  <c r="AE30" i="4"/>
  <c r="AF30" i="4" s="1"/>
  <c r="AG30" i="4" s="1"/>
  <c r="AE31" i="4"/>
  <c r="AF31" i="4" s="1"/>
  <c r="AG31" i="4" s="1"/>
  <c r="AE32" i="4"/>
  <c r="AF32" i="4" s="1"/>
  <c r="AG32" i="4" s="1"/>
  <c r="AE33" i="4"/>
  <c r="AF33" i="4" s="1"/>
  <c r="AG33" i="4" s="1"/>
  <c r="AE34" i="4"/>
  <c r="AF34" i="4" s="1"/>
  <c r="AE35" i="4"/>
  <c r="AF35" i="4" s="1"/>
  <c r="AG35" i="4" s="1"/>
  <c r="AE36" i="4"/>
  <c r="AF36" i="4" s="1"/>
  <c r="AG36" i="4" s="1"/>
  <c r="AE37" i="4"/>
  <c r="AF37" i="4" s="1"/>
  <c r="AG37" i="4" s="1"/>
  <c r="AE38" i="4"/>
  <c r="AF38" i="4" s="1"/>
  <c r="AG38" i="4" s="1"/>
  <c r="AE39" i="4"/>
  <c r="AF39" i="4" s="1"/>
  <c r="AG39" i="4" s="1"/>
  <c r="AE40" i="4"/>
  <c r="AF40" i="4" s="1"/>
  <c r="AG40" i="4" s="1"/>
  <c r="AE41" i="4"/>
  <c r="AF41" i="4" s="1"/>
  <c r="AG41" i="4" s="1"/>
  <c r="AE42" i="4"/>
  <c r="AF42" i="4" s="1"/>
  <c r="AG42" i="4" s="1"/>
  <c r="AE43" i="4"/>
  <c r="AF43" i="4" s="1"/>
  <c r="AG43" i="4" s="1"/>
  <c r="AE44" i="4"/>
  <c r="AF44" i="4" s="1"/>
  <c r="AG44" i="4" s="1"/>
  <c r="AE45" i="4"/>
  <c r="AF45" i="4" s="1"/>
  <c r="AG45" i="4" s="1"/>
  <c r="AI46" i="4"/>
  <c r="AJ46" i="4" s="1"/>
  <c r="AK46" i="4" s="1"/>
  <c r="AI47" i="4"/>
  <c r="AJ47" i="4" s="1"/>
  <c r="AK47" i="4" s="1"/>
  <c r="AI48" i="4"/>
  <c r="AJ48" i="4" s="1"/>
  <c r="AK48" i="4" s="1"/>
  <c r="AI49" i="4"/>
  <c r="AJ49" i="4" s="1"/>
  <c r="AK49" i="4" s="1"/>
  <c r="AI50" i="4"/>
  <c r="AJ50" i="4" s="1"/>
  <c r="AK50" i="4" s="1"/>
  <c r="AI51" i="4"/>
  <c r="AJ51" i="4" s="1"/>
  <c r="AK51" i="4" s="1"/>
  <c r="AI52" i="4"/>
  <c r="AJ52" i="4" s="1"/>
  <c r="AK52" i="4" s="1"/>
  <c r="AI53" i="4"/>
  <c r="AJ53" i="4" s="1"/>
  <c r="AK53" i="4" s="1"/>
  <c r="AI54" i="4"/>
  <c r="AJ54" i="4" s="1"/>
  <c r="AK54" i="4" s="1"/>
  <c r="AI55" i="4"/>
  <c r="AJ55" i="4" s="1"/>
  <c r="AK55" i="4" s="1"/>
  <c r="AI56" i="4"/>
  <c r="AJ56" i="4" s="1"/>
  <c r="AK56" i="4" s="1"/>
  <c r="AI57" i="4"/>
  <c r="AJ57" i="4" s="1"/>
  <c r="AK57" i="4" s="1"/>
  <c r="AI58" i="4"/>
  <c r="AJ58" i="4" s="1"/>
  <c r="AK58" i="4" s="1"/>
  <c r="AI59" i="4"/>
  <c r="AJ59" i="4" s="1"/>
  <c r="AK59" i="4" s="1"/>
  <c r="AI60" i="4"/>
  <c r="AJ60" i="4" s="1"/>
  <c r="AK60" i="4" s="1"/>
  <c r="AI61" i="4"/>
  <c r="AJ61" i="4" s="1"/>
  <c r="AK61" i="4" s="1"/>
  <c r="AI62" i="4"/>
  <c r="AJ62" i="4" s="1"/>
  <c r="AK62" i="4" s="1"/>
  <c r="AI63" i="4"/>
  <c r="AJ63" i="4" s="1"/>
  <c r="AK63" i="4" s="1"/>
  <c r="AI64" i="4"/>
  <c r="AJ64" i="4" s="1"/>
  <c r="AK64" i="4" s="1"/>
  <c r="AI65" i="4"/>
  <c r="AJ65" i="4" s="1"/>
  <c r="AK65" i="4" s="1"/>
  <c r="AI66" i="4"/>
  <c r="AJ66" i="4" s="1"/>
  <c r="AK66" i="4" s="1"/>
  <c r="AI67" i="4"/>
  <c r="AJ67" i="4" s="1"/>
  <c r="AK67" i="4" s="1"/>
  <c r="AI68" i="4"/>
  <c r="AJ68" i="4" s="1"/>
  <c r="AK68" i="4" s="1"/>
  <c r="AI69" i="4"/>
  <c r="AJ69" i="4" s="1"/>
  <c r="AK69" i="4" s="1"/>
  <c r="AI70" i="4"/>
  <c r="AJ70" i="4" s="1"/>
  <c r="AK70" i="4" s="1"/>
  <c r="AI71" i="4"/>
  <c r="AJ71" i="4" s="1"/>
  <c r="AK71" i="4" s="1"/>
  <c r="AI72" i="4"/>
  <c r="AJ72" i="4" s="1"/>
  <c r="AK72" i="4" s="1"/>
  <c r="AI73" i="4"/>
  <c r="AJ73" i="4" s="1"/>
  <c r="AK73" i="4" s="1"/>
  <c r="AI74" i="4"/>
  <c r="AJ74" i="4" s="1"/>
  <c r="AK74" i="4" s="1"/>
  <c r="AI75" i="4"/>
  <c r="AJ75" i="4" s="1"/>
  <c r="AK75" i="4" s="1"/>
  <c r="AI76" i="4"/>
  <c r="AJ76" i="4" s="1"/>
  <c r="AK76" i="4" s="1"/>
  <c r="AI77" i="4"/>
  <c r="AJ77" i="4" s="1"/>
  <c r="AK77" i="4" s="1"/>
  <c r="AI78" i="4"/>
  <c r="AJ78" i="4" s="1"/>
  <c r="AK78" i="4" s="1"/>
  <c r="AI79" i="4"/>
  <c r="AJ79" i="4" s="1"/>
  <c r="AK79" i="4" s="1"/>
  <c r="AI80" i="4"/>
  <c r="AJ80" i="4" s="1"/>
  <c r="AK80" i="4" s="1"/>
  <c r="AI81" i="4"/>
  <c r="AJ81" i="4" s="1"/>
  <c r="AK81" i="4" s="1"/>
  <c r="AI82" i="4"/>
  <c r="AJ82" i="4" s="1"/>
  <c r="AK82" i="4" s="1"/>
  <c r="AI83" i="4"/>
  <c r="AJ83" i="4" s="1"/>
  <c r="AK83" i="4" s="1"/>
  <c r="AI84" i="4"/>
  <c r="AJ84" i="4" s="1"/>
  <c r="AK84" i="4" s="1"/>
  <c r="AD85" i="4"/>
  <c r="AE85" i="4" s="1"/>
  <c r="AF85" i="4" s="1"/>
  <c r="AD86" i="4"/>
  <c r="AE86" i="4" s="1"/>
  <c r="AF86" i="4" s="1"/>
  <c r="AD87" i="4"/>
  <c r="AE87" i="4" s="1"/>
  <c r="AF87" i="4" s="1"/>
  <c r="AD88" i="4"/>
  <c r="AE88" i="4" s="1"/>
  <c r="AF88" i="4" s="1"/>
  <c r="AD89" i="4"/>
  <c r="AE89" i="4" s="1"/>
  <c r="AF89" i="4" s="1"/>
  <c r="AD90" i="4"/>
  <c r="AE90" i="4" s="1"/>
  <c r="AF90" i="4" s="1"/>
  <c r="AD91" i="4"/>
  <c r="AE91" i="4" s="1"/>
  <c r="AF91" i="4" s="1"/>
  <c r="AD92" i="4"/>
  <c r="AE92" i="4" s="1"/>
  <c r="AF92" i="4" s="1"/>
  <c r="AD93" i="4"/>
  <c r="AE93" i="4" s="1"/>
  <c r="AF93" i="4" s="1"/>
  <c r="AI94" i="4"/>
  <c r="AJ94" i="4" s="1"/>
  <c r="AK94" i="4" s="1"/>
  <c r="AI95" i="4"/>
  <c r="AJ95" i="4" s="1"/>
  <c r="AK95" i="4" s="1"/>
  <c r="AI96" i="4"/>
  <c r="AJ96" i="4" s="1"/>
  <c r="AK96" i="4" s="1"/>
  <c r="AI97" i="4"/>
  <c r="AJ97" i="4" s="1"/>
  <c r="AK97" i="4" s="1"/>
  <c r="AI98" i="4"/>
  <c r="AJ98" i="4" s="1"/>
  <c r="AK98" i="4" s="1"/>
  <c r="AI99" i="4"/>
  <c r="AJ99" i="4" s="1"/>
  <c r="AK99" i="4" s="1"/>
  <c r="AI100" i="4"/>
  <c r="AJ100" i="4" s="1"/>
  <c r="AK100" i="4" s="1"/>
  <c r="AI101" i="4"/>
  <c r="AJ101" i="4" s="1"/>
  <c r="AK101" i="4" s="1"/>
  <c r="AI102" i="4"/>
  <c r="AJ102" i="4" s="1"/>
  <c r="AK102" i="4" s="1"/>
  <c r="AI103" i="4"/>
  <c r="AJ103" i="4" s="1"/>
  <c r="AK103" i="4" s="1"/>
  <c r="AI104" i="4"/>
  <c r="AJ104" i="4" s="1"/>
  <c r="AK104" i="4" s="1"/>
  <c r="AI105" i="4"/>
  <c r="AJ105" i="4" s="1"/>
  <c r="AK105" i="4" s="1"/>
  <c r="AI106" i="4"/>
  <c r="AJ106" i="4" s="1"/>
  <c r="AK106" i="4" s="1"/>
  <c r="AI107" i="4"/>
  <c r="AJ107" i="4" s="1"/>
  <c r="AK107" i="4" s="1"/>
  <c r="AI108" i="4"/>
  <c r="AJ108" i="4" s="1"/>
  <c r="AK108" i="4" s="1"/>
  <c r="AI109" i="4"/>
  <c r="AJ109" i="4" s="1"/>
  <c r="AK109" i="4" s="1"/>
  <c r="AI110" i="4"/>
  <c r="AJ110" i="4" s="1"/>
  <c r="AK110" i="4" s="1"/>
  <c r="AI111" i="4"/>
  <c r="AJ111" i="4" s="1"/>
  <c r="AK111" i="4" s="1"/>
  <c r="AI112" i="4"/>
  <c r="AJ112" i="4" s="1"/>
  <c r="AK112" i="4" s="1"/>
  <c r="AI113" i="4"/>
  <c r="AJ113" i="4" s="1"/>
  <c r="AK113" i="4" s="1"/>
  <c r="AI114" i="4"/>
  <c r="AJ114" i="4" s="1"/>
  <c r="AK114" i="4" s="1"/>
  <c r="AI115" i="4"/>
  <c r="AJ115" i="4" s="1"/>
  <c r="AK115" i="4" s="1"/>
  <c r="AI116" i="4"/>
  <c r="AJ116" i="4" s="1"/>
  <c r="AK116" i="4" s="1"/>
  <c r="AI117" i="4"/>
  <c r="AJ117" i="4" s="1"/>
  <c r="AK117" i="4" s="1"/>
  <c r="AI118" i="4"/>
  <c r="AJ118" i="4" s="1"/>
  <c r="AK118" i="4" s="1"/>
  <c r="AI119" i="4"/>
  <c r="AJ119" i="4" s="1"/>
  <c r="AK119" i="4" s="1"/>
  <c r="AI120" i="4"/>
  <c r="AJ120" i="4" s="1"/>
  <c r="AK120" i="4" s="1"/>
  <c r="AI121" i="4"/>
  <c r="AJ121" i="4" s="1"/>
  <c r="AK121" i="4" s="1"/>
  <c r="AI122" i="4"/>
  <c r="AJ122" i="4" s="1"/>
  <c r="AK122" i="4" s="1"/>
  <c r="AI123" i="4"/>
  <c r="AJ123" i="4" s="1"/>
  <c r="AK123" i="4" s="1"/>
  <c r="AI124" i="4"/>
  <c r="AJ124" i="4" s="1"/>
  <c r="AK124" i="4" s="1"/>
  <c r="AI125" i="4"/>
  <c r="AJ125" i="4" s="1"/>
  <c r="AK125" i="4" s="1"/>
  <c r="AI126" i="4"/>
  <c r="AJ126" i="4" s="1"/>
  <c r="AK126" i="4" s="1"/>
  <c r="AI127" i="4"/>
  <c r="AJ127" i="4" s="1"/>
  <c r="AK127" i="4" s="1"/>
  <c r="AI128" i="4"/>
  <c r="AJ128" i="4" s="1"/>
  <c r="AK128" i="4" s="1"/>
  <c r="AI129" i="4"/>
  <c r="AJ129" i="4" s="1"/>
  <c r="AK129" i="4" s="1"/>
  <c r="AI130" i="4"/>
  <c r="AJ130" i="4" s="1"/>
  <c r="AK130" i="4" s="1"/>
  <c r="AI131" i="4"/>
  <c r="AJ131" i="4" s="1"/>
  <c r="AK131" i="4" s="1"/>
  <c r="AI132" i="4"/>
  <c r="AJ132" i="4" s="1"/>
  <c r="AK132" i="4" s="1"/>
  <c r="AI133" i="4"/>
  <c r="AJ133" i="4" s="1"/>
  <c r="AK133" i="4" s="1"/>
  <c r="AI134" i="4"/>
  <c r="AJ134" i="4" s="1"/>
  <c r="AK134" i="4" s="1"/>
  <c r="AI135" i="4"/>
  <c r="AJ135" i="4" s="1"/>
  <c r="AK135" i="4" s="1"/>
  <c r="AI136" i="4"/>
  <c r="AJ136" i="4" s="1"/>
  <c r="AK136" i="4" s="1"/>
  <c r="AI137" i="4"/>
  <c r="AJ137" i="4" s="1"/>
  <c r="AK137" i="4" s="1"/>
  <c r="AI138" i="4"/>
  <c r="AJ138" i="4" s="1"/>
  <c r="AK138" i="4" s="1"/>
  <c r="AI139" i="4"/>
  <c r="AJ139" i="4" s="1"/>
  <c r="AK139" i="4" s="1"/>
  <c r="AI140" i="4"/>
  <c r="AJ140" i="4" s="1"/>
  <c r="AK140" i="4" s="1"/>
  <c r="AI141" i="4"/>
  <c r="AJ141" i="4" s="1"/>
  <c r="AK141" i="4" s="1"/>
  <c r="AI142" i="4"/>
  <c r="AJ142" i="4" s="1"/>
  <c r="AK142" i="4" s="1"/>
  <c r="AI143" i="4"/>
  <c r="AJ143" i="4" s="1"/>
  <c r="AK143" i="4" s="1"/>
  <c r="AI144" i="4"/>
  <c r="AJ144" i="4" s="1"/>
  <c r="AK144" i="4" s="1"/>
  <c r="AI145" i="4"/>
  <c r="AJ145" i="4" s="1"/>
  <c r="AK145" i="4" s="1"/>
  <c r="AI146" i="4"/>
  <c r="AJ146" i="4" s="1"/>
  <c r="AK146" i="4" s="1"/>
  <c r="AI147" i="4"/>
  <c r="AJ147" i="4" s="1"/>
  <c r="AK147" i="4" s="1"/>
  <c r="AI148" i="4"/>
  <c r="AJ148" i="4" s="1"/>
  <c r="AK148" i="4" s="1"/>
  <c r="AI149" i="4"/>
  <c r="AJ149" i="4" s="1"/>
  <c r="AK149" i="4" s="1"/>
  <c r="AI150" i="4"/>
  <c r="AJ150" i="4" s="1"/>
  <c r="AK150" i="4" s="1"/>
  <c r="AI151" i="4"/>
  <c r="AJ151" i="4" s="1"/>
  <c r="AK151" i="4" s="1"/>
  <c r="AI152" i="4"/>
  <c r="AJ152" i="4" s="1"/>
  <c r="AK152" i="4" s="1"/>
  <c r="AI153" i="4"/>
  <c r="AJ153" i="4" s="1"/>
  <c r="AK153" i="4" s="1"/>
  <c r="AI154" i="4"/>
  <c r="AJ154" i="4" s="1"/>
  <c r="AK154" i="4" s="1"/>
  <c r="AI155" i="4"/>
  <c r="AJ155" i="4" s="1"/>
  <c r="AK155" i="4" s="1"/>
  <c r="AI156" i="4"/>
  <c r="AJ156" i="4" s="1"/>
  <c r="AK156" i="4" s="1"/>
  <c r="AI157" i="4"/>
  <c r="AJ157" i="4" s="1"/>
  <c r="AK157" i="4" s="1"/>
  <c r="AI158" i="4"/>
  <c r="AJ158" i="4" s="1"/>
  <c r="AK158" i="4" s="1"/>
  <c r="AI159" i="4"/>
  <c r="AJ159" i="4" s="1"/>
  <c r="AK159" i="4" s="1"/>
  <c r="AI160" i="4"/>
  <c r="AJ160" i="4" s="1"/>
  <c r="AK160" i="4" s="1"/>
  <c r="AI161" i="4"/>
  <c r="AJ161" i="4" s="1"/>
  <c r="AK161" i="4" s="1"/>
  <c r="AI162" i="4"/>
  <c r="AJ162" i="4" s="1"/>
  <c r="AK162" i="4" s="1"/>
  <c r="AI163" i="4"/>
  <c r="AJ163" i="4" s="1"/>
  <c r="AK163" i="4" s="1"/>
  <c r="AI164" i="4"/>
  <c r="AJ164" i="4" s="1"/>
  <c r="AK164" i="4" s="1"/>
  <c r="AI165" i="4"/>
  <c r="AJ165" i="4" s="1"/>
  <c r="AK165" i="4" s="1"/>
  <c r="AI166" i="4"/>
  <c r="AJ166" i="4" s="1"/>
  <c r="AK166" i="4" s="1"/>
  <c r="AI167" i="4"/>
  <c r="AJ167" i="4" s="1"/>
  <c r="AK167" i="4" s="1"/>
  <c r="AI168" i="4"/>
  <c r="AJ168" i="4" s="1"/>
  <c r="AK168" i="4" s="1"/>
  <c r="AI169" i="4"/>
  <c r="AJ169" i="4" s="1"/>
  <c r="AK169" i="4" s="1"/>
  <c r="AI170" i="4"/>
  <c r="AJ170" i="4" s="1"/>
  <c r="AK170" i="4" s="1"/>
  <c r="AI171" i="4"/>
  <c r="AJ171" i="4" s="1"/>
  <c r="AK171" i="4" s="1"/>
  <c r="AI172" i="4"/>
  <c r="AJ172" i="4" s="1"/>
  <c r="AK172" i="4" s="1"/>
  <c r="AI173" i="4"/>
  <c r="AJ173" i="4" s="1"/>
  <c r="AK173" i="4" s="1"/>
  <c r="AI174" i="4"/>
  <c r="AJ174" i="4" s="1"/>
  <c r="AK174" i="4" s="1"/>
  <c r="AI175" i="4"/>
  <c r="AJ175" i="4" s="1"/>
  <c r="AK175" i="4" s="1"/>
  <c r="AI176" i="4"/>
  <c r="AJ176" i="4" s="1"/>
  <c r="AK176" i="4" s="1"/>
  <c r="AI177" i="4"/>
  <c r="AJ177" i="4" s="1"/>
  <c r="AK177" i="4" s="1"/>
  <c r="AI178" i="4"/>
  <c r="AJ178" i="4" s="1"/>
  <c r="AK178" i="4" s="1"/>
  <c r="AI179" i="4"/>
  <c r="AJ179" i="4" s="1"/>
  <c r="AK179" i="4" s="1"/>
  <c r="AI180" i="4"/>
  <c r="AJ180" i="4" s="1"/>
  <c r="AK180" i="4" s="1"/>
  <c r="AI181" i="4"/>
  <c r="AJ181" i="4" s="1"/>
  <c r="AK181" i="4" s="1"/>
  <c r="AI182" i="4"/>
  <c r="AJ182" i="4" s="1"/>
  <c r="AK182" i="4" s="1"/>
  <c r="AI183" i="4"/>
  <c r="AJ183" i="4" s="1"/>
  <c r="AK183" i="4" s="1"/>
  <c r="AI184" i="4"/>
  <c r="AJ184" i="4" s="1"/>
  <c r="AK184" i="4" s="1"/>
  <c r="AI185" i="4"/>
  <c r="AJ185" i="4" s="1"/>
  <c r="AK185" i="4" s="1"/>
  <c r="AI186" i="4"/>
  <c r="AJ186" i="4" s="1"/>
  <c r="AK186" i="4" s="1"/>
  <c r="AI187" i="4"/>
  <c r="AJ187" i="4" s="1"/>
  <c r="AK187" i="4" s="1"/>
  <c r="AI188" i="4"/>
  <c r="AJ188" i="4" s="1"/>
  <c r="AK188" i="4" s="1"/>
  <c r="AI189" i="4"/>
  <c r="AJ189" i="4" s="1"/>
  <c r="AK189" i="4" s="1"/>
  <c r="AI190" i="4"/>
  <c r="AJ190" i="4" s="1"/>
  <c r="AK190" i="4" s="1"/>
  <c r="AI191" i="4"/>
  <c r="AJ191" i="4" s="1"/>
  <c r="AK191" i="4" s="1"/>
  <c r="AI192" i="4"/>
  <c r="AJ192" i="4" s="1"/>
  <c r="AK192" i="4" s="1"/>
  <c r="AI193" i="4"/>
  <c r="AJ193" i="4" s="1"/>
  <c r="AK193" i="4" s="1"/>
  <c r="AI194" i="4"/>
  <c r="AJ194" i="4" s="1"/>
  <c r="AK194" i="4" s="1"/>
  <c r="AI195" i="4"/>
  <c r="AJ195" i="4" s="1"/>
  <c r="AK195" i="4" s="1"/>
  <c r="AI196" i="4"/>
  <c r="AJ196" i="4" s="1"/>
  <c r="AK196" i="4" s="1"/>
  <c r="AI197" i="4"/>
  <c r="AJ197" i="4" s="1"/>
  <c r="AK197" i="4" s="1"/>
  <c r="AI198" i="4"/>
  <c r="AJ198" i="4" s="1"/>
  <c r="AK198" i="4" s="1"/>
  <c r="AI199" i="4"/>
  <c r="AJ199" i="4" s="1"/>
  <c r="AK199" i="4" s="1"/>
  <c r="AI200" i="4"/>
  <c r="AJ200" i="4" s="1"/>
  <c r="AK200" i="4" s="1"/>
  <c r="AI201" i="4"/>
  <c r="AJ201" i="4" s="1"/>
  <c r="AK201" i="4" s="1"/>
  <c r="AI202" i="4"/>
  <c r="AJ202" i="4" s="1"/>
  <c r="AK202" i="4" s="1"/>
  <c r="AI203" i="4"/>
  <c r="AJ203" i="4" s="1"/>
  <c r="AK203" i="4" s="1"/>
  <c r="AI204" i="4"/>
  <c r="AJ204" i="4" s="1"/>
  <c r="AK204" i="4" s="1"/>
  <c r="AI205" i="4"/>
  <c r="AJ205" i="4" s="1"/>
  <c r="AK205" i="4" s="1"/>
  <c r="AI206" i="4"/>
  <c r="AJ206" i="4" s="1"/>
  <c r="AK206" i="4" s="1"/>
  <c r="AI207" i="4"/>
  <c r="AJ207" i="4" s="1"/>
  <c r="AK207" i="4" s="1"/>
  <c r="AI208" i="4"/>
  <c r="AJ208" i="4" s="1"/>
  <c r="AK208" i="4" s="1"/>
  <c r="AI209" i="4"/>
  <c r="AJ209" i="4" s="1"/>
  <c r="AK209" i="4" s="1"/>
  <c r="AI210" i="4"/>
  <c r="AJ210" i="4" s="1"/>
  <c r="AK210" i="4" s="1"/>
  <c r="AI211" i="4"/>
  <c r="AJ211" i="4" s="1"/>
  <c r="AK211" i="4" s="1"/>
  <c r="AI212" i="4"/>
  <c r="AJ212" i="4" s="1"/>
  <c r="AK212" i="4" s="1"/>
  <c r="AI213" i="4"/>
  <c r="AJ213" i="4" s="1"/>
  <c r="AK213" i="4" s="1"/>
  <c r="AI214" i="4"/>
  <c r="AJ214" i="4" s="1"/>
  <c r="AK214" i="4" s="1"/>
  <c r="AI215" i="4"/>
  <c r="AJ215" i="4" s="1"/>
  <c r="AK215" i="4" s="1"/>
  <c r="AI216" i="4"/>
  <c r="AJ216" i="4" s="1"/>
  <c r="AK216" i="4" s="1"/>
  <c r="AI217" i="4"/>
  <c r="AJ217" i="4" s="1"/>
  <c r="AK217" i="4" s="1"/>
  <c r="AI218" i="4"/>
  <c r="AJ218" i="4" s="1"/>
  <c r="AK218" i="4" s="1"/>
  <c r="AI219" i="4"/>
  <c r="AJ219" i="4" s="1"/>
  <c r="AK219" i="4" s="1"/>
  <c r="AI220" i="4"/>
  <c r="AJ220" i="4" s="1"/>
  <c r="AK220" i="4" s="1"/>
  <c r="AI221" i="4"/>
  <c r="AJ221" i="4" s="1"/>
  <c r="AK221" i="4" s="1"/>
  <c r="AI222" i="4"/>
  <c r="AJ222" i="4" s="1"/>
  <c r="AK222" i="4" s="1"/>
  <c r="AI223" i="4"/>
  <c r="AJ223" i="4" s="1"/>
  <c r="AK223" i="4" s="1"/>
  <c r="AI224" i="4"/>
  <c r="AJ224" i="4" s="1"/>
  <c r="AK224" i="4" s="1"/>
  <c r="AI225" i="4"/>
  <c r="AJ225" i="4" s="1"/>
  <c r="AK225" i="4" s="1"/>
  <c r="AI226" i="4"/>
  <c r="AJ226" i="4" s="1"/>
  <c r="AK226" i="4" s="1"/>
  <c r="AI3" i="4"/>
  <c r="AJ3" i="4" s="1"/>
  <c r="AI4" i="4"/>
  <c r="AJ4" i="4" s="1"/>
  <c r="AI5" i="4"/>
  <c r="AJ5" i="4" s="1"/>
  <c r="AI6" i="4"/>
  <c r="AJ6" i="4" s="1"/>
  <c r="AI7" i="4"/>
  <c r="AJ7" i="4" s="1"/>
  <c r="AI2" i="4"/>
  <c r="AJ2" i="4" s="1"/>
  <c r="L4" i="4" l="1"/>
  <c r="L3" i="4"/>
  <c r="AG3" i="4"/>
  <c r="AG5" i="4"/>
  <c r="AG6" i="4"/>
  <c r="AG7" i="4"/>
  <c r="AG8" i="4"/>
  <c r="AG9" i="4"/>
  <c r="AG11" i="4"/>
  <c r="AG16" i="4"/>
  <c r="AG17" i="4"/>
  <c r="AG18" i="4"/>
  <c r="AG21" i="4"/>
  <c r="AG22" i="4"/>
  <c r="AG24" i="4"/>
  <c r="AG25" i="4"/>
  <c r="AC26" i="4"/>
  <c r="AC27" i="4"/>
  <c r="AC28" i="4"/>
  <c r="AC29" i="4"/>
  <c r="AC31" i="4"/>
  <c r="AC32" i="4"/>
  <c r="AC33" i="4"/>
  <c r="AC35" i="4"/>
  <c r="AC36" i="4"/>
  <c r="AC38" i="4"/>
  <c r="AC39" i="4"/>
  <c r="AC41" i="4"/>
  <c r="AC42" i="4"/>
  <c r="AC44" i="4"/>
  <c r="AC45" i="4"/>
  <c r="AG46" i="4"/>
  <c r="AG48" i="4"/>
  <c r="AG49" i="4"/>
  <c r="AG50" i="4"/>
  <c r="AG51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B85" i="4"/>
  <c r="AB86" i="4"/>
  <c r="AB91" i="4"/>
  <c r="AB93" i="4"/>
  <c r="AG97" i="4"/>
  <c r="AG98" i="4"/>
  <c r="AG100" i="4"/>
  <c r="AG102" i="4"/>
  <c r="AG103" i="4"/>
  <c r="AG105" i="4"/>
  <c r="AG106" i="4"/>
  <c r="AG107" i="4"/>
  <c r="AG108" i="4"/>
  <c r="AG113" i="4"/>
  <c r="AG114" i="4"/>
  <c r="AG115" i="4"/>
  <c r="AG116" i="4"/>
  <c r="AG119" i="4"/>
  <c r="AG120" i="4"/>
  <c r="AG121" i="4"/>
  <c r="AG123" i="4"/>
  <c r="AG124" i="4"/>
  <c r="AG126" i="4"/>
  <c r="AG127" i="4"/>
  <c r="AG128" i="4"/>
  <c r="AG130" i="4"/>
  <c r="AG131" i="4"/>
  <c r="AG132" i="4"/>
  <c r="AG133" i="4"/>
  <c r="AG134" i="4"/>
  <c r="AG135" i="4"/>
  <c r="AG136" i="4"/>
  <c r="AG138" i="4"/>
  <c r="AG139" i="4"/>
  <c r="AG142" i="4"/>
  <c r="AG143" i="4"/>
  <c r="AG145" i="4"/>
  <c r="AG146" i="4"/>
  <c r="AG147" i="4"/>
  <c r="AG148" i="4"/>
  <c r="AG151" i="4"/>
  <c r="AG153" i="4"/>
  <c r="AG154" i="4"/>
  <c r="AG155" i="4"/>
  <c r="AG156" i="4"/>
  <c r="AG157" i="4"/>
  <c r="AG158" i="4"/>
  <c r="AG159" i="4"/>
  <c r="AG160" i="4"/>
  <c r="AG163" i="4"/>
  <c r="AG164" i="4"/>
  <c r="AG166" i="4"/>
  <c r="AG169" i="4"/>
  <c r="AG170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9" i="4"/>
  <c r="AG190" i="4"/>
  <c r="AG192" i="4"/>
  <c r="AG193" i="4"/>
  <c r="AG194" i="4"/>
  <c r="AG195" i="4"/>
  <c r="AG196" i="4"/>
  <c r="AG197" i="4"/>
  <c r="AG198" i="4"/>
  <c r="AG200" i="4"/>
  <c r="AG203" i="4"/>
  <c r="AG204" i="4"/>
  <c r="AG205" i="4"/>
  <c r="AG206" i="4"/>
  <c r="AG207" i="4"/>
  <c r="AG208" i="4"/>
  <c r="AG209" i="4"/>
  <c r="AG210" i="4"/>
  <c r="AG214" i="4"/>
  <c r="AG215" i="4"/>
  <c r="AG216" i="4"/>
  <c r="AG218" i="4"/>
  <c r="AG219" i="4"/>
  <c r="AG220" i="4"/>
  <c r="AG221" i="4"/>
  <c r="AG222" i="4"/>
  <c r="AG223" i="4"/>
  <c r="AG224" i="4"/>
  <c r="AG225" i="4"/>
  <c r="AG2" i="4"/>
  <c r="AF4" i="4"/>
  <c r="AF10" i="4"/>
  <c r="AF12" i="4"/>
  <c r="AF13" i="4"/>
  <c r="AF14" i="4"/>
  <c r="AF15" i="4"/>
  <c r="AF19" i="4"/>
  <c r="AF20" i="4"/>
  <c r="AF23" i="4"/>
  <c r="AB30" i="4"/>
  <c r="AB34" i="4"/>
  <c r="AB37" i="4"/>
  <c r="AB40" i="4"/>
  <c r="AB43" i="4"/>
  <c r="AF47" i="4"/>
  <c r="AF52" i="4"/>
  <c r="AA87" i="4"/>
  <c r="AA88" i="4"/>
  <c r="AA89" i="4"/>
  <c r="AA90" i="4"/>
  <c r="AA92" i="4"/>
  <c r="AF94" i="4"/>
  <c r="AF95" i="4"/>
  <c r="AF96" i="4"/>
  <c r="AF99" i="4"/>
  <c r="AF101" i="4"/>
  <c r="AF104" i="4"/>
  <c r="AF109" i="4"/>
  <c r="AF110" i="4"/>
  <c r="AF111" i="4"/>
  <c r="AF112" i="4"/>
  <c r="AF117" i="4"/>
  <c r="AF118" i="4"/>
  <c r="AF122" i="4"/>
  <c r="AF125" i="4"/>
  <c r="AF129" i="4"/>
  <c r="AF137" i="4"/>
  <c r="AF140" i="4"/>
  <c r="AF141" i="4"/>
  <c r="AF144" i="4"/>
  <c r="AF149" i="4"/>
  <c r="AF150" i="4"/>
  <c r="AF152" i="4"/>
  <c r="AF161" i="4"/>
  <c r="AF162" i="4"/>
  <c r="AF165" i="4"/>
  <c r="AF167" i="4"/>
  <c r="AF168" i="4"/>
  <c r="AF171" i="4"/>
  <c r="AF188" i="4"/>
  <c r="AF191" i="4"/>
  <c r="AF199" i="4"/>
  <c r="AF201" i="4"/>
  <c r="AF202" i="4"/>
  <c r="AF211" i="4"/>
  <c r="AF212" i="4"/>
  <c r="AF213" i="4"/>
  <c r="AF217" i="4"/>
  <c r="AF226" i="4"/>
  <c r="AB3" i="4" a="1"/>
  <c r="AB3" i="4" s="1"/>
  <c r="AC48" i="4" a="1"/>
  <c r="AC48" i="4" s="1"/>
  <c r="AE48" i="4" s="1"/>
  <c r="AC49" i="4" a="1"/>
  <c r="AC49" i="4" s="1"/>
  <c r="AE49" i="4" s="1"/>
  <c r="AC50" i="4" a="1"/>
  <c r="AC50" i="4" s="1"/>
  <c r="AE50" i="4" s="1"/>
  <c r="AC51" i="4" a="1"/>
  <c r="AC51" i="4" s="1"/>
  <c r="AE51" i="4" s="1"/>
  <c r="AC52" i="4" a="1"/>
  <c r="AC52" i="4" s="1"/>
  <c r="AC53" i="4" a="1"/>
  <c r="AC53" i="4" s="1"/>
  <c r="AE53" i="4" s="1"/>
  <c r="AC54" i="4" a="1"/>
  <c r="AC54" i="4" s="1"/>
  <c r="AE54" i="4" s="1"/>
  <c r="AC55" i="4" a="1"/>
  <c r="AC55" i="4" s="1"/>
  <c r="AE55" i="4" s="1"/>
  <c r="AC56" i="4" a="1"/>
  <c r="AC56" i="4" s="1"/>
  <c r="AE56" i="4" s="1"/>
  <c r="AC57" i="4" a="1"/>
  <c r="AC57" i="4" s="1"/>
  <c r="AE57" i="4" s="1"/>
  <c r="AC58" i="4" a="1"/>
  <c r="AC58" i="4" s="1"/>
  <c r="AE58" i="4" s="1"/>
  <c r="AC59" i="4" a="1"/>
  <c r="AC59" i="4" s="1"/>
  <c r="AE59" i="4" s="1"/>
  <c r="AC60" i="4" a="1"/>
  <c r="AC60" i="4" s="1"/>
  <c r="AE60" i="4" s="1"/>
  <c r="AC61" i="4" a="1"/>
  <c r="AC61" i="4" s="1"/>
  <c r="AE61" i="4" s="1"/>
  <c r="AC62" i="4" a="1"/>
  <c r="AC62" i="4" s="1"/>
  <c r="AE62" i="4" s="1"/>
  <c r="AC63" i="4" a="1"/>
  <c r="AC63" i="4" s="1"/>
  <c r="AE63" i="4" s="1"/>
  <c r="AC64" i="4" a="1"/>
  <c r="AC64" i="4" s="1"/>
  <c r="AE64" i="4" s="1"/>
  <c r="AC65" i="4" a="1"/>
  <c r="AC65" i="4" s="1"/>
  <c r="AE65" i="4" s="1"/>
  <c r="AC66" i="4" a="1"/>
  <c r="AC66" i="4" s="1"/>
  <c r="AE66" i="4" s="1"/>
  <c r="AC67" i="4" a="1"/>
  <c r="AC67" i="4" s="1"/>
  <c r="AE67" i="4" s="1"/>
  <c r="AC68" i="4" a="1"/>
  <c r="AC68" i="4" s="1"/>
  <c r="AE68" i="4" s="1"/>
  <c r="AC69" i="4" a="1"/>
  <c r="AC69" i="4" s="1"/>
  <c r="AE69" i="4" s="1"/>
  <c r="AC70" i="4" a="1"/>
  <c r="AC70" i="4" s="1"/>
  <c r="AE70" i="4" s="1"/>
  <c r="AC71" i="4" a="1"/>
  <c r="AC71" i="4" s="1"/>
  <c r="AE71" i="4" s="1"/>
  <c r="AC72" i="4" a="1"/>
  <c r="AC72" i="4" s="1"/>
  <c r="AE72" i="4" s="1"/>
  <c r="AC73" i="4" a="1"/>
  <c r="AC73" i="4" s="1"/>
  <c r="AE73" i="4" s="1"/>
  <c r="AC74" i="4" a="1"/>
  <c r="AC74" i="4" s="1"/>
  <c r="AE74" i="4" s="1"/>
  <c r="AC75" i="4" a="1"/>
  <c r="AC75" i="4" s="1"/>
  <c r="AE75" i="4" s="1"/>
  <c r="AC76" i="4" a="1"/>
  <c r="AC76" i="4" s="1"/>
  <c r="AE76" i="4" s="1"/>
  <c r="AC77" i="4" a="1"/>
  <c r="AC77" i="4" s="1"/>
  <c r="AE77" i="4" s="1"/>
  <c r="AC78" i="4" a="1"/>
  <c r="AC78" i="4" s="1"/>
  <c r="AE78" i="4" s="1"/>
  <c r="AC79" i="4" a="1"/>
  <c r="AC79" i="4" s="1"/>
  <c r="AE79" i="4" s="1"/>
  <c r="AC80" i="4" a="1"/>
  <c r="AC80" i="4" s="1"/>
  <c r="AE80" i="4" s="1"/>
  <c r="AC81" i="4" a="1"/>
  <c r="AC81" i="4" s="1"/>
  <c r="AE81" i="4" s="1"/>
  <c r="AC82" i="4" a="1"/>
  <c r="AC82" i="4" s="1"/>
  <c r="AE82" i="4" s="1"/>
  <c r="AC83" i="4" a="1"/>
  <c r="AC83" i="4" s="1"/>
  <c r="AE83" i="4" s="1"/>
  <c r="AC84" i="4" a="1"/>
  <c r="AC84" i="4" s="1"/>
  <c r="AE84" i="4" s="1"/>
  <c r="X85" i="4" a="1"/>
  <c r="X85" i="4" s="1"/>
  <c r="Z85" i="4" s="1"/>
  <c r="X86" i="4" a="1"/>
  <c r="X86" i="4" s="1"/>
  <c r="Z86" i="4" s="1"/>
  <c r="X87" i="4" a="1"/>
  <c r="X87" i="4" s="1"/>
  <c r="X88" i="4" a="1"/>
  <c r="X88" i="4" s="1"/>
  <c r="V88" i="4" s="1"/>
  <c r="X89" i="4" a="1"/>
  <c r="X89" i="4" s="1"/>
  <c r="V89" i="4" s="1"/>
  <c r="X90" i="4" a="1"/>
  <c r="X90" i="4" s="1"/>
  <c r="X91" i="4" a="1"/>
  <c r="X91" i="4" s="1"/>
  <c r="Z91" i="4" s="1"/>
  <c r="X92" i="4" a="1"/>
  <c r="X92" i="4" s="1"/>
  <c r="X93" i="4" a="1"/>
  <c r="X93" i="4" s="1"/>
  <c r="Z93" i="4" s="1"/>
  <c r="AC94" i="4" a="1"/>
  <c r="AC94" i="4" s="1"/>
  <c r="AA94" i="4" s="1"/>
  <c r="AC95" i="4" a="1"/>
  <c r="AC95" i="4" s="1"/>
  <c r="AA95" i="4" s="1"/>
  <c r="AC96" i="4" a="1"/>
  <c r="AC96" i="4" s="1"/>
  <c r="AC97" i="4" a="1"/>
  <c r="AC97" i="4" s="1"/>
  <c r="AE97" i="4" s="1"/>
  <c r="AC98" i="4" a="1"/>
  <c r="AC98" i="4" s="1"/>
  <c r="AE98" i="4" s="1"/>
  <c r="AC99" i="4" a="1"/>
  <c r="AC99" i="4" s="1"/>
  <c r="AC100" i="4" a="1"/>
  <c r="AC100" i="4" s="1"/>
  <c r="AE100" i="4" s="1"/>
  <c r="AC101" i="4" a="1"/>
  <c r="AC101" i="4" s="1"/>
  <c r="AC102" i="4" a="1"/>
  <c r="AC102" i="4" s="1"/>
  <c r="AE102" i="4" s="1"/>
  <c r="AC103" i="4" a="1"/>
  <c r="AC103" i="4" s="1"/>
  <c r="AE103" i="4" s="1"/>
  <c r="AC104" i="4" a="1"/>
  <c r="AC104" i="4" s="1"/>
  <c r="AC105" i="4" a="1"/>
  <c r="AC105" i="4" s="1"/>
  <c r="AE105" i="4" s="1"/>
  <c r="AC106" i="4" a="1"/>
  <c r="AC106" i="4" s="1"/>
  <c r="AE106" i="4" s="1"/>
  <c r="AC107" i="4" a="1"/>
  <c r="AC107" i="4" s="1"/>
  <c r="AE107" i="4" s="1"/>
  <c r="AC108" i="4" a="1"/>
  <c r="AC108" i="4" s="1"/>
  <c r="AE108" i="4" s="1"/>
  <c r="AC109" i="4" a="1"/>
  <c r="AC109" i="4" s="1"/>
  <c r="AC110" i="4" a="1"/>
  <c r="AC110" i="4" s="1"/>
  <c r="AA110" i="4" s="1"/>
  <c r="AC111" i="4" a="1"/>
  <c r="AC111" i="4" s="1"/>
  <c r="AA111" i="4" s="1"/>
  <c r="AC112" i="4" a="1"/>
  <c r="AC112" i="4" s="1"/>
  <c r="AC113" i="4" a="1"/>
  <c r="AC113" i="4" s="1"/>
  <c r="AE113" i="4" s="1"/>
  <c r="AC114" i="4" a="1"/>
  <c r="AC114" i="4" s="1"/>
  <c r="AE114" i="4" s="1"/>
  <c r="AC115" i="4" a="1"/>
  <c r="AC115" i="4" s="1"/>
  <c r="AE115" i="4" s="1"/>
  <c r="AC116" i="4" a="1"/>
  <c r="AC116" i="4" s="1"/>
  <c r="AE116" i="4" s="1"/>
  <c r="AC117" i="4" a="1"/>
  <c r="AC117" i="4" s="1"/>
  <c r="AC118" i="4" a="1"/>
  <c r="AC118" i="4" s="1"/>
  <c r="AA118" i="4" s="1"/>
  <c r="AC119" i="4" a="1"/>
  <c r="AC119" i="4" s="1"/>
  <c r="AE119" i="4" s="1"/>
  <c r="AC120" i="4" a="1"/>
  <c r="AC120" i="4" s="1"/>
  <c r="AE120" i="4" s="1"/>
  <c r="AC121" i="4" a="1"/>
  <c r="AC121" i="4" s="1"/>
  <c r="AE121" i="4" s="1"/>
  <c r="AC122" i="4" a="1"/>
  <c r="AC122" i="4" s="1"/>
  <c r="AC123" i="4" a="1"/>
  <c r="AC123" i="4" s="1"/>
  <c r="AE123" i="4" s="1"/>
  <c r="AC124" i="4" a="1"/>
  <c r="AC124" i="4" s="1"/>
  <c r="AE124" i="4" s="1"/>
  <c r="AC125" i="4" a="1"/>
  <c r="AC125" i="4" s="1"/>
  <c r="AC126" i="4" a="1"/>
  <c r="AC126" i="4" s="1"/>
  <c r="AE126" i="4" s="1"/>
  <c r="AC127" i="4" a="1"/>
  <c r="AC127" i="4" s="1"/>
  <c r="AE127" i="4" s="1"/>
  <c r="AC128" i="4" a="1"/>
  <c r="AC128" i="4" s="1"/>
  <c r="AE128" i="4" s="1"/>
  <c r="AC129" i="4" a="1"/>
  <c r="AC129" i="4" s="1"/>
  <c r="AC130" i="4" a="1"/>
  <c r="AC130" i="4" s="1"/>
  <c r="AE130" i="4" s="1"/>
  <c r="AC131" i="4" a="1"/>
  <c r="AC131" i="4" s="1"/>
  <c r="AE131" i="4" s="1"/>
  <c r="AC132" i="4" a="1"/>
  <c r="AC132" i="4" s="1"/>
  <c r="AE132" i="4" s="1"/>
  <c r="AC133" i="4" a="1"/>
  <c r="AC133" i="4" s="1"/>
  <c r="AE133" i="4" s="1"/>
  <c r="AC134" i="4" a="1"/>
  <c r="AC134" i="4" s="1"/>
  <c r="AE134" i="4" s="1"/>
  <c r="AC135" i="4" a="1"/>
  <c r="AC135" i="4" s="1"/>
  <c r="AE135" i="4" s="1"/>
  <c r="AC136" i="4" a="1"/>
  <c r="AC136" i="4" s="1"/>
  <c r="AE136" i="4" s="1"/>
  <c r="AC137" i="4" a="1"/>
  <c r="AC137" i="4" s="1"/>
  <c r="AC138" i="4" a="1"/>
  <c r="AC138" i="4" s="1"/>
  <c r="AE138" i="4" s="1"/>
  <c r="AC139" i="4" a="1"/>
  <c r="AC139" i="4" s="1"/>
  <c r="AE139" i="4" s="1"/>
  <c r="AC140" i="4" a="1"/>
  <c r="AC140" i="4" s="1"/>
  <c r="AC141" i="4" a="1"/>
  <c r="AC141" i="4" s="1"/>
  <c r="AC142" i="4" a="1"/>
  <c r="AC142" i="4" s="1"/>
  <c r="AE142" i="4" s="1"/>
  <c r="AC143" i="4" a="1"/>
  <c r="AC143" i="4" s="1"/>
  <c r="AE143" i="4" s="1"/>
  <c r="AC144" i="4" a="1"/>
  <c r="AC144" i="4" s="1"/>
  <c r="AC145" i="4" a="1"/>
  <c r="AC145" i="4" s="1"/>
  <c r="AE145" i="4" s="1"/>
  <c r="AC146" i="4" a="1"/>
  <c r="AC146" i="4" s="1"/>
  <c r="AE146" i="4" s="1"/>
  <c r="AC147" i="4" a="1"/>
  <c r="AC147" i="4" s="1"/>
  <c r="AE147" i="4" s="1"/>
  <c r="AC148" i="4" a="1"/>
  <c r="AC148" i="4" s="1"/>
  <c r="AE148" i="4" s="1"/>
  <c r="AC149" i="4" a="1"/>
  <c r="AC149" i="4" s="1"/>
  <c r="AC150" i="4" a="1"/>
  <c r="AC150" i="4" s="1"/>
  <c r="AA150" i="4" s="1"/>
  <c r="AC151" i="4" a="1"/>
  <c r="AC151" i="4" s="1"/>
  <c r="AE151" i="4" s="1"/>
  <c r="AC152" i="4" a="1"/>
  <c r="AC152" i="4" s="1"/>
  <c r="AC153" i="4" a="1"/>
  <c r="AC153" i="4" s="1"/>
  <c r="AE153" i="4" s="1"/>
  <c r="AC154" i="4" a="1"/>
  <c r="AC154" i="4" s="1"/>
  <c r="AE154" i="4" s="1"/>
  <c r="AC155" i="4" a="1"/>
  <c r="AC155" i="4" s="1"/>
  <c r="AE155" i="4" s="1"/>
  <c r="AC156" i="4" a="1"/>
  <c r="AC156" i="4" s="1"/>
  <c r="AE156" i="4" s="1"/>
  <c r="AC157" i="4" a="1"/>
  <c r="AC157" i="4" s="1"/>
  <c r="AE157" i="4" s="1"/>
  <c r="AC158" i="4" a="1"/>
  <c r="AC158" i="4" s="1"/>
  <c r="AE158" i="4" s="1"/>
  <c r="AC159" i="4" a="1"/>
  <c r="AC159" i="4" s="1"/>
  <c r="AE159" i="4" s="1"/>
  <c r="AC160" i="4" a="1"/>
  <c r="AC160" i="4" s="1"/>
  <c r="AE160" i="4" s="1"/>
  <c r="AC161" i="4" a="1"/>
  <c r="AC161" i="4" s="1"/>
  <c r="AC162" i="4" a="1"/>
  <c r="AC162" i="4" s="1"/>
  <c r="AC163" i="4" a="1"/>
  <c r="AC163" i="4" s="1"/>
  <c r="AE163" i="4" s="1"/>
  <c r="AC164" i="4" a="1"/>
  <c r="AC164" i="4" s="1"/>
  <c r="AE164" i="4" s="1"/>
  <c r="AC165" i="4" a="1"/>
  <c r="AC165" i="4" s="1"/>
  <c r="AC166" i="4" a="1"/>
  <c r="AC166" i="4" s="1"/>
  <c r="AE166" i="4" s="1"/>
  <c r="AC167" i="4" a="1"/>
  <c r="AC167" i="4" s="1"/>
  <c r="AA167" i="4" s="1"/>
  <c r="AC168" i="4" a="1"/>
  <c r="AC168" i="4" s="1"/>
  <c r="AA168" i="4" s="1"/>
  <c r="AC169" i="4" a="1"/>
  <c r="AC169" i="4" s="1"/>
  <c r="AE169" i="4" s="1"/>
  <c r="AC170" i="4" a="1"/>
  <c r="AC170" i="4" s="1"/>
  <c r="AE170" i="4" s="1"/>
  <c r="AC171" i="4" a="1"/>
  <c r="AC171" i="4" s="1"/>
  <c r="AC172" i="4" a="1"/>
  <c r="AC172" i="4" s="1"/>
  <c r="AE172" i="4" s="1"/>
  <c r="AC173" i="4" a="1"/>
  <c r="AC173" i="4" s="1"/>
  <c r="AE173" i="4" s="1"/>
  <c r="AC174" i="4" a="1"/>
  <c r="AC174" i="4" s="1"/>
  <c r="AE174" i="4" s="1"/>
  <c r="AC175" i="4" a="1"/>
  <c r="AC175" i="4" s="1"/>
  <c r="AE175" i="4" s="1"/>
  <c r="AC176" i="4" a="1"/>
  <c r="AC176" i="4" s="1"/>
  <c r="AE176" i="4" s="1"/>
  <c r="AC177" i="4" a="1"/>
  <c r="AC177" i="4" s="1"/>
  <c r="AE177" i="4" s="1"/>
  <c r="AC178" i="4" a="1"/>
  <c r="AC178" i="4" s="1"/>
  <c r="AE178" i="4" s="1"/>
  <c r="AC179" i="4" a="1"/>
  <c r="AC179" i="4" s="1"/>
  <c r="AE179" i="4" s="1"/>
  <c r="AC180" i="4" a="1"/>
  <c r="AC180" i="4" s="1"/>
  <c r="AE180" i="4" s="1"/>
  <c r="AC181" i="4" a="1"/>
  <c r="AC181" i="4" s="1"/>
  <c r="AE181" i="4" s="1"/>
  <c r="AC182" i="4" a="1"/>
  <c r="AC182" i="4" s="1"/>
  <c r="AE182" i="4" s="1"/>
  <c r="AC183" i="4" a="1"/>
  <c r="AC183" i="4" s="1"/>
  <c r="AE183" i="4" s="1"/>
  <c r="AC184" i="4" a="1"/>
  <c r="AC184" i="4" s="1"/>
  <c r="AE184" i="4" s="1"/>
  <c r="AC185" i="4" a="1"/>
  <c r="AC185" i="4" s="1"/>
  <c r="AE185" i="4" s="1"/>
  <c r="AC186" i="4" a="1"/>
  <c r="AC186" i="4" s="1"/>
  <c r="AE186" i="4" s="1"/>
  <c r="AC187" i="4" a="1"/>
  <c r="AC187" i="4" s="1"/>
  <c r="AE187" i="4" s="1"/>
  <c r="AC188" i="4" a="1"/>
  <c r="AC188" i="4" s="1"/>
  <c r="AC189" i="4" a="1"/>
  <c r="AC189" i="4" s="1"/>
  <c r="AE189" i="4" s="1"/>
  <c r="AC190" i="4" a="1"/>
  <c r="AC190" i="4" s="1"/>
  <c r="AE190" i="4" s="1"/>
  <c r="AC191" i="4" a="1"/>
  <c r="AC191" i="4" s="1"/>
  <c r="AA191" i="4" s="1"/>
  <c r="AC192" i="4" a="1"/>
  <c r="AC192" i="4" s="1"/>
  <c r="AE192" i="4" s="1"/>
  <c r="AC193" i="4" a="1"/>
  <c r="AC193" i="4" s="1"/>
  <c r="AE193" i="4" s="1"/>
  <c r="AC194" i="4" a="1"/>
  <c r="AC194" i="4" s="1"/>
  <c r="AE194" i="4" s="1"/>
  <c r="AC195" i="4" a="1"/>
  <c r="AC195" i="4" s="1"/>
  <c r="AE195" i="4" s="1"/>
  <c r="AC196" i="4" a="1"/>
  <c r="AC196" i="4" s="1"/>
  <c r="AE196" i="4" s="1"/>
  <c r="AC197" i="4" a="1"/>
  <c r="AC197" i="4" s="1"/>
  <c r="AE197" i="4" s="1"/>
  <c r="AC198" i="4" a="1"/>
  <c r="AC198" i="4" s="1"/>
  <c r="AE198" i="4" s="1"/>
  <c r="AC3" i="4" a="1"/>
  <c r="AC3" i="4" s="1"/>
  <c r="AE3" i="4" s="1"/>
  <c r="AC4" i="4" a="1"/>
  <c r="AC4" i="4" s="1"/>
  <c r="AC5" i="4" a="1"/>
  <c r="AC5" i="4" s="1"/>
  <c r="AE5" i="4" s="1"/>
  <c r="AC6" i="4" a="1"/>
  <c r="AC6" i="4" s="1"/>
  <c r="AE6" i="4" s="1"/>
  <c r="AC7" i="4" a="1"/>
  <c r="AC7" i="4" s="1"/>
  <c r="AE7" i="4" s="1"/>
  <c r="AC8" i="4" a="1"/>
  <c r="AC8" i="4" s="1"/>
  <c r="AE8" i="4" s="1"/>
  <c r="AC9" i="4" a="1"/>
  <c r="AC9" i="4" s="1"/>
  <c r="AE9" i="4" s="1"/>
  <c r="AC10" i="4" a="1"/>
  <c r="AC10" i="4" s="1"/>
  <c r="AC11" i="4" a="1"/>
  <c r="AC11" i="4" s="1"/>
  <c r="AE11" i="4" s="1"/>
  <c r="AC12" i="4" a="1"/>
  <c r="AC12" i="4" s="1"/>
  <c r="AC13" i="4" a="1"/>
  <c r="AC13" i="4" s="1"/>
  <c r="AC14" i="4" a="1"/>
  <c r="AC14" i="4" s="1"/>
  <c r="AC15" i="4" a="1"/>
  <c r="AC15" i="4" s="1"/>
  <c r="AC16" i="4" a="1"/>
  <c r="AC16" i="4" s="1"/>
  <c r="AE16" i="4" s="1"/>
  <c r="AC17" i="4" a="1"/>
  <c r="AC17" i="4" s="1"/>
  <c r="AE17" i="4" s="1"/>
  <c r="AC18" i="4" a="1"/>
  <c r="AC18" i="4" s="1"/>
  <c r="AE18" i="4" s="1"/>
  <c r="AC19" i="4" a="1"/>
  <c r="AC19" i="4" s="1"/>
  <c r="AC20" i="4" a="1"/>
  <c r="AC20" i="4" s="1"/>
  <c r="AC21" i="4" a="1"/>
  <c r="AC21" i="4" s="1"/>
  <c r="AE21" i="4" s="1"/>
  <c r="AC22" i="4" a="1"/>
  <c r="AC22" i="4" s="1"/>
  <c r="AE22" i="4" s="1"/>
  <c r="AC23" i="4" a="1"/>
  <c r="AC23" i="4" s="1"/>
  <c r="AC24" i="4" a="1"/>
  <c r="AC24" i="4" s="1"/>
  <c r="AE24" i="4" s="1"/>
  <c r="AC25" i="4" a="1"/>
  <c r="AC25" i="4" s="1"/>
  <c r="AE25" i="4" s="1"/>
  <c r="Y26" i="4" a="1"/>
  <c r="Y26" i="4" s="1"/>
  <c r="AA26" i="4" s="1"/>
  <c r="Y27" i="4" a="1"/>
  <c r="Y27" i="4" s="1"/>
  <c r="AA27" i="4" s="1"/>
  <c r="Y28" i="4" a="1"/>
  <c r="Y28" i="4" s="1"/>
  <c r="AA28" i="4" s="1"/>
  <c r="Y29" i="4" a="1"/>
  <c r="Y29" i="4" s="1"/>
  <c r="AA29" i="4" s="1"/>
  <c r="Y30" i="4" a="1"/>
  <c r="Y30" i="4" s="1"/>
  <c r="Y31" i="4" a="1"/>
  <c r="Y31" i="4" s="1"/>
  <c r="AA31" i="4" s="1"/>
  <c r="Y32" i="4" a="1"/>
  <c r="Y32" i="4" s="1"/>
  <c r="AA32" i="4" s="1"/>
  <c r="Y33" i="4" a="1"/>
  <c r="Y33" i="4" s="1"/>
  <c r="AA33" i="4" s="1"/>
  <c r="Y34" i="4" a="1"/>
  <c r="Y34" i="4" s="1"/>
  <c r="Y35" i="4" a="1"/>
  <c r="Y35" i="4" s="1"/>
  <c r="AA35" i="4" s="1"/>
  <c r="Y36" i="4" a="1"/>
  <c r="Y36" i="4" s="1"/>
  <c r="AA36" i="4" s="1"/>
  <c r="Y37" i="4" a="1"/>
  <c r="Y37" i="4" s="1"/>
  <c r="Y38" i="4" a="1"/>
  <c r="Y38" i="4" s="1"/>
  <c r="AA38" i="4" s="1"/>
  <c r="Y39" i="4" a="1"/>
  <c r="Y39" i="4" s="1"/>
  <c r="AA39" i="4" s="1"/>
  <c r="Y40" i="4" a="1"/>
  <c r="Y40" i="4" s="1"/>
  <c r="W40" i="4" s="1"/>
  <c r="Y41" i="4" a="1"/>
  <c r="Y41" i="4" s="1"/>
  <c r="AA41" i="4" s="1"/>
  <c r="Y42" i="4" a="1"/>
  <c r="Y42" i="4" s="1"/>
  <c r="AA42" i="4" s="1"/>
  <c r="Y43" i="4" a="1"/>
  <c r="Y43" i="4" s="1"/>
  <c r="Y44" i="4" a="1"/>
  <c r="Y44" i="4" s="1"/>
  <c r="AA44" i="4" s="1"/>
  <c r="Y45" i="4" a="1"/>
  <c r="Y45" i="4" s="1"/>
  <c r="AA45" i="4" s="1"/>
  <c r="AC46" i="4" a="1"/>
  <c r="AC46" i="4" s="1"/>
  <c r="AE46" i="4" s="1"/>
  <c r="AC47" i="4" a="1"/>
  <c r="AC47" i="4" s="1"/>
  <c r="AC2" i="4" a="1"/>
  <c r="AC2" i="4" s="1"/>
  <c r="AE2" i="4" s="1"/>
  <c r="AB2" i="4" a="1"/>
  <c r="AB2" i="4" s="1"/>
  <c r="Z2" i="4" s="1"/>
  <c r="AA3" i="4"/>
  <c r="AA5" i="4"/>
  <c r="AA6" i="4"/>
  <c r="AA7" i="4"/>
  <c r="AA8" i="4"/>
  <c r="AA9" i="4"/>
  <c r="AA11" i="4"/>
  <c r="AA16" i="4"/>
  <c r="AA17" i="4"/>
  <c r="AA18" i="4"/>
  <c r="AA21" i="4"/>
  <c r="AA22" i="4"/>
  <c r="AA24" i="4"/>
  <c r="AA25" i="4"/>
  <c r="W26" i="4"/>
  <c r="W27" i="4"/>
  <c r="W28" i="4"/>
  <c r="W29" i="4"/>
  <c r="W31" i="4"/>
  <c r="W32" i="4"/>
  <c r="W33" i="4"/>
  <c r="W35" i="4"/>
  <c r="W36" i="4"/>
  <c r="W38" i="4"/>
  <c r="W39" i="4"/>
  <c r="W41" i="4"/>
  <c r="W42" i="4"/>
  <c r="W44" i="4"/>
  <c r="W45" i="4"/>
  <c r="AA46" i="4"/>
  <c r="AA48" i="4"/>
  <c r="AA49" i="4"/>
  <c r="AA50" i="4"/>
  <c r="Y50" i="4" s="1"/>
  <c r="AA51" i="4"/>
  <c r="Y51" i="4" s="1"/>
  <c r="AA53" i="4"/>
  <c r="Y53" i="4" s="1"/>
  <c r="AA54" i="4"/>
  <c r="Y54" i="4" s="1"/>
  <c r="AA55" i="4"/>
  <c r="AA56" i="4"/>
  <c r="AA57" i="4"/>
  <c r="Y57" i="4" s="1"/>
  <c r="AA58" i="4"/>
  <c r="Y58" i="4" s="1"/>
  <c r="AA59" i="4"/>
  <c r="Y59" i="4" s="1"/>
  <c r="AA60" i="4"/>
  <c r="Y60" i="4" s="1"/>
  <c r="AA61" i="4"/>
  <c r="Y61" i="4" s="1"/>
  <c r="AA62" i="4"/>
  <c r="Y62" i="4" s="1"/>
  <c r="AA63" i="4"/>
  <c r="Y63" i="4" s="1"/>
  <c r="AA64" i="4"/>
  <c r="Y64" i="4" s="1"/>
  <c r="AA65" i="4"/>
  <c r="Y65" i="4" s="1"/>
  <c r="AA66" i="4"/>
  <c r="Y66" i="4" s="1"/>
  <c r="AA67" i="4"/>
  <c r="Y67" i="4" s="1"/>
  <c r="AA68" i="4"/>
  <c r="Y68" i="4" s="1"/>
  <c r="AA69" i="4"/>
  <c r="Y69" i="4" s="1"/>
  <c r="AA70" i="4"/>
  <c r="Y70" i="4" s="1"/>
  <c r="AA71" i="4"/>
  <c r="Y71" i="4" s="1"/>
  <c r="AA72" i="4"/>
  <c r="Y72" i="4" s="1"/>
  <c r="AA73" i="4"/>
  <c r="Y73" i="4" s="1"/>
  <c r="AA74" i="4"/>
  <c r="Y74" i="4" s="1"/>
  <c r="AA75" i="4"/>
  <c r="Y75" i="4" s="1"/>
  <c r="AA76" i="4"/>
  <c r="Y76" i="4" s="1"/>
  <c r="AA77" i="4"/>
  <c r="Y77" i="4" s="1"/>
  <c r="AA78" i="4"/>
  <c r="Y78" i="4" s="1"/>
  <c r="AA79" i="4"/>
  <c r="Y79" i="4" s="1"/>
  <c r="AA80" i="4"/>
  <c r="Y80" i="4" s="1"/>
  <c r="AA81" i="4"/>
  <c r="Y81" i="4" s="1"/>
  <c r="AA82" i="4"/>
  <c r="Y82" i="4" s="1"/>
  <c r="AA83" i="4"/>
  <c r="Y83" i="4" s="1"/>
  <c r="AA84" i="4"/>
  <c r="Y84" i="4" s="1"/>
  <c r="V85" i="4"/>
  <c r="T85" i="4" s="1"/>
  <c r="V86" i="4"/>
  <c r="T86" i="4" s="1"/>
  <c r="V91" i="4"/>
  <c r="T91" i="4" s="1"/>
  <c r="V93" i="4"/>
  <c r="T93" i="4" s="1"/>
  <c r="AA97" i="4"/>
  <c r="Y97" i="4" s="1"/>
  <c r="AA98" i="4"/>
  <c r="Y98" i="4" s="1"/>
  <c r="AA100" i="4"/>
  <c r="Y100" i="4" s="1"/>
  <c r="AA102" i="4"/>
  <c r="Y102" i="4" s="1"/>
  <c r="AA103" i="4"/>
  <c r="Y103" i="4" s="1"/>
  <c r="AA105" i="4"/>
  <c r="Y105" i="4" s="1"/>
  <c r="AA106" i="4"/>
  <c r="Y106" i="4" s="1"/>
  <c r="AA107" i="4"/>
  <c r="Y107" i="4" s="1"/>
  <c r="AA108" i="4"/>
  <c r="Y108" i="4" s="1"/>
  <c r="AA113" i="4"/>
  <c r="Y113" i="4" s="1"/>
  <c r="AA114" i="4"/>
  <c r="Y114" i="4" s="1"/>
  <c r="AA115" i="4"/>
  <c r="Y115" i="4" s="1"/>
  <c r="AA116" i="4"/>
  <c r="Y116" i="4" s="1"/>
  <c r="AA119" i="4"/>
  <c r="Y119" i="4" s="1"/>
  <c r="AA120" i="4"/>
  <c r="AA121" i="4"/>
  <c r="Y121" i="4" s="1"/>
  <c r="AA123" i="4"/>
  <c r="Y123" i="4" s="1"/>
  <c r="AA124" i="4"/>
  <c r="Y124" i="4" s="1"/>
  <c r="AA126" i="4"/>
  <c r="AA127" i="4"/>
  <c r="Y127" i="4" s="1"/>
  <c r="AA128" i="4"/>
  <c r="Y128" i="4" s="1"/>
  <c r="AA130" i="4"/>
  <c r="Y130" i="4" s="1"/>
  <c r="AA131" i="4"/>
  <c r="Y131" i="4" s="1"/>
  <c r="AA132" i="4"/>
  <c r="Y132" i="4" s="1"/>
  <c r="AA133" i="4"/>
  <c r="Y133" i="4" s="1"/>
  <c r="AA134" i="4"/>
  <c r="Y134" i="4" s="1"/>
  <c r="AA135" i="4"/>
  <c r="Y135" i="4" s="1"/>
  <c r="AA136" i="4"/>
  <c r="Y136" i="4" s="1"/>
  <c r="AA138" i="4"/>
  <c r="Y138" i="4" s="1"/>
  <c r="AA139" i="4"/>
  <c r="Y139" i="4" s="1"/>
  <c r="AA142" i="4"/>
  <c r="Y142" i="4" s="1"/>
  <c r="AA143" i="4"/>
  <c r="Y143" i="4" s="1"/>
  <c r="AA145" i="4"/>
  <c r="Y145" i="4" s="1"/>
  <c r="AA146" i="4"/>
  <c r="Y146" i="4" s="1"/>
  <c r="AA147" i="4"/>
  <c r="Y147" i="4" s="1"/>
  <c r="AA148" i="4"/>
  <c r="Y148" i="4" s="1"/>
  <c r="AA151" i="4"/>
  <c r="Y151" i="4" s="1"/>
  <c r="AA153" i="4"/>
  <c r="Y153" i="4" s="1"/>
  <c r="AA154" i="4"/>
  <c r="Y154" i="4" s="1"/>
  <c r="AA155" i="4"/>
  <c r="Y155" i="4" s="1"/>
  <c r="AA156" i="4"/>
  <c r="Y156" i="4" s="1"/>
  <c r="AA157" i="4"/>
  <c r="Y157" i="4" s="1"/>
  <c r="AA158" i="4"/>
  <c r="AA159" i="4"/>
  <c r="Y159" i="4" s="1"/>
  <c r="AA160" i="4"/>
  <c r="Y160" i="4" s="1"/>
  <c r="AA163" i="4"/>
  <c r="Y163" i="4" s="1"/>
  <c r="AA164" i="4"/>
  <c r="AA166" i="4"/>
  <c r="Y166" i="4" s="1"/>
  <c r="AA169" i="4"/>
  <c r="Y169" i="4" s="1"/>
  <c r="AA170" i="4"/>
  <c r="Y170" i="4" s="1"/>
  <c r="AA172" i="4"/>
  <c r="AA173" i="4"/>
  <c r="Y173" i="4" s="1"/>
  <c r="AA174" i="4"/>
  <c r="AA175" i="4"/>
  <c r="Y175" i="4" s="1"/>
  <c r="AA176" i="4"/>
  <c r="Y176" i="4" s="1"/>
  <c r="AA177" i="4"/>
  <c r="AA178" i="4"/>
  <c r="Y178" i="4" s="1"/>
  <c r="AA179" i="4"/>
  <c r="Y179" i="4" s="1"/>
  <c r="AA180" i="4"/>
  <c r="AA181" i="4"/>
  <c r="AA182" i="4"/>
  <c r="Y182" i="4" s="1"/>
  <c r="AA183" i="4"/>
  <c r="Y183" i="4" s="1"/>
  <c r="AA184" i="4"/>
  <c r="Y184" i="4" s="1"/>
  <c r="AA185" i="4"/>
  <c r="Y185" i="4" s="1"/>
  <c r="AA186" i="4"/>
  <c r="Y186" i="4" s="1"/>
  <c r="AA187" i="4"/>
  <c r="Y187" i="4" s="1"/>
  <c r="AA189" i="4"/>
  <c r="Y189" i="4" s="1"/>
  <c r="AA190" i="4"/>
  <c r="AA192" i="4"/>
  <c r="AA193" i="4"/>
  <c r="Y193" i="4" s="1"/>
  <c r="AA194" i="4"/>
  <c r="Y194" i="4" s="1"/>
  <c r="AA195" i="4"/>
  <c r="AA196" i="4"/>
  <c r="AA197" i="4"/>
  <c r="AA198" i="4"/>
  <c r="AA200" i="4"/>
  <c r="AA203" i="4"/>
  <c r="AA204" i="4"/>
  <c r="AA205" i="4"/>
  <c r="AA206" i="4"/>
  <c r="AA207" i="4"/>
  <c r="AA208" i="4"/>
  <c r="AA209" i="4"/>
  <c r="AA210" i="4"/>
  <c r="AA214" i="4"/>
  <c r="AA215" i="4"/>
  <c r="AA216" i="4"/>
  <c r="AA218" i="4"/>
  <c r="AA219" i="4"/>
  <c r="AA220" i="4"/>
  <c r="AA221" i="4"/>
  <c r="AA222" i="4"/>
  <c r="AA223" i="4"/>
  <c r="AA224" i="4"/>
  <c r="AA225" i="4"/>
  <c r="Z48" i="4"/>
  <c r="Z49" i="4"/>
  <c r="Z50" i="4"/>
  <c r="Z51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U85" i="4"/>
  <c r="U86" i="4"/>
  <c r="U91" i="4"/>
  <c r="U93" i="4"/>
  <c r="Z97" i="4"/>
  <c r="Z98" i="4"/>
  <c r="Z100" i="4"/>
  <c r="Z102" i="4"/>
  <c r="Z103" i="4"/>
  <c r="Z105" i="4"/>
  <c r="Z106" i="4"/>
  <c r="Z107" i="4"/>
  <c r="Z108" i="4"/>
  <c r="Z113" i="4"/>
  <c r="Z114" i="4"/>
  <c r="Z115" i="4"/>
  <c r="Z116" i="4"/>
  <c r="Z119" i="4"/>
  <c r="Z120" i="4"/>
  <c r="Z121" i="4"/>
  <c r="Z123" i="4"/>
  <c r="Z124" i="4"/>
  <c r="Z126" i="4"/>
  <c r="Z127" i="4"/>
  <c r="Z128" i="4"/>
  <c r="Z130" i="4"/>
  <c r="Z131" i="4"/>
  <c r="Z132" i="4"/>
  <c r="Z133" i="4"/>
  <c r="Z134" i="4"/>
  <c r="Z135" i="4"/>
  <c r="Z136" i="4"/>
  <c r="Z138" i="4"/>
  <c r="Z139" i="4"/>
  <c r="Z142" i="4"/>
  <c r="Z143" i="4"/>
  <c r="Z145" i="4"/>
  <c r="Z146" i="4"/>
  <c r="Z147" i="4"/>
  <c r="Z148" i="4"/>
  <c r="Z151" i="4"/>
  <c r="Z153" i="4"/>
  <c r="Z154" i="4"/>
  <c r="Z155" i="4"/>
  <c r="Z156" i="4"/>
  <c r="Z157" i="4"/>
  <c r="Z158" i="4"/>
  <c r="Z159" i="4"/>
  <c r="Z160" i="4"/>
  <c r="Z163" i="4"/>
  <c r="Z164" i="4"/>
  <c r="Z166" i="4"/>
  <c r="Z169" i="4"/>
  <c r="Z170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9" i="4"/>
  <c r="Z190" i="4"/>
  <c r="Z192" i="4"/>
  <c r="Z193" i="4"/>
  <c r="Z194" i="4"/>
  <c r="Z195" i="4"/>
  <c r="Z196" i="4"/>
  <c r="Z197" i="4"/>
  <c r="Z198" i="4"/>
  <c r="AA2" i="4"/>
  <c r="Z10" i="4"/>
  <c r="Z12" i="4"/>
  <c r="Z13" i="4"/>
  <c r="Z14" i="4"/>
  <c r="Z15" i="4"/>
  <c r="Z19" i="4"/>
  <c r="Z20" i="4"/>
  <c r="Z23" i="4"/>
  <c r="V30" i="4"/>
  <c r="V34" i="4"/>
  <c r="V37" i="4"/>
  <c r="V40" i="4"/>
  <c r="V43" i="4"/>
  <c r="Z47" i="4"/>
  <c r="Y52" i="4"/>
  <c r="Y56" i="4"/>
  <c r="T87" i="4"/>
  <c r="T88" i="4"/>
  <c r="T89" i="4"/>
  <c r="T90" i="4"/>
  <c r="T92" i="4"/>
  <c r="Y94" i="4"/>
  <c r="Y95" i="4"/>
  <c r="Y96" i="4"/>
  <c r="Y99" i="4"/>
  <c r="Y101" i="4"/>
  <c r="Y104" i="4"/>
  <c r="Y109" i="4"/>
  <c r="Y110" i="4"/>
  <c r="Y111" i="4"/>
  <c r="Y112" i="4"/>
  <c r="Y117" i="4"/>
  <c r="Y118" i="4"/>
  <c r="Y120" i="4"/>
  <c r="Y122" i="4"/>
  <c r="Y125" i="4"/>
  <c r="Y126" i="4"/>
  <c r="Y129" i="4"/>
  <c r="Y137" i="4"/>
  <c r="Y140" i="4"/>
  <c r="Y141" i="4"/>
  <c r="Y144" i="4"/>
  <c r="Y149" i="4"/>
  <c r="Y150" i="4"/>
  <c r="Y152" i="4"/>
  <c r="Y161" i="4"/>
  <c r="Y162" i="4"/>
  <c r="Y165" i="4"/>
  <c r="Y167" i="4"/>
  <c r="Y168" i="4"/>
  <c r="Y171" i="4"/>
  <c r="Y172" i="4"/>
  <c r="Y188" i="4"/>
  <c r="Y191" i="4"/>
  <c r="Z199" i="4"/>
  <c r="Z201" i="4"/>
  <c r="Z202" i="4"/>
  <c r="Z211" i="4"/>
  <c r="Z212" i="4"/>
  <c r="Z213" i="4"/>
  <c r="Z217" i="4"/>
  <c r="Z226" i="4"/>
  <c r="Z4" i="4"/>
  <c r="AB48" i="4" a="1"/>
  <c r="AB48" i="4" s="1"/>
  <c r="AD48" i="4" s="1"/>
  <c r="AF48" i="4" s="1"/>
  <c r="AB49" i="4" a="1"/>
  <c r="AB49" i="4" s="1"/>
  <c r="AD49" i="4" s="1"/>
  <c r="AF49" i="4" s="1"/>
  <c r="AB50" i="4" a="1"/>
  <c r="AB50" i="4" s="1"/>
  <c r="AD50" i="4" s="1"/>
  <c r="AF50" i="4" s="1"/>
  <c r="AB51" i="4" a="1"/>
  <c r="AB51" i="4" s="1"/>
  <c r="AD51" i="4" s="1"/>
  <c r="AF51" i="4" s="1"/>
  <c r="AB52" i="4" a="1"/>
  <c r="AB52" i="4" s="1"/>
  <c r="AD52" i="4" s="1"/>
  <c r="AB53" i="4" a="1"/>
  <c r="AB53" i="4" s="1"/>
  <c r="AD53" i="4" s="1"/>
  <c r="AF53" i="4" s="1"/>
  <c r="AB54" i="4" a="1"/>
  <c r="AB54" i="4" s="1"/>
  <c r="AD54" i="4" s="1"/>
  <c r="AF54" i="4" s="1"/>
  <c r="AB55" i="4" a="1"/>
  <c r="AB55" i="4" s="1"/>
  <c r="AD55" i="4" s="1"/>
  <c r="AF55" i="4" s="1"/>
  <c r="AB56" i="4" a="1"/>
  <c r="AB56" i="4" s="1"/>
  <c r="AD56" i="4" s="1"/>
  <c r="AF56" i="4" s="1"/>
  <c r="AB57" i="4" a="1"/>
  <c r="AB57" i="4" s="1"/>
  <c r="AD57" i="4" s="1"/>
  <c r="AF57" i="4" s="1"/>
  <c r="AB58" i="4" a="1"/>
  <c r="AB58" i="4" s="1"/>
  <c r="AD58" i="4" s="1"/>
  <c r="AF58" i="4" s="1"/>
  <c r="AB59" i="4" a="1"/>
  <c r="AB59" i="4" s="1"/>
  <c r="AD59" i="4" s="1"/>
  <c r="AF59" i="4" s="1"/>
  <c r="AB60" i="4" a="1"/>
  <c r="AB60" i="4" s="1"/>
  <c r="AD60" i="4" s="1"/>
  <c r="AF60" i="4" s="1"/>
  <c r="AB61" i="4" a="1"/>
  <c r="AB61" i="4" s="1"/>
  <c r="AD61" i="4" s="1"/>
  <c r="AF61" i="4" s="1"/>
  <c r="AB62" i="4" a="1"/>
  <c r="AB62" i="4" s="1"/>
  <c r="AD62" i="4" s="1"/>
  <c r="AF62" i="4" s="1"/>
  <c r="AB63" i="4" a="1"/>
  <c r="AB63" i="4" s="1"/>
  <c r="AD63" i="4" s="1"/>
  <c r="AF63" i="4" s="1"/>
  <c r="AB64" i="4" a="1"/>
  <c r="AB64" i="4" s="1"/>
  <c r="AD64" i="4" s="1"/>
  <c r="AF64" i="4" s="1"/>
  <c r="AB65" i="4" a="1"/>
  <c r="AB65" i="4" s="1"/>
  <c r="AD65" i="4" s="1"/>
  <c r="AF65" i="4" s="1"/>
  <c r="AB66" i="4" a="1"/>
  <c r="AB66" i="4" s="1"/>
  <c r="AD66" i="4" s="1"/>
  <c r="AF66" i="4" s="1"/>
  <c r="AB67" i="4" a="1"/>
  <c r="AB67" i="4" s="1"/>
  <c r="AD67" i="4" s="1"/>
  <c r="AF67" i="4" s="1"/>
  <c r="AB68" i="4" a="1"/>
  <c r="AB68" i="4" s="1"/>
  <c r="AD68" i="4" s="1"/>
  <c r="AF68" i="4" s="1"/>
  <c r="AB69" i="4" a="1"/>
  <c r="AB69" i="4" s="1"/>
  <c r="AD69" i="4" s="1"/>
  <c r="AF69" i="4" s="1"/>
  <c r="AB70" i="4" a="1"/>
  <c r="AB70" i="4" s="1"/>
  <c r="AD70" i="4" s="1"/>
  <c r="AF70" i="4" s="1"/>
  <c r="AB71" i="4" a="1"/>
  <c r="AB71" i="4" s="1"/>
  <c r="AD71" i="4" s="1"/>
  <c r="AF71" i="4" s="1"/>
  <c r="AB72" i="4" a="1"/>
  <c r="AB72" i="4" s="1"/>
  <c r="AD72" i="4" s="1"/>
  <c r="AF72" i="4" s="1"/>
  <c r="AB73" i="4" a="1"/>
  <c r="AB73" i="4" s="1"/>
  <c r="AD73" i="4" s="1"/>
  <c r="AF73" i="4" s="1"/>
  <c r="AB74" i="4" a="1"/>
  <c r="AB74" i="4" s="1"/>
  <c r="AD74" i="4" s="1"/>
  <c r="AF74" i="4" s="1"/>
  <c r="AB75" i="4" a="1"/>
  <c r="AB75" i="4" s="1"/>
  <c r="AD75" i="4" s="1"/>
  <c r="AF75" i="4" s="1"/>
  <c r="AB76" i="4" a="1"/>
  <c r="AB76" i="4" s="1"/>
  <c r="AD76" i="4" s="1"/>
  <c r="AF76" i="4" s="1"/>
  <c r="AB77" i="4" a="1"/>
  <c r="AB77" i="4" s="1"/>
  <c r="AD77" i="4" s="1"/>
  <c r="AF77" i="4" s="1"/>
  <c r="AB78" i="4" a="1"/>
  <c r="AB78" i="4" s="1"/>
  <c r="AD78" i="4" s="1"/>
  <c r="AF78" i="4" s="1"/>
  <c r="AB79" i="4" a="1"/>
  <c r="AB79" i="4" s="1"/>
  <c r="AD79" i="4" s="1"/>
  <c r="AF79" i="4" s="1"/>
  <c r="AB80" i="4" a="1"/>
  <c r="AB80" i="4" s="1"/>
  <c r="AD80" i="4" s="1"/>
  <c r="AF80" i="4" s="1"/>
  <c r="AB81" i="4" a="1"/>
  <c r="AB81" i="4" s="1"/>
  <c r="AD81" i="4" s="1"/>
  <c r="AF81" i="4" s="1"/>
  <c r="AB82" i="4" a="1"/>
  <c r="AB82" i="4" s="1"/>
  <c r="AD82" i="4" s="1"/>
  <c r="AF82" i="4" s="1"/>
  <c r="AB83" i="4" a="1"/>
  <c r="AB83" i="4" s="1"/>
  <c r="AD83" i="4" s="1"/>
  <c r="AF83" i="4" s="1"/>
  <c r="AB84" i="4" a="1"/>
  <c r="AB84" i="4" s="1"/>
  <c r="AD84" i="4" s="1"/>
  <c r="AF84" i="4" s="1"/>
  <c r="W85" i="4" a="1"/>
  <c r="W85" i="4" s="1"/>
  <c r="Y85" i="4" s="1"/>
  <c r="AA85" i="4" s="1"/>
  <c r="W86" i="4" a="1"/>
  <c r="W86" i="4" s="1"/>
  <c r="Y86" i="4" s="1"/>
  <c r="AA86" i="4" s="1"/>
  <c r="W87" i="4" a="1"/>
  <c r="W87" i="4" s="1"/>
  <c r="Y87" i="4" s="1"/>
  <c r="W88" i="4" a="1"/>
  <c r="W88" i="4" s="1"/>
  <c r="Y88" i="4" s="1"/>
  <c r="W89" i="4" a="1"/>
  <c r="W89" i="4" s="1"/>
  <c r="Y89" i="4" s="1"/>
  <c r="W90" i="4" a="1"/>
  <c r="W90" i="4" s="1"/>
  <c r="Y90" i="4" s="1"/>
  <c r="W91" i="4" a="1"/>
  <c r="W91" i="4" s="1"/>
  <c r="Y91" i="4" s="1"/>
  <c r="AA91" i="4" s="1"/>
  <c r="W92" i="4" a="1"/>
  <c r="W92" i="4" s="1"/>
  <c r="Y92" i="4" s="1"/>
  <c r="W93" i="4" a="1"/>
  <c r="W93" i="4" s="1"/>
  <c r="Y93" i="4" s="1"/>
  <c r="AA93" i="4" s="1"/>
  <c r="AB94" i="4" a="1"/>
  <c r="AB94" i="4" s="1"/>
  <c r="AD94" i="4" s="1"/>
  <c r="AB95" i="4" a="1"/>
  <c r="AB95" i="4" s="1"/>
  <c r="AD95" i="4" s="1"/>
  <c r="AB96" i="4" a="1"/>
  <c r="AB96" i="4" s="1"/>
  <c r="AD96" i="4" s="1"/>
  <c r="AB97" i="4" a="1"/>
  <c r="AB97" i="4" s="1"/>
  <c r="AD97" i="4" s="1"/>
  <c r="AF97" i="4" s="1"/>
  <c r="AB98" i="4" a="1"/>
  <c r="AB98" i="4" s="1"/>
  <c r="AD98" i="4" s="1"/>
  <c r="AF98" i="4" s="1"/>
  <c r="AB99" i="4" a="1"/>
  <c r="AB99" i="4" s="1"/>
  <c r="AD99" i="4" s="1"/>
  <c r="AB100" i="4" a="1"/>
  <c r="AB100" i="4" s="1"/>
  <c r="AD100" i="4" s="1"/>
  <c r="AF100" i="4" s="1"/>
  <c r="AB101" i="4" a="1"/>
  <c r="AB101" i="4" s="1"/>
  <c r="AD101" i="4" s="1"/>
  <c r="AB102" i="4" a="1"/>
  <c r="AB102" i="4" s="1"/>
  <c r="AD102" i="4" s="1"/>
  <c r="AF102" i="4" s="1"/>
  <c r="AB103" i="4" a="1"/>
  <c r="AB103" i="4" s="1"/>
  <c r="AD103" i="4" s="1"/>
  <c r="AF103" i="4" s="1"/>
  <c r="AB104" i="4" a="1"/>
  <c r="AB104" i="4" s="1"/>
  <c r="AD104" i="4" s="1"/>
  <c r="AB105" i="4" a="1"/>
  <c r="AB105" i="4" s="1"/>
  <c r="AD105" i="4" s="1"/>
  <c r="AF105" i="4" s="1"/>
  <c r="AB106" i="4" a="1"/>
  <c r="AB106" i="4" s="1"/>
  <c r="AD106" i="4" s="1"/>
  <c r="AF106" i="4" s="1"/>
  <c r="AB107" i="4" a="1"/>
  <c r="AB107" i="4" s="1"/>
  <c r="AD107" i="4" s="1"/>
  <c r="AF107" i="4" s="1"/>
  <c r="AB108" i="4" a="1"/>
  <c r="AB108" i="4" s="1"/>
  <c r="AD108" i="4" s="1"/>
  <c r="AF108" i="4" s="1"/>
  <c r="AB109" i="4" a="1"/>
  <c r="AB109" i="4" s="1"/>
  <c r="AD109" i="4" s="1"/>
  <c r="AB110" i="4" a="1"/>
  <c r="AB110" i="4" s="1"/>
  <c r="AD110" i="4" s="1"/>
  <c r="AB111" i="4" a="1"/>
  <c r="AB111" i="4" s="1"/>
  <c r="AD111" i="4" s="1"/>
  <c r="AB112" i="4" a="1"/>
  <c r="AB112" i="4" s="1"/>
  <c r="AD112" i="4" s="1"/>
  <c r="AB113" i="4" a="1"/>
  <c r="AB113" i="4" s="1"/>
  <c r="AD113" i="4" s="1"/>
  <c r="AF113" i="4" s="1"/>
  <c r="AB114" i="4" a="1"/>
  <c r="AB114" i="4" s="1"/>
  <c r="AD114" i="4" s="1"/>
  <c r="AF114" i="4" s="1"/>
  <c r="AB115" i="4" a="1"/>
  <c r="AB115" i="4" s="1"/>
  <c r="AD115" i="4" s="1"/>
  <c r="AF115" i="4" s="1"/>
  <c r="AB116" i="4" a="1"/>
  <c r="AB116" i="4" s="1"/>
  <c r="AD116" i="4" s="1"/>
  <c r="AF116" i="4" s="1"/>
  <c r="AB117" i="4" a="1"/>
  <c r="AB117" i="4" s="1"/>
  <c r="AD117" i="4" s="1"/>
  <c r="AB118" i="4" a="1"/>
  <c r="AB118" i="4" s="1"/>
  <c r="AD118" i="4" s="1"/>
  <c r="AB119" i="4" a="1"/>
  <c r="AB119" i="4" s="1"/>
  <c r="AD119" i="4" s="1"/>
  <c r="AF119" i="4" s="1"/>
  <c r="AB120" i="4" a="1"/>
  <c r="AB120" i="4" s="1"/>
  <c r="AD120" i="4" s="1"/>
  <c r="AF120" i="4" s="1"/>
  <c r="AB121" i="4" a="1"/>
  <c r="AB121" i="4" s="1"/>
  <c r="AD121" i="4" s="1"/>
  <c r="AF121" i="4" s="1"/>
  <c r="AB122" i="4" a="1"/>
  <c r="AB122" i="4" s="1"/>
  <c r="AD122" i="4" s="1"/>
  <c r="AB123" i="4" a="1"/>
  <c r="AB123" i="4" s="1"/>
  <c r="AD123" i="4" s="1"/>
  <c r="AF123" i="4" s="1"/>
  <c r="AB124" i="4" a="1"/>
  <c r="AB124" i="4" s="1"/>
  <c r="AD124" i="4" s="1"/>
  <c r="AF124" i="4" s="1"/>
  <c r="AB125" i="4" a="1"/>
  <c r="AB125" i="4" s="1"/>
  <c r="AD125" i="4" s="1"/>
  <c r="AB126" i="4" a="1"/>
  <c r="AB126" i="4" s="1"/>
  <c r="AD126" i="4" s="1"/>
  <c r="AF126" i="4" s="1"/>
  <c r="AB127" i="4" a="1"/>
  <c r="AB127" i="4" s="1"/>
  <c r="AD127" i="4" s="1"/>
  <c r="AF127" i="4" s="1"/>
  <c r="AB128" i="4" a="1"/>
  <c r="AB128" i="4" s="1"/>
  <c r="AD128" i="4" s="1"/>
  <c r="AF128" i="4" s="1"/>
  <c r="AB129" i="4" a="1"/>
  <c r="AB129" i="4" s="1"/>
  <c r="AD129" i="4" s="1"/>
  <c r="AB130" i="4" a="1"/>
  <c r="AB130" i="4" s="1"/>
  <c r="AD130" i="4" s="1"/>
  <c r="AF130" i="4" s="1"/>
  <c r="AB131" i="4" a="1"/>
  <c r="AB131" i="4" s="1"/>
  <c r="AD131" i="4" s="1"/>
  <c r="AF131" i="4" s="1"/>
  <c r="AB132" i="4" a="1"/>
  <c r="AB132" i="4" s="1"/>
  <c r="AD132" i="4" s="1"/>
  <c r="AF132" i="4" s="1"/>
  <c r="AB133" i="4" a="1"/>
  <c r="AB133" i="4" s="1"/>
  <c r="AD133" i="4" s="1"/>
  <c r="AF133" i="4" s="1"/>
  <c r="AB134" i="4" a="1"/>
  <c r="AB134" i="4" s="1"/>
  <c r="AD134" i="4" s="1"/>
  <c r="AF134" i="4" s="1"/>
  <c r="AB135" i="4" a="1"/>
  <c r="AB135" i="4" s="1"/>
  <c r="AD135" i="4" s="1"/>
  <c r="AF135" i="4" s="1"/>
  <c r="AB136" i="4" a="1"/>
  <c r="AB136" i="4" s="1"/>
  <c r="AD136" i="4" s="1"/>
  <c r="AF136" i="4" s="1"/>
  <c r="AB137" i="4" a="1"/>
  <c r="AB137" i="4" s="1"/>
  <c r="Z137" i="4" s="1"/>
  <c r="AB138" i="4" a="1"/>
  <c r="AB138" i="4" s="1"/>
  <c r="AD138" i="4" s="1"/>
  <c r="AF138" i="4" s="1"/>
  <c r="AB139" i="4" a="1"/>
  <c r="AB139" i="4" s="1"/>
  <c r="AD139" i="4" s="1"/>
  <c r="AF139" i="4" s="1"/>
  <c r="AB140" i="4" a="1"/>
  <c r="AB140" i="4" s="1"/>
  <c r="AD140" i="4" s="1"/>
  <c r="AB141" i="4" a="1"/>
  <c r="AB141" i="4" s="1"/>
  <c r="AD141" i="4" s="1"/>
  <c r="AB142" i="4" a="1"/>
  <c r="AB142" i="4" s="1"/>
  <c r="AD142" i="4" s="1"/>
  <c r="AF142" i="4" s="1"/>
  <c r="AB143" i="4" a="1"/>
  <c r="AB143" i="4" s="1"/>
  <c r="AD143" i="4" s="1"/>
  <c r="AF143" i="4" s="1"/>
  <c r="AB144" i="4" a="1"/>
  <c r="AB144" i="4" s="1"/>
  <c r="AD144" i="4" s="1"/>
  <c r="AB145" i="4" a="1"/>
  <c r="AB145" i="4" s="1"/>
  <c r="AD145" i="4" s="1"/>
  <c r="AF145" i="4" s="1"/>
  <c r="AB146" i="4" a="1"/>
  <c r="AB146" i="4" s="1"/>
  <c r="AD146" i="4" s="1"/>
  <c r="AF146" i="4" s="1"/>
  <c r="AB147" i="4" a="1"/>
  <c r="AB147" i="4" s="1"/>
  <c r="AD147" i="4" s="1"/>
  <c r="AF147" i="4" s="1"/>
  <c r="AB148" i="4" a="1"/>
  <c r="AB148" i="4" s="1"/>
  <c r="AD148" i="4" s="1"/>
  <c r="AF148" i="4" s="1"/>
  <c r="AB149" i="4" a="1"/>
  <c r="AB149" i="4" s="1"/>
  <c r="AD149" i="4" s="1"/>
  <c r="AB150" i="4" a="1"/>
  <c r="AB150" i="4" s="1"/>
  <c r="AD150" i="4" s="1"/>
  <c r="AB151" i="4" a="1"/>
  <c r="AB151" i="4" s="1"/>
  <c r="AD151" i="4" s="1"/>
  <c r="AF151" i="4" s="1"/>
  <c r="AB152" i="4" a="1"/>
  <c r="AB152" i="4" s="1"/>
  <c r="AD152" i="4" s="1"/>
  <c r="AB153" i="4" a="1"/>
  <c r="AB153" i="4" s="1"/>
  <c r="AD153" i="4" s="1"/>
  <c r="AF153" i="4" s="1"/>
  <c r="AB154" i="4" a="1"/>
  <c r="AB154" i="4" s="1"/>
  <c r="AD154" i="4" s="1"/>
  <c r="AF154" i="4" s="1"/>
  <c r="AB155" i="4" a="1"/>
  <c r="AB155" i="4" s="1"/>
  <c r="AD155" i="4" s="1"/>
  <c r="AF155" i="4" s="1"/>
  <c r="AB156" i="4" a="1"/>
  <c r="AB156" i="4" s="1"/>
  <c r="AD156" i="4" s="1"/>
  <c r="AF156" i="4" s="1"/>
  <c r="AB157" i="4" a="1"/>
  <c r="AB157" i="4" s="1"/>
  <c r="AD157" i="4" s="1"/>
  <c r="AF157" i="4" s="1"/>
  <c r="AB158" i="4" a="1"/>
  <c r="AB158" i="4" s="1"/>
  <c r="AD158" i="4" s="1"/>
  <c r="AF158" i="4" s="1"/>
  <c r="AB159" i="4" a="1"/>
  <c r="AB159" i="4" s="1"/>
  <c r="AD159" i="4" s="1"/>
  <c r="AF159" i="4" s="1"/>
  <c r="AB160" i="4" a="1"/>
  <c r="AB160" i="4" s="1"/>
  <c r="AD160" i="4" s="1"/>
  <c r="AF160" i="4" s="1"/>
  <c r="AB161" i="4" a="1"/>
  <c r="AB161" i="4" s="1"/>
  <c r="AD161" i="4" s="1"/>
  <c r="AB162" i="4" a="1"/>
  <c r="AB162" i="4" s="1"/>
  <c r="AD162" i="4" s="1"/>
  <c r="AB163" i="4" a="1"/>
  <c r="AB163" i="4" s="1"/>
  <c r="AD163" i="4" s="1"/>
  <c r="AF163" i="4" s="1"/>
  <c r="AB164" i="4" a="1"/>
  <c r="AB164" i="4" s="1"/>
  <c r="AD164" i="4" s="1"/>
  <c r="AF164" i="4" s="1"/>
  <c r="AB165" i="4" a="1"/>
  <c r="AB165" i="4" s="1"/>
  <c r="AD165" i="4" s="1"/>
  <c r="AB166" i="4" a="1"/>
  <c r="AB166" i="4" s="1"/>
  <c r="AD166" i="4" s="1"/>
  <c r="AF166" i="4" s="1"/>
  <c r="AB167" i="4" a="1"/>
  <c r="AB167" i="4" s="1"/>
  <c r="AD167" i="4" s="1"/>
  <c r="AB168" i="4" a="1"/>
  <c r="AB168" i="4" s="1"/>
  <c r="AD168" i="4" s="1"/>
  <c r="AB169" i="4" a="1"/>
  <c r="AB169" i="4" s="1"/>
  <c r="AD169" i="4" s="1"/>
  <c r="AF169" i="4" s="1"/>
  <c r="AB170" i="4" a="1"/>
  <c r="AB170" i="4" s="1"/>
  <c r="AD170" i="4" s="1"/>
  <c r="AF170" i="4" s="1"/>
  <c r="AB171" i="4" a="1"/>
  <c r="AB171" i="4" s="1"/>
  <c r="AD171" i="4" s="1"/>
  <c r="AB172" i="4" a="1"/>
  <c r="AB172" i="4" s="1"/>
  <c r="AD172" i="4" s="1"/>
  <c r="AF172" i="4" s="1"/>
  <c r="AB173" i="4" a="1"/>
  <c r="AB173" i="4" s="1"/>
  <c r="AD173" i="4" s="1"/>
  <c r="AF173" i="4" s="1"/>
  <c r="AB174" i="4" a="1"/>
  <c r="AB174" i="4" s="1"/>
  <c r="AD174" i="4" s="1"/>
  <c r="AF174" i="4" s="1"/>
  <c r="AB175" i="4" a="1"/>
  <c r="AB175" i="4" s="1"/>
  <c r="AD175" i="4" s="1"/>
  <c r="AF175" i="4" s="1"/>
  <c r="AB176" i="4" a="1"/>
  <c r="AB176" i="4" s="1"/>
  <c r="AD176" i="4" s="1"/>
  <c r="AF176" i="4" s="1"/>
  <c r="AB177" i="4" a="1"/>
  <c r="AB177" i="4" s="1"/>
  <c r="AD177" i="4" s="1"/>
  <c r="AF177" i="4" s="1"/>
  <c r="AB178" i="4" a="1"/>
  <c r="AB178" i="4" s="1"/>
  <c r="AD178" i="4" s="1"/>
  <c r="AF178" i="4" s="1"/>
  <c r="AB179" i="4" a="1"/>
  <c r="AB179" i="4" s="1"/>
  <c r="AD179" i="4" s="1"/>
  <c r="AF179" i="4" s="1"/>
  <c r="AB180" i="4" a="1"/>
  <c r="AB180" i="4" s="1"/>
  <c r="AD180" i="4" s="1"/>
  <c r="AF180" i="4" s="1"/>
  <c r="AB181" i="4" a="1"/>
  <c r="AB181" i="4" s="1"/>
  <c r="AD181" i="4" s="1"/>
  <c r="AF181" i="4" s="1"/>
  <c r="AB182" i="4" a="1"/>
  <c r="AB182" i="4" s="1"/>
  <c r="AD182" i="4" s="1"/>
  <c r="AF182" i="4" s="1"/>
  <c r="AB183" i="4" a="1"/>
  <c r="AB183" i="4" s="1"/>
  <c r="AD183" i="4" s="1"/>
  <c r="AF183" i="4" s="1"/>
  <c r="AB184" i="4" a="1"/>
  <c r="AB184" i="4" s="1"/>
  <c r="AD184" i="4" s="1"/>
  <c r="AF184" i="4" s="1"/>
  <c r="AB185" i="4" a="1"/>
  <c r="AB185" i="4" s="1"/>
  <c r="AD185" i="4" s="1"/>
  <c r="AF185" i="4" s="1"/>
  <c r="AB186" i="4" a="1"/>
  <c r="AB186" i="4" s="1"/>
  <c r="AD186" i="4" s="1"/>
  <c r="AF186" i="4" s="1"/>
  <c r="AB187" i="4" a="1"/>
  <c r="AB187" i="4" s="1"/>
  <c r="AD187" i="4" s="1"/>
  <c r="AF187" i="4" s="1"/>
  <c r="AB188" i="4" a="1"/>
  <c r="AB188" i="4" s="1"/>
  <c r="AD188" i="4" s="1"/>
  <c r="AB189" i="4" a="1"/>
  <c r="AB189" i="4" s="1"/>
  <c r="AD189" i="4" s="1"/>
  <c r="AF189" i="4" s="1"/>
  <c r="AB190" i="4" a="1"/>
  <c r="AB190" i="4" s="1"/>
  <c r="AD190" i="4" s="1"/>
  <c r="AF190" i="4" s="1"/>
  <c r="AB191" i="4" a="1"/>
  <c r="AB191" i="4" s="1"/>
  <c r="AD191" i="4" s="1"/>
  <c r="AB192" i="4" a="1"/>
  <c r="AB192" i="4" s="1"/>
  <c r="AD192" i="4" s="1"/>
  <c r="AF192" i="4" s="1"/>
  <c r="AB193" i="4" a="1"/>
  <c r="AB193" i="4" s="1"/>
  <c r="AD193" i="4" s="1"/>
  <c r="AF193" i="4" s="1"/>
  <c r="AB194" i="4" a="1"/>
  <c r="AB194" i="4" s="1"/>
  <c r="AD194" i="4" s="1"/>
  <c r="AF194" i="4" s="1"/>
  <c r="AB195" i="4" a="1"/>
  <c r="AB195" i="4" s="1"/>
  <c r="AD195" i="4" s="1"/>
  <c r="AF195" i="4" s="1"/>
  <c r="AB196" i="4" a="1"/>
  <c r="AB196" i="4" s="1"/>
  <c r="AD196" i="4" s="1"/>
  <c r="AF196" i="4" s="1"/>
  <c r="AB197" i="4" a="1"/>
  <c r="AB197" i="4" s="1"/>
  <c r="AD197" i="4" s="1"/>
  <c r="AF197" i="4" s="1"/>
  <c r="AB198" i="4" a="1"/>
  <c r="AB198" i="4" s="1"/>
  <c r="AD198" i="4" s="1"/>
  <c r="AF198" i="4" s="1"/>
  <c r="AC199" i="4" a="1"/>
  <c r="AC199" i="4" s="1"/>
  <c r="AA199" i="4" s="1"/>
  <c r="AC200" i="4" a="1"/>
  <c r="AC200" i="4" s="1"/>
  <c r="AE200" i="4" s="1"/>
  <c r="AC201" i="4" a="1"/>
  <c r="AC201" i="4" s="1"/>
  <c r="AE201" i="4" s="1"/>
  <c r="AG201" i="4" s="1"/>
  <c r="AC202" i="4" a="1"/>
  <c r="AC202" i="4" s="1"/>
  <c r="AE202" i="4" s="1"/>
  <c r="AG202" i="4" s="1"/>
  <c r="AC203" i="4" a="1"/>
  <c r="AC203" i="4" s="1"/>
  <c r="AE203" i="4" s="1"/>
  <c r="AC204" i="4" a="1"/>
  <c r="AC204" i="4" s="1"/>
  <c r="AE204" i="4" s="1"/>
  <c r="AC205" i="4" a="1"/>
  <c r="AC205" i="4" s="1"/>
  <c r="AE205" i="4" s="1"/>
  <c r="AC206" i="4" a="1"/>
  <c r="AC206" i="4" s="1"/>
  <c r="AE206" i="4" s="1"/>
  <c r="AC207" i="4" a="1"/>
  <c r="AC207" i="4" s="1"/>
  <c r="AE207" i="4" s="1"/>
  <c r="AC208" i="4" a="1"/>
  <c r="AC208" i="4" s="1"/>
  <c r="AE208" i="4" s="1"/>
  <c r="AC209" i="4" a="1"/>
  <c r="AC209" i="4" s="1"/>
  <c r="AE209" i="4" s="1"/>
  <c r="AC210" i="4" a="1"/>
  <c r="AC210" i="4" s="1"/>
  <c r="AE210" i="4" s="1"/>
  <c r="AC211" i="4" a="1"/>
  <c r="AC211" i="4" s="1"/>
  <c r="AE211" i="4" s="1"/>
  <c r="AG211" i="4" s="1"/>
  <c r="AC212" i="4" a="1"/>
  <c r="AC212" i="4" s="1"/>
  <c r="AE212" i="4" s="1"/>
  <c r="AG212" i="4" s="1"/>
  <c r="AC213" i="4" a="1"/>
  <c r="AC213" i="4" s="1"/>
  <c r="AE213" i="4" s="1"/>
  <c r="AG213" i="4" s="1"/>
  <c r="AC214" i="4" a="1"/>
  <c r="AC214" i="4" s="1"/>
  <c r="AE214" i="4" s="1"/>
  <c r="AC215" i="4" a="1"/>
  <c r="AC215" i="4" s="1"/>
  <c r="AE215" i="4" s="1"/>
  <c r="AC216" i="4" a="1"/>
  <c r="AC216" i="4" s="1"/>
  <c r="AE216" i="4" s="1"/>
  <c r="AC217" i="4" a="1"/>
  <c r="AC217" i="4" s="1"/>
  <c r="AE217" i="4" s="1"/>
  <c r="AG217" i="4" s="1"/>
  <c r="AC218" i="4" a="1"/>
  <c r="AC218" i="4" s="1"/>
  <c r="AE218" i="4" s="1"/>
  <c r="AC219" i="4" a="1"/>
  <c r="AC219" i="4" s="1"/>
  <c r="AE219" i="4" s="1"/>
  <c r="AC220" i="4" a="1"/>
  <c r="AC220" i="4" s="1"/>
  <c r="AE220" i="4" s="1"/>
  <c r="AC221" i="4" a="1"/>
  <c r="AC221" i="4" s="1"/>
  <c r="AE221" i="4" s="1"/>
  <c r="AC222" i="4" a="1"/>
  <c r="AC222" i="4" s="1"/>
  <c r="AE222" i="4" s="1"/>
  <c r="AC223" i="4" a="1"/>
  <c r="AC223" i="4" s="1"/>
  <c r="AE223" i="4" s="1"/>
  <c r="AC224" i="4" a="1"/>
  <c r="AC224" i="4" s="1"/>
  <c r="AE224" i="4" s="1"/>
  <c r="AC225" i="4" a="1"/>
  <c r="AC225" i="4" s="1"/>
  <c r="AE225" i="4" s="1"/>
  <c r="AC226" i="4" a="1"/>
  <c r="AC226" i="4" s="1"/>
  <c r="AB226" i="4" a="1"/>
  <c r="AB226" i="4" s="1"/>
  <c r="AD226" i="4" s="1"/>
  <c r="AB4" i="4" a="1"/>
  <c r="AB4" i="4" s="1"/>
  <c r="AD4" i="4" s="1"/>
  <c r="AB5" i="4" a="1"/>
  <c r="AB5" i="4" s="1"/>
  <c r="AD5" i="4" s="1"/>
  <c r="AF5" i="4" s="1"/>
  <c r="AB6" i="4" a="1"/>
  <c r="AB6" i="4" s="1"/>
  <c r="AB7" i="4" a="1"/>
  <c r="AB7" i="4" s="1"/>
  <c r="AD7" i="4" s="1"/>
  <c r="AF7" i="4" s="1"/>
  <c r="AB8" i="4" a="1"/>
  <c r="AB8" i="4" s="1"/>
  <c r="Z8" i="4" s="1"/>
  <c r="AB9" i="4" a="1"/>
  <c r="AB9" i="4" s="1"/>
  <c r="Z9" i="4" s="1"/>
  <c r="AB10" i="4" a="1"/>
  <c r="AB10" i="4" s="1"/>
  <c r="AD10" i="4" s="1"/>
  <c r="AB11" i="4" a="1"/>
  <c r="AB11" i="4" s="1"/>
  <c r="AD11" i="4" s="1"/>
  <c r="AF11" i="4" s="1"/>
  <c r="AB12" i="4" a="1"/>
  <c r="AB12" i="4" s="1"/>
  <c r="AD12" i="4" s="1"/>
  <c r="AB13" i="4" a="1"/>
  <c r="AB13" i="4" s="1"/>
  <c r="AD13" i="4" s="1"/>
  <c r="AB14" i="4" a="1"/>
  <c r="AB14" i="4" s="1"/>
  <c r="AD14" i="4" s="1"/>
  <c r="AB15" i="4" a="1"/>
  <c r="AB15" i="4" s="1"/>
  <c r="AD15" i="4" s="1"/>
  <c r="AB16" i="4" a="1"/>
  <c r="AB16" i="4" s="1"/>
  <c r="Z16" i="4" s="1"/>
  <c r="AB17" i="4" a="1"/>
  <c r="AB17" i="4" s="1"/>
  <c r="AD17" i="4" s="1"/>
  <c r="AF17" i="4" s="1"/>
  <c r="AB18" i="4" a="1"/>
  <c r="AB18" i="4" s="1"/>
  <c r="AB19" i="4" a="1"/>
  <c r="AB19" i="4" s="1"/>
  <c r="AD19" i="4" s="1"/>
  <c r="AB20" i="4" a="1"/>
  <c r="AB20" i="4" s="1"/>
  <c r="AD20" i="4" s="1"/>
  <c r="AB21" i="4" a="1"/>
  <c r="AB21" i="4" s="1"/>
  <c r="AD21" i="4" s="1"/>
  <c r="AF21" i="4" s="1"/>
  <c r="AB22" i="4" a="1"/>
  <c r="AB22" i="4" s="1"/>
  <c r="AB23" i="4" a="1"/>
  <c r="AB23" i="4" s="1"/>
  <c r="AD23" i="4" s="1"/>
  <c r="AB24" i="4" a="1"/>
  <c r="AB24" i="4" s="1"/>
  <c r="AD24" i="4" s="1"/>
  <c r="AF24" i="4" s="1"/>
  <c r="AB25" i="4" a="1"/>
  <c r="AB25" i="4" s="1"/>
  <c r="AD25" i="4" s="1"/>
  <c r="AF25" i="4" s="1"/>
  <c r="X26" i="4" a="1"/>
  <c r="X26" i="4" s="1"/>
  <c r="Z26" i="4" s="1"/>
  <c r="AB26" i="4" s="1"/>
  <c r="X27" i="4" a="1"/>
  <c r="X27" i="4" s="1"/>
  <c r="Z27" i="4" s="1"/>
  <c r="AB27" i="4" s="1"/>
  <c r="X28" i="4" a="1"/>
  <c r="X28" i="4" s="1"/>
  <c r="Z28" i="4" s="1"/>
  <c r="AB28" i="4" s="1"/>
  <c r="X29" i="4" a="1"/>
  <c r="X29" i="4" s="1"/>
  <c r="Z29" i="4" s="1"/>
  <c r="AB29" i="4" s="1"/>
  <c r="X30" i="4" a="1"/>
  <c r="X30" i="4" s="1"/>
  <c r="Z30" i="4" s="1"/>
  <c r="X31" i="4" a="1"/>
  <c r="X31" i="4" s="1"/>
  <c r="Z31" i="4" s="1"/>
  <c r="AB31" i="4" s="1"/>
  <c r="X32" i="4" a="1"/>
  <c r="X32" i="4" s="1"/>
  <c r="V32" i="4" s="1"/>
  <c r="X33" i="4" a="1"/>
  <c r="X33" i="4" s="1"/>
  <c r="V33" i="4" s="1"/>
  <c r="X34" i="4" a="1"/>
  <c r="X34" i="4" s="1"/>
  <c r="Z34" i="4" s="1"/>
  <c r="X35" i="4" a="1"/>
  <c r="X35" i="4" s="1"/>
  <c r="Z35" i="4" s="1"/>
  <c r="AB35" i="4" s="1"/>
  <c r="X36" i="4" a="1"/>
  <c r="X36" i="4" s="1"/>
  <c r="Z36" i="4" s="1"/>
  <c r="AB36" i="4" s="1"/>
  <c r="X37" i="4" a="1"/>
  <c r="X37" i="4" s="1"/>
  <c r="Z37" i="4" s="1"/>
  <c r="X38" i="4" a="1"/>
  <c r="X38" i="4" s="1"/>
  <c r="X39" i="4" a="1"/>
  <c r="X39" i="4" s="1"/>
  <c r="Z39" i="4" s="1"/>
  <c r="AB39" i="4" s="1"/>
  <c r="X40" i="4" a="1"/>
  <c r="X40" i="4" s="1"/>
  <c r="Z40" i="4" s="1"/>
  <c r="X41" i="4" a="1"/>
  <c r="X41" i="4" s="1"/>
  <c r="V41" i="4" s="1"/>
  <c r="X42" i="4" a="1"/>
  <c r="X42" i="4" s="1"/>
  <c r="X43" i="4" a="1"/>
  <c r="X43" i="4" s="1"/>
  <c r="Z43" i="4" s="1"/>
  <c r="X44" i="4" a="1"/>
  <c r="X44" i="4" s="1"/>
  <c r="Z44" i="4" s="1"/>
  <c r="AB44" i="4" s="1"/>
  <c r="X45" i="4" a="1"/>
  <c r="X45" i="4" s="1"/>
  <c r="Z45" i="4" s="1"/>
  <c r="AB45" i="4" s="1"/>
  <c r="AB46" i="4" a="1"/>
  <c r="AB46" i="4" s="1"/>
  <c r="AB47" i="4" a="1"/>
  <c r="AB47" i="4" s="1"/>
  <c r="AD47" i="4" s="1"/>
  <c r="Y158" i="4"/>
  <c r="Y164" i="4"/>
  <c r="Y174" i="4"/>
  <c r="Y177" i="4"/>
  <c r="Y180" i="4"/>
  <c r="Y181" i="4"/>
  <c r="Y190" i="4"/>
  <c r="Y192" i="4"/>
  <c r="Y195" i="4"/>
  <c r="Y196" i="4"/>
  <c r="Y197" i="4"/>
  <c r="Y198" i="4"/>
  <c r="AB199" i="4" a="1"/>
  <c r="AB199" i="4" s="1"/>
  <c r="AD199" i="4" s="1"/>
  <c r="AB200" i="4" a="1"/>
  <c r="AB200" i="4" s="1"/>
  <c r="AB201" i="4" a="1"/>
  <c r="AB201" i="4" s="1"/>
  <c r="AD201" i="4" s="1"/>
  <c r="AB202" i="4" a="1"/>
  <c r="AB202" i="4" s="1"/>
  <c r="AD202" i="4" s="1"/>
  <c r="AB203" i="4" a="1"/>
  <c r="AB203" i="4" s="1"/>
  <c r="AB204" i="4" a="1"/>
  <c r="AB204" i="4" s="1"/>
  <c r="Z204" i="4" s="1"/>
  <c r="AB205" i="4" a="1"/>
  <c r="AB205" i="4" s="1"/>
  <c r="AB206" i="4" a="1"/>
  <c r="AB206" i="4" s="1"/>
  <c r="AB207" i="4" a="1"/>
  <c r="AB207" i="4" s="1"/>
  <c r="AB208" i="4" a="1"/>
  <c r="AB208" i="4" s="1"/>
  <c r="Z208" i="4" s="1"/>
  <c r="AB209" i="4" a="1"/>
  <c r="AB209" i="4" s="1"/>
  <c r="Z209" i="4" s="1"/>
  <c r="AB210" i="4" a="1"/>
  <c r="AB210" i="4" s="1"/>
  <c r="Z210" i="4" s="1"/>
  <c r="AB211" i="4" a="1"/>
  <c r="AB211" i="4" s="1"/>
  <c r="AD211" i="4" s="1"/>
  <c r="AB212" i="4" a="1"/>
  <c r="AB212" i="4" s="1"/>
  <c r="AD212" i="4" s="1"/>
  <c r="AB213" i="4" a="1"/>
  <c r="AB213" i="4" s="1"/>
  <c r="AD213" i="4" s="1"/>
  <c r="AB214" i="4" a="1"/>
  <c r="AB214" i="4" s="1"/>
  <c r="Z214" i="4" s="1"/>
  <c r="AB215" i="4" a="1"/>
  <c r="AB215" i="4" s="1"/>
  <c r="Z215" i="4" s="1"/>
  <c r="AB216" i="4" a="1"/>
  <c r="AB216" i="4" s="1"/>
  <c r="Z216" i="4" s="1"/>
  <c r="AB217" i="4" a="1"/>
  <c r="AB217" i="4" s="1"/>
  <c r="AD217" i="4" s="1"/>
  <c r="AB218" i="4" a="1"/>
  <c r="AB218" i="4" s="1"/>
  <c r="Z218" i="4" s="1"/>
  <c r="AB219" i="4" a="1"/>
  <c r="AB219" i="4" s="1"/>
  <c r="Z219" i="4" s="1"/>
  <c r="AB220" i="4" a="1"/>
  <c r="AB220" i="4" s="1"/>
  <c r="Z220" i="4" s="1"/>
  <c r="AB221" i="4" a="1"/>
  <c r="AB221" i="4" s="1"/>
  <c r="AB222" i="4" a="1"/>
  <c r="AB222" i="4" s="1"/>
  <c r="Z222" i="4" s="1"/>
  <c r="AB223" i="4" a="1"/>
  <c r="AB223" i="4" s="1"/>
  <c r="Z223" i="4" s="1"/>
  <c r="AB224" i="4" a="1"/>
  <c r="AB224" i="4" s="1"/>
  <c r="Z224" i="4" s="1"/>
  <c r="AB225" i="4" a="1"/>
  <c r="AB225" i="4" s="1"/>
  <c r="Z225" i="4" s="1"/>
  <c r="T37" i="4"/>
  <c r="T40" i="4"/>
  <c r="T43" i="4"/>
  <c r="I4" i="4"/>
  <c r="W19" i="3"/>
  <c r="N19" i="3"/>
  <c r="W18" i="3"/>
  <c r="N18" i="3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2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2" i="3"/>
  <c r="AD18" i="4" l="1"/>
  <c r="AF18" i="4" s="1"/>
  <c r="Z18" i="4"/>
  <c r="AD46" i="4"/>
  <c r="AF46" i="4" s="1"/>
  <c r="Z46" i="4"/>
  <c r="Z38" i="4"/>
  <c r="AB38" i="4" s="1"/>
  <c r="V38" i="4"/>
  <c r="AE226" i="4"/>
  <c r="AG226" i="4" s="1"/>
  <c r="AA226" i="4"/>
  <c r="AD22" i="4"/>
  <c r="AF22" i="4" s="1"/>
  <c r="Z22" i="4"/>
  <c r="Z42" i="4"/>
  <c r="AB42" i="4" s="1"/>
  <c r="V42" i="4"/>
  <c r="AD6" i="4"/>
  <c r="AF6" i="4" s="1"/>
  <c r="Z6" i="4"/>
  <c r="V45" i="4"/>
  <c r="V29" i="4"/>
  <c r="Z21" i="4"/>
  <c r="Z188" i="4"/>
  <c r="Z140" i="4"/>
  <c r="U92" i="4"/>
  <c r="Z52" i="4"/>
  <c r="AA213" i="4"/>
  <c r="AA165" i="4"/>
  <c r="AE165" i="4"/>
  <c r="AG165" i="4" s="1"/>
  <c r="AA149" i="4"/>
  <c r="AE149" i="4"/>
  <c r="AG149" i="4" s="1"/>
  <c r="AA141" i="4"/>
  <c r="AE141" i="4"/>
  <c r="AG141" i="4" s="1"/>
  <c r="AA125" i="4"/>
  <c r="AE125" i="4"/>
  <c r="AG125" i="4" s="1"/>
  <c r="AA117" i="4"/>
  <c r="AE117" i="4"/>
  <c r="AG117" i="4" s="1"/>
  <c r="AA109" i="4"/>
  <c r="AE109" i="4"/>
  <c r="AG109" i="4" s="1"/>
  <c r="AA101" i="4"/>
  <c r="AE101" i="4"/>
  <c r="AG101" i="4" s="1"/>
  <c r="AD204" i="4"/>
  <c r="AF204" i="4" s="1"/>
  <c r="AD16" i="4"/>
  <c r="AF16" i="4" s="1"/>
  <c r="AA40" i="4"/>
  <c r="AC40" i="4" s="1"/>
  <c r="Z5" i="4"/>
  <c r="V44" i="4"/>
  <c r="V36" i="4"/>
  <c r="V28" i="4"/>
  <c r="Z171" i="4"/>
  <c r="Z99" i="4"/>
  <c r="AA212" i="4"/>
  <c r="AA188" i="4"/>
  <c r="AE188" i="4"/>
  <c r="AG188" i="4" s="1"/>
  <c r="AA140" i="4"/>
  <c r="AE140" i="4"/>
  <c r="AG140" i="4" s="1"/>
  <c r="V92" i="4"/>
  <c r="Z92" i="4"/>
  <c r="AB92" i="4" s="1"/>
  <c r="AA52" i="4"/>
  <c r="AE52" i="4"/>
  <c r="AG52" i="4" s="1"/>
  <c r="AD225" i="4"/>
  <c r="AF225" i="4" s="1"/>
  <c r="AD216" i="4"/>
  <c r="AF216" i="4" s="1"/>
  <c r="Z41" i="4"/>
  <c r="AB41" i="4" s="1"/>
  <c r="AD9" i="4"/>
  <c r="AF9" i="4" s="1"/>
  <c r="AE150" i="4"/>
  <c r="AG150" i="4" s="1"/>
  <c r="AE118" i="4"/>
  <c r="AG118" i="4" s="1"/>
  <c r="Z200" i="4"/>
  <c r="AD200" i="4"/>
  <c r="AF200" i="4" s="1"/>
  <c r="V35" i="4"/>
  <c r="V27" i="4"/>
  <c r="Z11" i="4"/>
  <c r="Z162" i="4"/>
  <c r="Z122" i="4"/>
  <c r="U90" i="4"/>
  <c r="AA211" i="4"/>
  <c r="AA47" i="4"/>
  <c r="AE47" i="4"/>
  <c r="AG47" i="4" s="1"/>
  <c r="AA23" i="4"/>
  <c r="AE23" i="4"/>
  <c r="AG23" i="4" s="1"/>
  <c r="AA15" i="4"/>
  <c r="AE15" i="4"/>
  <c r="AG15" i="4" s="1"/>
  <c r="AA171" i="4"/>
  <c r="AE171" i="4"/>
  <c r="AG171" i="4" s="1"/>
  <c r="AA99" i="4"/>
  <c r="AE99" i="4"/>
  <c r="AG99" i="4" s="1"/>
  <c r="AD224" i="4"/>
  <c r="AF224" i="4" s="1"/>
  <c r="AD215" i="4"/>
  <c r="AF215" i="4" s="1"/>
  <c r="AD137" i="4"/>
  <c r="AD8" i="4"/>
  <c r="AF8" i="4" s="1"/>
  <c r="AE111" i="4"/>
  <c r="AG111" i="4" s="1"/>
  <c r="Z207" i="4"/>
  <c r="AD207" i="4"/>
  <c r="AF207" i="4" s="1"/>
  <c r="V26" i="4"/>
  <c r="Z161" i="4"/>
  <c r="Z129" i="4"/>
  <c r="U89" i="4"/>
  <c r="AA202" i="4"/>
  <c r="W30" i="4"/>
  <c r="AA30" i="4"/>
  <c r="AC30" i="4" s="1"/>
  <c r="AA14" i="4"/>
  <c r="AE14" i="4"/>
  <c r="AG14" i="4" s="1"/>
  <c r="AA162" i="4"/>
  <c r="AE162" i="4"/>
  <c r="AG162" i="4" s="1"/>
  <c r="AA122" i="4"/>
  <c r="AE122" i="4"/>
  <c r="AG122" i="4" s="1"/>
  <c r="V90" i="4"/>
  <c r="Z90" i="4"/>
  <c r="AB90" i="4" s="1"/>
  <c r="AD223" i="4"/>
  <c r="AF223" i="4" s="1"/>
  <c r="AD214" i="4"/>
  <c r="AF214" i="4" s="1"/>
  <c r="Z33" i="4"/>
  <c r="AB33" i="4" s="1"/>
  <c r="Z89" i="4"/>
  <c r="AB89" i="4" s="1"/>
  <c r="AE110" i="4"/>
  <c r="AG110" i="4" s="1"/>
  <c r="Z206" i="4"/>
  <c r="AD206" i="4"/>
  <c r="AF206" i="4" s="1"/>
  <c r="Z25" i="4"/>
  <c r="Z17" i="4"/>
  <c r="Z168" i="4"/>
  <c r="Z152" i="4"/>
  <c r="Z144" i="4"/>
  <c r="Z112" i="4"/>
  <c r="Z104" i="4"/>
  <c r="Z96" i="4"/>
  <c r="U88" i="4"/>
  <c r="AA217" i="4"/>
  <c r="AA201" i="4"/>
  <c r="W37" i="4"/>
  <c r="AA37" i="4"/>
  <c r="AC37" i="4" s="1"/>
  <c r="AA13" i="4"/>
  <c r="AE13" i="4"/>
  <c r="AG13" i="4" s="1"/>
  <c r="AA161" i="4"/>
  <c r="AE161" i="4"/>
  <c r="AG161" i="4" s="1"/>
  <c r="AA137" i="4"/>
  <c r="AE137" i="4"/>
  <c r="AG137" i="4" s="1"/>
  <c r="AA129" i="4"/>
  <c r="AE129" i="4"/>
  <c r="AG129" i="4" s="1"/>
  <c r="AD222" i="4"/>
  <c r="AF222" i="4" s="1"/>
  <c r="Z32" i="4"/>
  <c r="AB32" i="4" s="1"/>
  <c r="Z88" i="4"/>
  <c r="AB88" i="4" s="1"/>
  <c r="AE168" i="4"/>
  <c r="AG168" i="4" s="1"/>
  <c r="Z205" i="4"/>
  <c r="AD205" i="4"/>
  <c r="AF205" i="4" s="1"/>
  <c r="Z24" i="4"/>
  <c r="Z191" i="4"/>
  <c r="Z167" i="4"/>
  <c r="Z111" i="4"/>
  <c r="Z95" i="4"/>
  <c r="U87" i="4"/>
  <c r="AA20" i="4"/>
  <c r="AE20" i="4"/>
  <c r="AG20" i="4" s="1"/>
  <c r="AA12" i="4"/>
  <c r="AE12" i="4"/>
  <c r="AG12" i="4" s="1"/>
  <c r="AA4" i="4"/>
  <c r="AE4" i="4"/>
  <c r="AG4" i="4" s="1"/>
  <c r="AA152" i="4"/>
  <c r="AE152" i="4"/>
  <c r="AG152" i="4" s="1"/>
  <c r="AA144" i="4"/>
  <c r="AE144" i="4"/>
  <c r="AG144" i="4" s="1"/>
  <c r="AA112" i="4"/>
  <c r="AE112" i="4"/>
  <c r="AG112" i="4" s="1"/>
  <c r="AA104" i="4"/>
  <c r="AE104" i="4"/>
  <c r="AG104" i="4" s="1"/>
  <c r="AA96" i="4"/>
  <c r="AE96" i="4"/>
  <c r="AG96" i="4" s="1"/>
  <c r="AD220" i="4"/>
  <c r="AF220" i="4" s="1"/>
  <c r="AD210" i="4"/>
  <c r="AF210" i="4" s="1"/>
  <c r="AE199" i="4"/>
  <c r="AG199" i="4" s="1"/>
  <c r="AE167" i="4"/>
  <c r="AG167" i="4" s="1"/>
  <c r="Z221" i="4"/>
  <c r="AD221" i="4"/>
  <c r="AF221" i="4" s="1"/>
  <c r="V39" i="4"/>
  <c r="V31" i="4"/>
  <c r="Z150" i="4"/>
  <c r="Z118" i="4"/>
  <c r="Z110" i="4"/>
  <c r="Z94" i="4"/>
  <c r="W43" i="4"/>
  <c r="AA43" i="4"/>
  <c r="AC43" i="4" s="1"/>
  <c r="AA19" i="4"/>
  <c r="AE19" i="4"/>
  <c r="AG19" i="4" s="1"/>
  <c r="V87" i="4"/>
  <c r="Z87" i="4"/>
  <c r="AB87" i="4" s="1"/>
  <c r="Z3" i="4"/>
  <c r="AD3" i="4"/>
  <c r="AF3" i="4" s="1"/>
  <c r="AD219" i="4"/>
  <c r="AF219" i="4" s="1"/>
  <c r="AD209" i="4"/>
  <c r="AF209" i="4" s="1"/>
  <c r="AE95" i="4"/>
  <c r="AG95" i="4" s="1"/>
  <c r="Z203" i="4"/>
  <c r="AD203" i="4"/>
  <c r="AF203" i="4" s="1"/>
  <c r="Z7" i="4"/>
  <c r="Z165" i="4"/>
  <c r="Z149" i="4"/>
  <c r="Z141" i="4"/>
  <c r="Z125" i="4"/>
  <c r="Z117" i="4"/>
  <c r="Z109" i="4"/>
  <c r="Z101" i="4"/>
  <c r="W34" i="4"/>
  <c r="AA34" i="4"/>
  <c r="AC34" i="4" s="1"/>
  <c r="AA10" i="4"/>
  <c r="AE10" i="4"/>
  <c r="AG10" i="4" s="1"/>
  <c r="AD2" i="4"/>
  <c r="AF2" i="4" s="1"/>
  <c r="AD218" i="4"/>
  <c r="AF218" i="4" s="1"/>
  <c r="AD208" i="4"/>
  <c r="AF208" i="4" s="1"/>
  <c r="AE191" i="4"/>
  <c r="AG191" i="4" s="1"/>
  <c r="AE94" i="4"/>
  <c r="AG94" i="4" s="1"/>
  <c r="Y49" i="4"/>
  <c r="Y48" i="4"/>
  <c r="Y55" i="4"/>
  <c r="W190" i="4"/>
  <c r="V190" i="4"/>
  <c r="U190" i="4"/>
  <c r="T190" i="4"/>
  <c r="W54" i="4"/>
  <c r="V54" i="4"/>
  <c r="U54" i="4"/>
  <c r="T54" i="4"/>
  <c r="X20" i="4"/>
  <c r="W20" i="4"/>
  <c r="V20" i="4"/>
  <c r="U20" i="4"/>
  <c r="X208" i="4"/>
  <c r="W208" i="4"/>
  <c r="V208" i="4"/>
  <c r="U208" i="4"/>
  <c r="W94" i="4"/>
  <c r="V94" i="4"/>
  <c r="U94" i="4"/>
  <c r="T94" i="4"/>
  <c r="X226" i="4"/>
  <c r="W226" i="4"/>
  <c r="V226" i="4"/>
  <c r="U226" i="4"/>
  <c r="W179" i="4"/>
  <c r="V179" i="4"/>
  <c r="U179" i="4"/>
  <c r="T179" i="4"/>
  <c r="W184" i="4"/>
  <c r="V184" i="4"/>
  <c r="U184" i="4"/>
  <c r="T184" i="4"/>
  <c r="W49" i="4"/>
  <c r="V49" i="4"/>
  <c r="U49" i="4"/>
  <c r="T49" i="4"/>
  <c r="W104" i="4"/>
  <c r="V104" i="4"/>
  <c r="U104" i="4"/>
  <c r="T104" i="4"/>
  <c r="W64" i="4"/>
  <c r="V64" i="4"/>
  <c r="U64" i="4"/>
  <c r="T64" i="4"/>
  <c r="W53" i="4"/>
  <c r="V53" i="4"/>
  <c r="U53" i="4"/>
  <c r="T53" i="4"/>
  <c r="X25" i="4"/>
  <c r="W25" i="4"/>
  <c r="V25" i="4"/>
  <c r="U25" i="4"/>
  <c r="W57" i="4"/>
  <c r="V57" i="4"/>
  <c r="U57" i="4"/>
  <c r="T57" i="4"/>
  <c r="W106" i="4"/>
  <c r="T106" i="4"/>
  <c r="U106" i="4"/>
  <c r="V106" i="4"/>
  <c r="W141" i="4"/>
  <c r="V141" i="4"/>
  <c r="U141" i="4"/>
  <c r="T141" i="4"/>
  <c r="W126" i="4"/>
  <c r="V126" i="4"/>
  <c r="U126" i="4"/>
  <c r="T126" i="4"/>
  <c r="W110" i="4"/>
  <c r="V110" i="4"/>
  <c r="U110" i="4"/>
  <c r="T110" i="4"/>
  <c r="W51" i="4"/>
  <c r="V51" i="4"/>
  <c r="U51" i="4"/>
  <c r="T51" i="4"/>
  <c r="S43" i="4"/>
  <c r="P43" i="4"/>
  <c r="Q43" i="4"/>
  <c r="R43" i="4"/>
  <c r="X199" i="4"/>
  <c r="U199" i="4"/>
  <c r="V199" i="4"/>
  <c r="W199" i="4"/>
  <c r="T83" i="4"/>
  <c r="U83" i="4"/>
  <c r="V83" i="4"/>
  <c r="W83" i="4"/>
  <c r="O89" i="4"/>
  <c r="P89" i="4"/>
  <c r="Q89" i="4"/>
  <c r="R89" i="4"/>
  <c r="W96" i="4"/>
  <c r="V96" i="4"/>
  <c r="U96" i="4"/>
  <c r="T96" i="4"/>
  <c r="X47" i="4"/>
  <c r="W47" i="4"/>
  <c r="V47" i="4"/>
  <c r="U47" i="4"/>
  <c r="X17" i="4"/>
  <c r="W17" i="4"/>
  <c r="V17" i="4"/>
  <c r="U17" i="4"/>
  <c r="W97" i="4"/>
  <c r="V97" i="4"/>
  <c r="U97" i="4"/>
  <c r="T97" i="4"/>
  <c r="T29" i="4"/>
  <c r="S29" i="4"/>
  <c r="R29" i="4"/>
  <c r="Q29" i="4"/>
  <c r="W114" i="4"/>
  <c r="V114" i="4"/>
  <c r="U114" i="4"/>
  <c r="T114" i="4"/>
  <c r="R90" i="4"/>
  <c r="Q90" i="4"/>
  <c r="P90" i="4"/>
  <c r="O90" i="4"/>
  <c r="X22" i="4"/>
  <c r="W22" i="4"/>
  <c r="V22" i="4"/>
  <c r="U22" i="4"/>
  <c r="W172" i="4"/>
  <c r="V172" i="4"/>
  <c r="U172" i="4"/>
  <c r="T172" i="4"/>
  <c r="T167" i="4"/>
  <c r="U167" i="4"/>
  <c r="V167" i="4"/>
  <c r="W167" i="4"/>
  <c r="W50" i="4"/>
  <c r="T50" i="4"/>
  <c r="U50" i="4"/>
  <c r="V50" i="4"/>
  <c r="W107" i="4"/>
  <c r="T107" i="4"/>
  <c r="U107" i="4"/>
  <c r="V107" i="4"/>
  <c r="W99" i="4"/>
  <c r="T99" i="4"/>
  <c r="U99" i="4"/>
  <c r="V99" i="4"/>
  <c r="W48" i="4"/>
  <c r="V48" i="4"/>
  <c r="U48" i="4"/>
  <c r="T48" i="4"/>
  <c r="W75" i="4"/>
  <c r="V75" i="4"/>
  <c r="U75" i="4"/>
  <c r="T75" i="4"/>
  <c r="X222" i="4"/>
  <c r="W222" i="4"/>
  <c r="V222" i="4"/>
  <c r="U222" i="4"/>
  <c r="T111" i="4"/>
  <c r="U111" i="4"/>
  <c r="V111" i="4"/>
  <c r="W111" i="4"/>
  <c r="T164" i="4"/>
  <c r="U164" i="4"/>
  <c r="V164" i="4"/>
  <c r="W164" i="4"/>
  <c r="Q28" i="4"/>
  <c r="R28" i="4"/>
  <c r="S28" i="4"/>
  <c r="T28" i="4"/>
  <c r="W60" i="4"/>
  <c r="T60" i="4"/>
  <c r="U60" i="4"/>
  <c r="V60" i="4"/>
  <c r="W71" i="4"/>
  <c r="T71" i="4"/>
  <c r="U71" i="4"/>
  <c r="V71" i="4"/>
  <c r="T45" i="4"/>
  <c r="S45" i="4"/>
  <c r="R45" i="4"/>
  <c r="Q45" i="4"/>
  <c r="P45" i="4"/>
  <c r="U11" i="4"/>
  <c r="V11" i="4"/>
  <c r="W11" i="4"/>
  <c r="X11" i="4"/>
  <c r="U46" i="4"/>
  <c r="V46" i="4"/>
  <c r="W46" i="4"/>
  <c r="X46" i="4"/>
  <c r="T70" i="4"/>
  <c r="U70" i="4"/>
  <c r="V70" i="4"/>
  <c r="W70" i="4"/>
  <c r="W121" i="4"/>
  <c r="V121" i="4"/>
  <c r="U121" i="4"/>
  <c r="T121" i="4"/>
  <c r="U204" i="4"/>
  <c r="V204" i="4"/>
  <c r="W204" i="4"/>
  <c r="X204" i="4"/>
  <c r="T61" i="4"/>
  <c r="U61" i="4"/>
  <c r="V61" i="4"/>
  <c r="W61" i="4"/>
  <c r="W162" i="4"/>
  <c r="V162" i="4"/>
  <c r="U162" i="4"/>
  <c r="T162" i="4"/>
  <c r="W59" i="4"/>
  <c r="V59" i="4"/>
  <c r="U59" i="4"/>
  <c r="T59" i="4"/>
  <c r="W163" i="4"/>
  <c r="V163" i="4"/>
  <c r="U163" i="4"/>
  <c r="T163" i="4"/>
  <c r="W139" i="4"/>
  <c r="V139" i="4"/>
  <c r="U139" i="4"/>
  <c r="T139" i="4"/>
  <c r="U217" i="4"/>
  <c r="V217" i="4"/>
  <c r="W217" i="4"/>
  <c r="X217" i="4"/>
  <c r="W130" i="4"/>
  <c r="V130" i="4"/>
  <c r="U130" i="4"/>
  <c r="T130" i="4"/>
  <c r="U5" i="4"/>
  <c r="V5" i="4"/>
  <c r="W5" i="4"/>
  <c r="X5" i="4"/>
  <c r="W131" i="4"/>
  <c r="T131" i="4"/>
  <c r="U131" i="4"/>
  <c r="V131" i="4"/>
  <c r="X216" i="4"/>
  <c r="U216" i="4"/>
  <c r="V216" i="4"/>
  <c r="W216" i="4"/>
  <c r="W137" i="4"/>
  <c r="T137" i="4"/>
  <c r="U137" i="4"/>
  <c r="V137" i="4"/>
  <c r="W117" i="4"/>
  <c r="T117" i="4"/>
  <c r="U117" i="4"/>
  <c r="V117" i="4"/>
  <c r="W81" i="4"/>
  <c r="T81" i="4"/>
  <c r="U81" i="4"/>
  <c r="V81" i="4"/>
  <c r="W73" i="4"/>
  <c r="T73" i="4"/>
  <c r="U73" i="4"/>
  <c r="V73" i="4"/>
  <c r="U206" i="4"/>
  <c r="V206" i="4"/>
  <c r="W206" i="4"/>
  <c r="X206" i="4"/>
  <c r="T62" i="4"/>
  <c r="U62" i="4"/>
  <c r="V62" i="4"/>
  <c r="W62" i="4"/>
  <c r="T98" i="4"/>
  <c r="U98" i="4"/>
  <c r="V98" i="4"/>
  <c r="W98" i="4"/>
  <c r="W122" i="4"/>
  <c r="T122" i="4"/>
  <c r="U122" i="4"/>
  <c r="V122" i="4"/>
  <c r="X4" i="4"/>
  <c r="U4" i="4"/>
  <c r="V4" i="4"/>
  <c r="W4" i="4"/>
  <c r="T186" i="4"/>
  <c r="U186" i="4"/>
  <c r="V186" i="4"/>
  <c r="W186" i="4"/>
  <c r="T148" i="4"/>
  <c r="U148" i="4"/>
  <c r="V148" i="4"/>
  <c r="W148" i="4"/>
  <c r="W183" i="4"/>
  <c r="V183" i="4"/>
  <c r="U183" i="4"/>
  <c r="T183" i="4"/>
  <c r="W101" i="4"/>
  <c r="V101" i="4"/>
  <c r="U101" i="4"/>
  <c r="T101" i="4"/>
  <c r="W174" i="4"/>
  <c r="V174" i="4"/>
  <c r="U174" i="4"/>
  <c r="T174" i="4"/>
  <c r="Q33" i="4"/>
  <c r="R33" i="4"/>
  <c r="S33" i="4"/>
  <c r="T33" i="4"/>
  <c r="T41" i="4"/>
  <c r="S41" i="4"/>
  <c r="R41" i="4"/>
  <c r="Q41" i="4"/>
  <c r="P41" i="4"/>
  <c r="X214" i="4"/>
  <c r="U214" i="4"/>
  <c r="V214" i="4"/>
  <c r="W214" i="4"/>
  <c r="W105" i="4"/>
  <c r="T105" i="4"/>
  <c r="U105" i="4"/>
  <c r="V105" i="4"/>
  <c r="W160" i="4"/>
  <c r="T160" i="4"/>
  <c r="U160" i="4"/>
  <c r="V160" i="4"/>
  <c r="R87" i="4"/>
  <c r="Q87" i="4"/>
  <c r="P87" i="4"/>
  <c r="O87" i="4"/>
  <c r="T79" i="4"/>
  <c r="U79" i="4"/>
  <c r="V79" i="4"/>
  <c r="W79" i="4"/>
  <c r="W128" i="4"/>
  <c r="T128" i="4"/>
  <c r="U128" i="4"/>
  <c r="V128" i="4"/>
  <c r="W136" i="4"/>
  <c r="T136" i="4"/>
  <c r="U136" i="4"/>
  <c r="V136" i="4"/>
  <c r="W133" i="4"/>
  <c r="T133" i="4"/>
  <c r="U133" i="4"/>
  <c r="V133" i="4"/>
  <c r="X219" i="4"/>
  <c r="U219" i="4"/>
  <c r="V219" i="4"/>
  <c r="W219" i="4"/>
  <c r="X225" i="4"/>
  <c r="U225" i="4"/>
  <c r="V225" i="4"/>
  <c r="W225" i="4"/>
  <c r="U10" i="4"/>
  <c r="V10" i="4"/>
  <c r="W10" i="4"/>
  <c r="X10" i="4"/>
  <c r="O91" i="4"/>
  <c r="P91" i="4"/>
  <c r="Q91" i="4"/>
  <c r="R91" i="4"/>
  <c r="T34" i="4"/>
  <c r="Q34" i="4"/>
  <c r="R34" i="4"/>
  <c r="S34" i="4"/>
  <c r="U24" i="4"/>
  <c r="V24" i="4"/>
  <c r="W24" i="4"/>
  <c r="X24" i="4"/>
  <c r="W145" i="4"/>
  <c r="V145" i="4"/>
  <c r="U145" i="4"/>
  <c r="T145" i="4"/>
  <c r="W194" i="4"/>
  <c r="V194" i="4"/>
  <c r="U194" i="4"/>
  <c r="T194" i="4"/>
  <c r="U18" i="4"/>
  <c r="V18" i="4"/>
  <c r="W18" i="4"/>
  <c r="X18" i="4"/>
  <c r="W150" i="4"/>
  <c r="V150" i="4"/>
  <c r="U150" i="4"/>
  <c r="T150" i="4"/>
  <c r="W127" i="4"/>
  <c r="V127" i="4"/>
  <c r="U127" i="4"/>
  <c r="T127" i="4"/>
  <c r="W119" i="4"/>
  <c r="V119" i="4"/>
  <c r="U119" i="4"/>
  <c r="T119" i="4"/>
  <c r="W166" i="4"/>
  <c r="V166" i="4"/>
  <c r="U166" i="4"/>
  <c r="T166" i="4"/>
  <c r="X223" i="4"/>
  <c r="W223" i="4"/>
  <c r="V223" i="4"/>
  <c r="U223" i="4"/>
  <c r="X220" i="4"/>
  <c r="W220" i="4"/>
  <c r="V220" i="4"/>
  <c r="U220" i="4"/>
  <c r="X212" i="4"/>
  <c r="W212" i="4"/>
  <c r="V212" i="4"/>
  <c r="U212" i="4"/>
  <c r="W189" i="4"/>
  <c r="V189" i="4"/>
  <c r="U189" i="4"/>
  <c r="T189" i="4"/>
  <c r="W120" i="4"/>
  <c r="V120" i="4"/>
  <c r="U120" i="4"/>
  <c r="T120" i="4"/>
  <c r="W147" i="4"/>
  <c r="V147" i="4"/>
  <c r="U147" i="4"/>
  <c r="T147" i="4"/>
  <c r="W156" i="4"/>
  <c r="V156" i="4"/>
  <c r="U156" i="4"/>
  <c r="T156" i="4"/>
  <c r="W78" i="4"/>
  <c r="V78" i="4"/>
  <c r="U78" i="4"/>
  <c r="T78" i="4"/>
  <c r="W153" i="4"/>
  <c r="V153" i="4"/>
  <c r="U153" i="4"/>
  <c r="T153" i="4"/>
  <c r="W146" i="4"/>
  <c r="V146" i="4"/>
  <c r="U146" i="4"/>
  <c r="T146" i="4"/>
  <c r="W74" i="4"/>
  <c r="V74" i="4"/>
  <c r="U74" i="4"/>
  <c r="T74" i="4"/>
  <c r="U218" i="4"/>
  <c r="V218" i="4"/>
  <c r="W218" i="4"/>
  <c r="X218" i="4"/>
  <c r="T176" i="4"/>
  <c r="U176" i="4"/>
  <c r="V176" i="4"/>
  <c r="W176" i="4"/>
  <c r="Q31" i="4"/>
  <c r="R31" i="4"/>
  <c r="S31" i="4"/>
  <c r="T31" i="4"/>
  <c r="U7" i="4"/>
  <c r="V7" i="4"/>
  <c r="W7" i="4"/>
  <c r="X7" i="4"/>
  <c r="W103" i="4"/>
  <c r="V103" i="4"/>
  <c r="U103" i="4"/>
  <c r="T103" i="4"/>
  <c r="W152" i="4"/>
  <c r="V152" i="4"/>
  <c r="U152" i="4"/>
  <c r="T152" i="4"/>
  <c r="X221" i="4"/>
  <c r="W221" i="4"/>
  <c r="V221" i="4"/>
  <c r="U221" i="4"/>
  <c r="P38" i="4"/>
  <c r="Q38" i="4"/>
  <c r="R38" i="4"/>
  <c r="S38" i="4"/>
  <c r="T38" i="4"/>
  <c r="T108" i="4"/>
  <c r="U108" i="4"/>
  <c r="V108" i="4"/>
  <c r="W108" i="4"/>
  <c r="T168" i="4"/>
  <c r="U168" i="4"/>
  <c r="V168" i="4"/>
  <c r="W168" i="4"/>
  <c r="T63" i="4"/>
  <c r="U63" i="4"/>
  <c r="V63" i="4"/>
  <c r="W63" i="4"/>
  <c r="W67" i="4"/>
  <c r="T67" i="4"/>
  <c r="U67" i="4"/>
  <c r="V67" i="4"/>
  <c r="W151" i="4"/>
  <c r="T151" i="4"/>
  <c r="U151" i="4"/>
  <c r="V151" i="4"/>
  <c r="W95" i="4"/>
  <c r="T95" i="4"/>
  <c r="U95" i="4"/>
  <c r="V95" i="4"/>
  <c r="W129" i="4"/>
  <c r="T129" i="4"/>
  <c r="U129" i="4"/>
  <c r="V129" i="4"/>
  <c r="W124" i="4"/>
  <c r="T124" i="4"/>
  <c r="U124" i="4"/>
  <c r="V124" i="4"/>
  <c r="W58" i="4"/>
  <c r="T58" i="4"/>
  <c r="U58" i="4"/>
  <c r="V58" i="4"/>
  <c r="W154" i="4"/>
  <c r="T154" i="4"/>
  <c r="U154" i="4"/>
  <c r="V154" i="4"/>
  <c r="T44" i="4"/>
  <c r="S44" i="4"/>
  <c r="P44" i="4"/>
  <c r="Q44" i="4"/>
  <c r="R44" i="4"/>
  <c r="W76" i="4"/>
  <c r="T76" i="4"/>
  <c r="U76" i="4"/>
  <c r="V76" i="4"/>
  <c r="T30" i="4"/>
  <c r="Q30" i="4"/>
  <c r="R30" i="4"/>
  <c r="S30" i="4"/>
  <c r="W196" i="4"/>
  <c r="V196" i="4"/>
  <c r="U196" i="4"/>
  <c r="T196" i="4"/>
  <c r="T42" i="4"/>
  <c r="S42" i="4"/>
  <c r="P42" i="4"/>
  <c r="Q42" i="4"/>
  <c r="R42" i="4"/>
  <c r="W170" i="4"/>
  <c r="V170" i="4"/>
  <c r="U170" i="4"/>
  <c r="T170" i="4"/>
  <c r="R86" i="4"/>
  <c r="O86" i="4"/>
  <c r="P86" i="4"/>
  <c r="Q86" i="4"/>
  <c r="T36" i="4"/>
  <c r="S36" i="4"/>
  <c r="R36" i="4"/>
  <c r="Q36" i="4"/>
  <c r="P36" i="4"/>
  <c r="W143" i="4"/>
  <c r="V143" i="4"/>
  <c r="U143" i="4"/>
  <c r="T143" i="4"/>
  <c r="X13" i="4"/>
  <c r="W13" i="4"/>
  <c r="V13" i="4"/>
  <c r="U13" i="4"/>
  <c r="R88" i="4"/>
  <c r="Q88" i="4"/>
  <c r="P88" i="4"/>
  <c r="O88" i="4"/>
  <c r="T27" i="4"/>
  <c r="S27" i="4"/>
  <c r="R27" i="4"/>
  <c r="Q27" i="4"/>
  <c r="W132" i="4"/>
  <c r="V132" i="4"/>
  <c r="U132" i="4"/>
  <c r="T132" i="4"/>
  <c r="W187" i="4"/>
  <c r="V187" i="4"/>
  <c r="U187" i="4"/>
  <c r="T187" i="4"/>
  <c r="W77" i="4"/>
  <c r="V77" i="4"/>
  <c r="U77" i="4"/>
  <c r="T77" i="4"/>
  <c r="X12" i="4"/>
  <c r="W12" i="4"/>
  <c r="V12" i="4"/>
  <c r="U12" i="4"/>
  <c r="W135" i="4"/>
  <c r="V135" i="4"/>
  <c r="U135" i="4"/>
  <c r="T135" i="4"/>
  <c r="S37" i="4"/>
  <c r="R37" i="4"/>
  <c r="Q37" i="4"/>
  <c r="P37" i="4"/>
  <c r="T191" i="4"/>
  <c r="U191" i="4"/>
  <c r="V191" i="4"/>
  <c r="W191" i="4"/>
  <c r="T66" i="4"/>
  <c r="U66" i="4"/>
  <c r="V66" i="4"/>
  <c r="W66" i="4"/>
  <c r="T161" i="4"/>
  <c r="U161" i="4"/>
  <c r="V161" i="4"/>
  <c r="W161" i="4"/>
  <c r="X8" i="4"/>
  <c r="U8" i="4"/>
  <c r="V8" i="4"/>
  <c r="W8" i="4"/>
  <c r="T69" i="4"/>
  <c r="U69" i="4"/>
  <c r="V69" i="4"/>
  <c r="W69" i="4"/>
  <c r="X215" i="4"/>
  <c r="U215" i="4"/>
  <c r="V215" i="4"/>
  <c r="W215" i="4"/>
  <c r="T116" i="4"/>
  <c r="U116" i="4"/>
  <c r="V116" i="4"/>
  <c r="W116" i="4"/>
  <c r="W52" i="4"/>
  <c r="T52" i="4"/>
  <c r="U52" i="4"/>
  <c r="V52" i="4"/>
  <c r="U205" i="4"/>
  <c r="V205" i="4"/>
  <c r="W205" i="4"/>
  <c r="X205" i="4"/>
  <c r="T102" i="4"/>
  <c r="U102" i="4"/>
  <c r="V102" i="4"/>
  <c r="W102" i="4"/>
  <c r="T112" i="4"/>
  <c r="U112" i="4"/>
  <c r="V112" i="4"/>
  <c r="W112" i="4"/>
  <c r="U15" i="4"/>
  <c r="V15" i="4"/>
  <c r="W15" i="4"/>
  <c r="X15" i="4"/>
  <c r="T155" i="4"/>
  <c r="U155" i="4"/>
  <c r="V155" i="4"/>
  <c r="W155" i="4"/>
  <c r="T56" i="4"/>
  <c r="U56" i="4"/>
  <c r="V56" i="4"/>
  <c r="W56" i="4"/>
  <c r="T118" i="4"/>
  <c r="U118" i="4"/>
  <c r="V118" i="4"/>
  <c r="W118" i="4"/>
  <c r="U200" i="4"/>
  <c r="V200" i="4"/>
  <c r="W200" i="4"/>
  <c r="X200" i="4"/>
  <c r="U211" i="4"/>
  <c r="V211" i="4"/>
  <c r="W211" i="4"/>
  <c r="X211" i="4"/>
  <c r="O93" i="4"/>
  <c r="P93" i="4"/>
  <c r="Q93" i="4"/>
  <c r="R93" i="4"/>
  <c r="T180" i="4"/>
  <c r="U180" i="4"/>
  <c r="V180" i="4"/>
  <c r="W180" i="4"/>
  <c r="T177" i="4"/>
  <c r="U177" i="4"/>
  <c r="V177" i="4"/>
  <c r="W177" i="4"/>
  <c r="T55" i="4"/>
  <c r="U55" i="4"/>
  <c r="V55" i="4"/>
  <c r="W55" i="4"/>
  <c r="T182" i="4"/>
  <c r="U182" i="4"/>
  <c r="V182" i="4"/>
  <c r="W182" i="4"/>
  <c r="T195" i="4"/>
  <c r="U195" i="4"/>
  <c r="V195" i="4"/>
  <c r="W195" i="4"/>
  <c r="U210" i="4"/>
  <c r="V210" i="4"/>
  <c r="W210" i="4"/>
  <c r="X210" i="4"/>
  <c r="T123" i="4"/>
  <c r="U123" i="4"/>
  <c r="V123" i="4"/>
  <c r="W123" i="4"/>
  <c r="T80" i="4"/>
  <c r="U80" i="4"/>
  <c r="V80" i="4"/>
  <c r="W80" i="4"/>
  <c r="T159" i="4"/>
  <c r="U159" i="4"/>
  <c r="V159" i="4"/>
  <c r="W159" i="4"/>
  <c r="P39" i="4"/>
  <c r="Q39" i="4"/>
  <c r="R39" i="4"/>
  <c r="S39" i="4"/>
  <c r="T39" i="4"/>
  <c r="Q32" i="4"/>
  <c r="R32" i="4"/>
  <c r="S32" i="4"/>
  <c r="T32" i="4"/>
  <c r="T178" i="4"/>
  <c r="U178" i="4"/>
  <c r="V178" i="4"/>
  <c r="W178" i="4"/>
  <c r="T125" i="4"/>
  <c r="U125" i="4"/>
  <c r="V125" i="4"/>
  <c r="W125" i="4"/>
  <c r="T198" i="4"/>
  <c r="U198" i="4"/>
  <c r="V198" i="4"/>
  <c r="W198" i="4"/>
  <c r="T149" i="4"/>
  <c r="U149" i="4"/>
  <c r="V149" i="4"/>
  <c r="W149" i="4"/>
  <c r="U21" i="4"/>
  <c r="V21" i="4"/>
  <c r="W21" i="4"/>
  <c r="X21" i="4"/>
  <c r="T109" i="4"/>
  <c r="U109" i="4"/>
  <c r="V109" i="4"/>
  <c r="W109" i="4"/>
  <c r="T185" i="4"/>
  <c r="U185" i="4"/>
  <c r="V185" i="4"/>
  <c r="W185" i="4"/>
  <c r="T100" i="4"/>
  <c r="U100" i="4"/>
  <c r="V100" i="4"/>
  <c r="W100" i="4"/>
  <c r="T197" i="4"/>
  <c r="U197" i="4"/>
  <c r="V197" i="4"/>
  <c r="W197" i="4"/>
  <c r="O85" i="4"/>
  <c r="P85" i="4"/>
  <c r="Q85" i="4"/>
  <c r="R85" i="4"/>
  <c r="T142" i="4"/>
  <c r="U142" i="4"/>
  <c r="V142" i="4"/>
  <c r="W142" i="4"/>
  <c r="T134" i="4"/>
  <c r="U134" i="4"/>
  <c r="V134" i="4"/>
  <c r="W134" i="4"/>
  <c r="T192" i="4"/>
  <c r="U192" i="4"/>
  <c r="V192" i="4"/>
  <c r="W192" i="4"/>
  <c r="U209" i="4"/>
  <c r="V209" i="4"/>
  <c r="W209" i="4"/>
  <c r="X209" i="4"/>
  <c r="U202" i="4"/>
  <c r="V202" i="4"/>
  <c r="W202" i="4"/>
  <c r="X202" i="4"/>
  <c r="U3" i="4"/>
  <c r="V3" i="4"/>
  <c r="W3" i="4"/>
  <c r="X3" i="4"/>
  <c r="T113" i="4"/>
  <c r="U113" i="4"/>
  <c r="V113" i="4"/>
  <c r="W113" i="4"/>
  <c r="T144" i="4"/>
  <c r="U144" i="4"/>
  <c r="V144" i="4"/>
  <c r="W144" i="4"/>
  <c r="T171" i="4"/>
  <c r="U171" i="4"/>
  <c r="V171" i="4"/>
  <c r="W171" i="4"/>
  <c r="U14" i="4"/>
  <c r="V14" i="4"/>
  <c r="W14" i="4"/>
  <c r="X14" i="4"/>
  <c r="T188" i="4"/>
  <c r="U188" i="4"/>
  <c r="V188" i="4"/>
  <c r="W188" i="4"/>
  <c r="U207" i="4"/>
  <c r="V207" i="4"/>
  <c r="W207" i="4"/>
  <c r="X207" i="4"/>
  <c r="T157" i="4"/>
  <c r="U157" i="4"/>
  <c r="V157" i="4"/>
  <c r="W157" i="4"/>
  <c r="T140" i="4"/>
  <c r="U140" i="4"/>
  <c r="V140" i="4"/>
  <c r="W140" i="4"/>
  <c r="U16" i="4"/>
  <c r="V16" i="4"/>
  <c r="W16" i="4"/>
  <c r="X16" i="4"/>
  <c r="T138" i="4"/>
  <c r="U138" i="4"/>
  <c r="V138" i="4"/>
  <c r="W138" i="4"/>
  <c r="T72" i="4"/>
  <c r="U72" i="4"/>
  <c r="V72" i="4"/>
  <c r="W72" i="4"/>
  <c r="T175" i="4"/>
  <c r="U175" i="4"/>
  <c r="V175" i="4"/>
  <c r="W175" i="4"/>
  <c r="U6" i="4"/>
  <c r="V6" i="4"/>
  <c r="W6" i="4"/>
  <c r="X6" i="4"/>
  <c r="T181" i="4"/>
  <c r="U181" i="4"/>
  <c r="V181" i="4"/>
  <c r="W181" i="4"/>
  <c r="T193" i="4"/>
  <c r="U193" i="4"/>
  <c r="V193" i="4"/>
  <c r="W193" i="4"/>
  <c r="U2" i="4"/>
  <c r="V2" i="4"/>
  <c r="W2" i="4"/>
  <c r="X2" i="4"/>
  <c r="T84" i="4"/>
  <c r="U84" i="4"/>
  <c r="V84" i="4"/>
  <c r="W84" i="4"/>
  <c r="T173" i="4"/>
  <c r="U173" i="4"/>
  <c r="V173" i="4"/>
  <c r="W173" i="4"/>
  <c r="T68" i="4"/>
  <c r="U68" i="4"/>
  <c r="V68" i="4"/>
  <c r="W68" i="4"/>
  <c r="T165" i="4"/>
  <c r="U165" i="4"/>
  <c r="V165" i="4"/>
  <c r="W165" i="4"/>
  <c r="Q35" i="4"/>
  <c r="R35" i="4"/>
  <c r="S35" i="4"/>
  <c r="T35" i="4"/>
  <c r="U9" i="4"/>
  <c r="V9" i="4"/>
  <c r="W9" i="4"/>
  <c r="X9" i="4"/>
  <c r="T169" i="4"/>
  <c r="U169" i="4"/>
  <c r="V169" i="4"/>
  <c r="W169" i="4"/>
  <c r="U19" i="4"/>
  <c r="V19" i="4"/>
  <c r="W19" i="4"/>
  <c r="X19" i="4"/>
  <c r="T82" i="4"/>
  <c r="U82" i="4"/>
  <c r="V82" i="4"/>
  <c r="W82" i="4"/>
  <c r="T65" i="4"/>
  <c r="U65" i="4"/>
  <c r="V65" i="4"/>
  <c r="W65" i="4"/>
  <c r="U23" i="4"/>
  <c r="V23" i="4"/>
  <c r="W23" i="4"/>
  <c r="X23" i="4"/>
  <c r="U203" i="4"/>
  <c r="V203" i="4"/>
  <c r="W203" i="4"/>
  <c r="X203" i="4"/>
  <c r="O92" i="4"/>
  <c r="P92" i="4"/>
  <c r="Q92" i="4"/>
  <c r="R92" i="4"/>
  <c r="P40" i="4"/>
  <c r="Q40" i="4"/>
  <c r="R40" i="4"/>
  <c r="S40" i="4"/>
  <c r="T158" i="4"/>
  <c r="U158" i="4"/>
  <c r="V158" i="4"/>
  <c r="W158" i="4"/>
  <c r="T115" i="4"/>
  <c r="U115" i="4"/>
  <c r="V115" i="4"/>
  <c r="W115" i="4"/>
  <c r="U224" i="4"/>
  <c r="V224" i="4"/>
  <c r="W224" i="4"/>
  <c r="X224" i="4"/>
  <c r="U213" i="4"/>
  <c r="V213" i="4"/>
  <c r="W213" i="4"/>
  <c r="X213" i="4"/>
  <c r="Q26" i="4"/>
  <c r="R26" i="4"/>
  <c r="S26" i="4"/>
  <c r="T26" i="4"/>
  <c r="U201" i="4"/>
  <c r="V201" i="4"/>
  <c r="W201" i="4"/>
  <c r="X20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<sst xmlns="http://schemas.openxmlformats.org/spreadsheetml/2006/main" count="444" uniqueCount="227">
  <si>
    <t>respondent</t>
  </si>
  <si>
    <t>pohlavi</t>
  </si>
  <si>
    <t>rocnik</t>
  </si>
  <si>
    <t>text</t>
  </si>
  <si>
    <t>p1</t>
  </si>
  <si>
    <t>p2</t>
  </si>
  <si>
    <t>p3</t>
  </si>
  <si>
    <t>p4</t>
  </si>
  <si>
    <t>p5</t>
  </si>
  <si>
    <t>p6</t>
  </si>
  <si>
    <t>p7</t>
  </si>
  <si>
    <t>p8</t>
  </si>
  <si>
    <t>skór</t>
  </si>
  <si>
    <t xml:space="preserve"> Je spíše teoretické a všeobecné</t>
  </si>
  <si>
    <t>Vyřazení respondenti: 41419, 41459, 42358, 42784, 42967, 43448, 43991, 44090, 44187, 44656, 45903</t>
  </si>
  <si>
    <t xml:space="preserve"> </t>
  </si>
  <si>
    <t>Celkem vyřazených respondentů: 11</t>
  </si>
  <si>
    <t xml:space="preserve"> Ano, rozhodně je prospěšné, ALE systém vysoké školy člověka buď mentálně rozdrtí, a nebo stejně není schopen připravit na budoucí povolání. </t>
  </si>
  <si>
    <t>Důvody vyřazení: Stejné odpovědi napříč položkami, test vyplněný v příliš krátkém čase.</t>
  </si>
  <si>
    <t xml:space="preserve"> Záleží, co chce ten člověk dělat. Nemyslím si, že by každému VŠ prospěla nebo že je to automatický boost životní spokojenosti</t>
  </si>
  <si>
    <t xml:space="preserve"> Záleží na nastavení člověka. Pokud je člověk zapálený a vidí v tom smysl, potom ano. Musí být motivován.</t>
  </si>
  <si>
    <t xml:space="preserve"> myslím ze ano a každý by to mel alespoň zkusit</t>
  </si>
  <si>
    <t xml:space="preserve"> Ano pokud se chce dozvědět více informací, ale v teoretické rovině.</t>
  </si>
  <si>
    <t xml:space="preserve"> Ano</t>
  </si>
  <si>
    <t xml:space="preserve"> Ano </t>
  </si>
  <si>
    <t xml:space="preserve"> Ano i ne</t>
  </si>
  <si>
    <t xml:space="preserve"> Určitě ano.</t>
  </si>
  <si>
    <t xml:space="preserve"> Absolutne </t>
  </si>
  <si>
    <t xml:space="preserve"> Ano, myslím. Prodlouží mládí, naučí komunikovat a i v rámci budoucí práce.</t>
  </si>
  <si>
    <t xml:space="preserve"> Ano, pokud se v daném studiu člověk rozvíjí a věnuje se oboru.. </t>
  </si>
  <si>
    <t xml:space="preserve"> ano</t>
  </si>
  <si>
    <t xml:space="preserve"> určitě </t>
  </si>
  <si>
    <t xml:space="preserve"> rozhodně</t>
  </si>
  <si>
    <t xml:space="preserve"> urcite ano </t>
  </si>
  <si>
    <t xml:space="preserve"> Pokud to potřebuje ke své vysněné práci, tak ano. Pokud je to jen k tomu, aby měl titul, tak je to zbytečné </t>
  </si>
  <si>
    <t xml:space="preserve"> Myslím si, že pro některé ano, ale ne pro všechny, kdo ho začnou, a dokonce ani pro všechny z těch, kdo ho úspěšně ukončí.</t>
  </si>
  <si>
    <t xml:space="preserve"> Rozhodně, myslím, že bez ohledu na studování obor mu to velmi rozšíří obzory a pomůže mu se rozvíjet.</t>
  </si>
  <si>
    <t xml:space="preserve"> Určitě ano</t>
  </si>
  <si>
    <t xml:space="preserve"> Může být, ale pro praxi ho zatím moc nepřipraví</t>
  </si>
  <si>
    <t xml:space="preserve"> V zavislosti na odbore a forme. Ale skôr áno </t>
  </si>
  <si>
    <t xml:space="preserve"> Souhlasím</t>
  </si>
  <si>
    <t xml:space="preserve"> Áno</t>
  </si>
  <si>
    <t xml:space="preserve"> Jak v čem. V určitých věcech muže být. Dokaze člověka rozvíjet. Zároveň studium dokáže být velmi stresující a tedy zdraví neprospěšné </t>
  </si>
  <si>
    <t xml:space="preserve"> Určitě, i pro spousty nových kamarádů!</t>
  </si>
  <si>
    <t xml:space="preserve"> Ano, myslím si že je přínosné z několika důvodů. Člověk se naučí organizovat čas a kombinovat studium s prací a koníčky. Na rozdíl od střední školy nebo gymnázia je VŠ zaměřená na určitý obor a ve fázi výběru VŠ nabízí širokou škálu oborů </t>
  </si>
  <si>
    <t xml:space="preserve"> Ani</t>
  </si>
  <si>
    <t xml:space="preserve"> Určitě ano, ale není to pro každého.</t>
  </si>
  <si>
    <t xml:space="preserve"> Jessss</t>
  </si>
  <si>
    <t xml:space="preserve"> ano, pozna spoustu novych lidi a nauci se fungovat vice za sebe, takove sebepoznani trochu</t>
  </si>
  <si>
    <t xml:space="preserve"> Ano, je a hlavně z hlediska, že ho to učí samostatnosti do budoucího pravovního života.</t>
  </si>
  <si>
    <t xml:space="preserve"> Ano.</t>
  </si>
  <si>
    <t xml:space="preserve"> Záleží to na cíli</t>
  </si>
  <si>
    <t xml:space="preserve"> Myslím si, že ano.</t>
  </si>
  <si>
    <t xml:space="preserve"> Ano, myslím. Člověk tu svým způsobem nějak dospívá, roste. </t>
  </si>
  <si>
    <t xml:space="preserve"> Určitě pro někoho ano, ovšem já už se těším do práce.</t>
  </si>
  <si>
    <t xml:space="preserve"> Určitě, i když vše se dá vylepšt.</t>
  </si>
  <si>
    <t xml:space="preserve"> I když to není, jak dřív, tak stále je mít VŠ pro člověka úspěch</t>
  </si>
  <si>
    <t xml:space="preserve"> Ano, určitě je, dá to hodně do života ať už poznání nových zajímavých lidí, či vzpomínky na různé akce, ale taky to učivo se velmi hodí v některých předmětech i do osobního života.</t>
  </si>
  <si>
    <t xml:space="preserve"> Pro mě to není.</t>
  </si>
  <si>
    <t xml:space="preserve"> Ano, člověk se může více rozvíjet.</t>
  </si>
  <si>
    <t xml:space="preserve"> Pro spousty zážitků a kontaktů.</t>
  </si>
  <si>
    <t xml:space="preserve"> Určitě</t>
  </si>
  <si>
    <t xml:space="preserve"> Zajímavá zkušenost a naučení spousty skillů.</t>
  </si>
  <si>
    <t xml:space="preserve"> Ano. Otazka ohledne prednasek je pro me irelevantni, protoze prednasky v ramci meho studia nejsou.</t>
  </si>
  <si>
    <t xml:space="preserve"> Ano určitě. </t>
  </si>
  <si>
    <t xml:space="preserve"> Ano, myslím, že pokud člověk má zájem, tak je to velmi prospěšné.</t>
  </si>
  <si>
    <t xml:space="preserve"> Ano určitě</t>
  </si>
  <si>
    <t xml:space="preserve"> může být, když k tomu tak přistupuje</t>
  </si>
  <si>
    <t xml:space="preserve"> Rozhodně </t>
  </si>
  <si>
    <t xml:space="preserve"> Ano, myslím že je užitečné. Už kvůli možnostem, kam se lidé mohou dostat po vystudování vysoké školy.</t>
  </si>
  <si>
    <t xml:space="preserve"> Záleží jaký obor člověk studuje. V měn případě mě to spíše nasměrovalo co chci v životě dělat, ale abych v tom byl opravdu dobrý tak se musím vzdělávat sám v trochu jiných věcech než se učíme na VŠ. (VŠB FAST)</t>
  </si>
  <si>
    <t xml:space="preserve"> Jak pro koho, ale obecně ano</t>
  </si>
  <si>
    <t xml:space="preserve"> Ano je </t>
  </si>
  <si>
    <t xml:space="preserve"> Áno </t>
  </si>
  <si>
    <t xml:space="preserve"> Rozhodně ano</t>
  </si>
  <si>
    <t xml:space="preserve"> Jak které studium</t>
  </si>
  <si>
    <t xml:space="preserve"> Záleží jak se na to člověk dívá. Ohledně vědomostí je to prospěšné, ale ohledně uplatnění a výhod na pracovním trhu je to takové nic moc... Více očekávání, víc zodpovědnosti, občas plat tak nízký, že by se víc vyplatilo dělat řemeslo s výučním listem a bez maturity, časová náročnost, nedostatek praxe kvůli delší době studia... Občas to působí, že už titul a vysoká škola ztrácí svou prestiž. </t>
  </si>
  <si>
    <t xml:space="preserve"> v určitých ohledech je určitě užitečné, v jiných zase méně...</t>
  </si>
  <si>
    <t xml:space="preserve"> Ano, určitě.</t>
  </si>
  <si>
    <t xml:space="preserve"> Pokud nechce pracovat rukama, rád se učí a chce pracovat ve studovaném oboru, tak ano.</t>
  </si>
  <si>
    <t xml:space="preserve"> Ano je, ale záleží na oboru. Humanitární pbory bych zrušila</t>
  </si>
  <si>
    <t xml:space="preserve"> Určitě ano, pokud si vybere dobrý obor a dobrou školu a sám je aktivní i mimo školu (např. někdo studuje učitelství a dělá ve volném čase doučování, sbírá zkušenosti, to je dnes to důležité).</t>
  </si>
  <si>
    <t xml:space="preserve"> Ano je, člověk se více rozvíjí.</t>
  </si>
  <si>
    <t xml:space="preserve"> rozhodně ano</t>
  </si>
  <si>
    <t xml:space="preserve"> Prospěšné ano, naučí se překonávat činosti, které ho nebaví a neefektivitu. Jestli to je užitečné, to si najsem 100% jistá. </t>
  </si>
  <si>
    <t xml:space="preserve"> Jako určitě to něčemu přispívá, ale už to pro mě nemá takovou váhu jako kdysi.</t>
  </si>
  <si>
    <t xml:space="preserve"> Ano. </t>
  </si>
  <si>
    <t xml:space="preserve"> Ano, určitě. Člověk může sbírat kontakty, ma přístup k odborne literatuře, je konfrontován s různými názory. To člověka může velmi posunout.</t>
  </si>
  <si>
    <t xml:space="preserve"> Ano, ale škola musí jít s dobou.</t>
  </si>
  <si>
    <t xml:space="preserve"> Jak pro koho, nyní zase ve společnosti chybí řemesla, což také není dobře.</t>
  </si>
  <si>
    <t xml:space="preserve"> Ano, ale spíše v pozdější fázi života, ne hned po střední</t>
  </si>
  <si>
    <t xml:space="preserve"> Ano i ne. Záleží na člověku</t>
  </si>
  <si>
    <t xml:space="preserve"> Jak pro koho</t>
  </si>
  <si>
    <t xml:space="preserve"> Pokud je během studia aktivní a ne pasivní, pak ano.</t>
  </si>
  <si>
    <t xml:space="preserve"> Ano, určitě je. </t>
  </si>
  <si>
    <t xml:space="preserve"> Ano je, myslím že každý získá minimálně rohled a kontakty do budoucna, i kdyby ho studium vůbec nezajímalo a nebavilo.</t>
  </si>
  <si>
    <t xml:space="preserve"> pokud na to má, vybere si obor, který ho naplňuje, dává mi smysl, a má dobrý kolektiv i dobré vyučující (aspoň polovinu), pak může být studium na VŠ pro člověka přínosné</t>
  </si>
  <si>
    <t xml:space="preserve"> Je prospěšné pro získání potřebné kvalifikace pro budoucí práci, ne pro potřebnou získanou praxi. </t>
  </si>
  <si>
    <t xml:space="preserve"> jj</t>
  </si>
  <si>
    <t xml:space="preserve"> Bezpochyby</t>
  </si>
  <si>
    <t xml:space="preserve"> Pro určité obory ano</t>
  </si>
  <si>
    <t xml:space="preserve"> Nepochybně ano!</t>
  </si>
  <si>
    <t xml:space="preserve"> Studium na VŠ může dát člověku příležitosti navázat kontakty v oboru a ještě více užitečné je když už člověk má větší představu čím se chce konkrétněji zabývat. Dá mu také zkušenosti a zkouší jeho trpělivost v přípravě do školy. Zároveň může být náročné psychicky a myslím, že ne každý musí mít vysokoškolské vzdělání.</t>
  </si>
  <si>
    <t xml:space="preserve"> To je individuální</t>
  </si>
  <si>
    <t>odpoved_1</t>
  </si>
  <si>
    <t>odpoved_2</t>
  </si>
  <si>
    <t>p1_1</t>
  </si>
  <si>
    <t>p2_1</t>
  </si>
  <si>
    <t>p3_1</t>
  </si>
  <si>
    <t>p4_1</t>
  </si>
  <si>
    <t>p5_1</t>
  </si>
  <si>
    <t>p6_1</t>
  </si>
  <si>
    <t>p7_1</t>
  </si>
  <si>
    <t>p8_1</t>
  </si>
  <si>
    <t>p1_2</t>
  </si>
  <si>
    <t>p2_2</t>
  </si>
  <si>
    <t>p3_2</t>
  </si>
  <si>
    <t>p4_2</t>
  </si>
  <si>
    <t>p5_2</t>
  </si>
  <si>
    <t>p6_2</t>
  </si>
  <si>
    <t>p7_2</t>
  </si>
  <si>
    <t>p8_2</t>
  </si>
  <si>
    <t xml:space="preserve"> Záleží na tom, co chce ten člověk dělat - každej ji nepotřebuje, ale pro někoho samozřejmě prospěšné či vyloženě nutné je</t>
  </si>
  <si>
    <t xml:space="preserve"> Určitě, jak jsem již minulé zmínil.</t>
  </si>
  <si>
    <t xml:space="preserve"> Záleží na tom, jak k tomu dotyčný sám přistoupí.</t>
  </si>
  <si>
    <t xml:space="preserve"> Ano, člověk se více rozvíjí.</t>
  </si>
  <si>
    <t>skór_1</t>
  </si>
  <si>
    <t>skór_2</t>
  </si>
  <si>
    <t>Test:</t>
  </si>
  <si>
    <t>Název:</t>
  </si>
  <si>
    <t>Škála spokojenosti se studiem a výukou na VŠ</t>
  </si>
  <si>
    <t>Autoři:</t>
  </si>
  <si>
    <t>Šimon Knížek, Dominik Šincl</t>
  </si>
  <si>
    <t>Náhled:</t>
  </si>
  <si>
    <t>www.pmlab.vyzkum-psychologie.cz/vitejte.php?nahled=343</t>
  </si>
  <si>
    <t>Stupně a položky:</t>
  </si>
  <si>
    <t>Velmi nesouhlasím.</t>
  </si>
  <si>
    <t>Spíše nesouhlasím.</t>
  </si>
  <si>
    <t>Něco mezi.</t>
  </si>
  <si>
    <t>Spíše souhlasím.</t>
  </si>
  <si>
    <t>Velmi souhlasím.</t>
  </si>
  <si>
    <t>Líbí se mi atmosféra vysoké školy.</t>
  </si>
  <si>
    <t>Většina mých předmětů je opravdu zajímavá.</t>
  </si>
  <si>
    <t>Kvalita učení je v mém oboru dobrá.</t>
  </si>
  <si>
    <t>Přednášky vzbuzují můj zájem ke studiu.</t>
  </si>
  <si>
    <t>Většina profesorů je připravena poradit.</t>
  </si>
  <si>
    <t>Informace ohledně studia jsou mi předány srozumitelně a včas.</t>
  </si>
  <si>
    <t>Jsem s kvalitou výuky a studia spokojen.</t>
  </si>
  <si>
    <t>Jsem s kvalitou výuky a studia spokojena.</t>
  </si>
  <si>
    <t>Vysoká škola splnila mé očekávání.</t>
  </si>
  <si>
    <t>Celkové skóre 1:</t>
  </si>
  <si>
    <t>Celkové skóre 2:</t>
  </si>
  <si>
    <t>Průměr skóre 1:</t>
  </si>
  <si>
    <t>Průměr skóre 2:</t>
  </si>
  <si>
    <r>
      <t xml:space="preserve">Pearsonova korelace pro oba skóry: </t>
    </r>
    <r>
      <rPr>
        <b/>
        <sz val="11"/>
        <color theme="1"/>
        <rFont val="Aptos Narrow"/>
        <family val="2"/>
        <scheme val="minor"/>
      </rPr>
      <t>0,689</t>
    </r>
  </si>
  <si>
    <t>Průměr hrubého skóre: 28,951</t>
  </si>
  <si>
    <t>Počet respondentů: 225, ženy:166, muži:59</t>
  </si>
  <si>
    <t>Graf rozložení hrubého skóre:</t>
  </si>
  <si>
    <t>Směrodatná odchylka hrubého skóre:</t>
  </si>
  <si>
    <t>Průměr</t>
  </si>
  <si>
    <t>Směrodatná odchylka</t>
  </si>
  <si>
    <t>Položka 1</t>
  </si>
  <si>
    <t>Položka 2</t>
  </si>
  <si>
    <t>Položka 3</t>
  </si>
  <si>
    <t>Položka 4</t>
  </si>
  <si>
    <t>Položka 5</t>
  </si>
  <si>
    <t>Položka 6</t>
  </si>
  <si>
    <t>Položka 7</t>
  </si>
  <si>
    <t>Položka 8</t>
  </si>
  <si>
    <t>Z skór</t>
  </si>
  <si>
    <t>polozka</t>
  </si>
  <si>
    <t>vzkaz</t>
  </si>
  <si>
    <t xml:space="preserve"> Jak který semestr </t>
  </si>
  <si>
    <t xml:space="preserve"> jako student dvouoboru na pdf - jedna katedra super, velice ochotní, druhá naprostá hrůza</t>
  </si>
  <si>
    <t>Faktor</t>
  </si>
  <si>
    <t>Vlastní číslo</t>
  </si>
  <si>
    <t>Percentil</t>
  </si>
  <si>
    <t>Stanin</t>
  </si>
  <si>
    <t>13-19</t>
  </si>
  <si>
    <t>20-21</t>
  </si>
  <si>
    <t>22-25</t>
  </si>
  <si>
    <t>26-28</t>
  </si>
  <si>
    <t>29-30</t>
  </si>
  <si>
    <t>32-32</t>
  </si>
  <si>
    <t>33-35</t>
  </si>
  <si>
    <t>36-38</t>
  </si>
  <si>
    <t>39-39</t>
  </si>
  <si>
    <t>Celkový HS</t>
  </si>
  <si>
    <t>Ženy</t>
  </si>
  <si>
    <t>Muži</t>
  </si>
  <si>
    <t>Percentil pro ženy</t>
  </si>
  <si>
    <t>Percentil pro muže</t>
  </si>
  <si>
    <t>Staniny ženy</t>
  </si>
  <si>
    <t>Staniny muži</t>
  </si>
  <si>
    <t>13-20</t>
  </si>
  <si>
    <t>21-26</t>
  </si>
  <si>
    <t>27-28</t>
  </si>
  <si>
    <t>31-33</t>
  </si>
  <si>
    <t>34-36</t>
  </si>
  <si>
    <t>38-39</t>
  </si>
  <si>
    <t>20-22</t>
  </si>
  <si>
    <t>22-26</t>
  </si>
  <si>
    <t>33-36</t>
  </si>
  <si>
    <t>29-31</t>
  </si>
  <si>
    <t>35-38</t>
  </si>
  <si>
    <t>Proměnná</t>
  </si>
  <si>
    <t>Počet</t>
  </si>
  <si>
    <t>Procento</t>
  </si>
  <si>
    <t>Celkem</t>
  </si>
  <si>
    <t>Škála</t>
  </si>
  <si>
    <t>Počet položek</t>
  </si>
  <si>
    <t>Celková Cronbachova α</t>
  </si>
  <si>
    <t>Spokojenost se studiem a výukou</t>
  </si>
  <si>
    <t>Položka</t>
  </si>
  <si>
    <t>Korelace položky a celku</t>
  </si>
  <si>
    <t>Celková cronbachova α po odebrání položky</t>
  </si>
  <si>
    <t>Faktor 1</t>
  </si>
  <si>
    <t>Komunalita</t>
  </si>
  <si>
    <t>Z skóre Ženy</t>
  </si>
  <si>
    <t>Z skóre muži</t>
  </si>
  <si>
    <t>Stanin Ženy</t>
  </si>
  <si>
    <t>Stanin muži</t>
  </si>
  <si>
    <t>Min HS</t>
  </si>
  <si>
    <t>Max HS</t>
  </si>
  <si>
    <t>Všechny hodnoty, kterých může HS teoreticky nabývat</t>
  </si>
  <si>
    <t>Percentil ženy</t>
  </si>
  <si>
    <t>Z skór ženy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</si>
</sst>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Aptos Narrow"/>
      <family val="2"/>
    </font>
    <font>
      <sz val="12"/>
      <color theme="1"/>
      <name val="Aptos"/>
      <family val="2"/>
    </font>
    <font>
      <sz val="11"/>
      <color rgb="FF000000"/>
      <name val="Calibri"/>
      <family val="2"/>
      <charset val="238"/>
    </font>
    <font>
      <sz val="11"/>
      <color rgb="FFADADAD"/>
      <name val="Calibri"/>
      <family val="2"/>
      <charset val="238"/>
    </font>
    <font>
      <sz val="11"/>
      <name val="Aptos Narrow"/>
      <family val="2"/>
      <charset val="238"/>
      <scheme val="minor"/>
    </font>
  </fonts>
  <fills count="4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3">
    <xf numFmtId="0" fontId="0" fillId="0" borderId="0" xfId="0"/>
    <xf numFmtId="0" fontId="0" fillId="33" borderId="11" xfId="0" applyFill="1" applyBorder="1"/>
    <xf numFmtId="0" fontId="0" fillId="33" borderId="12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0" xfId="0" applyFill="1" applyBorder="1"/>
    <xf numFmtId="0" fontId="0" fillId="33" borderId="15" xfId="0" applyFill="1" applyBorder="1"/>
    <xf numFmtId="0" fontId="0" fillId="33" borderId="16" xfId="0" applyFill="1" applyBorder="1"/>
    <xf numFmtId="0" fontId="0" fillId="33" borderId="17" xfId="0" applyFill="1" applyBorder="1"/>
    <xf numFmtId="0" fontId="0" fillId="33" borderId="18" xfId="0" applyFill="1" applyBorder="1"/>
    <xf numFmtId="0" fontId="0" fillId="35" borderId="20" xfId="0" applyFill="1" applyBorder="1"/>
    <xf numFmtId="0" fontId="0" fillId="35" borderId="21" xfId="0" applyFill="1" applyBorder="1"/>
    <xf numFmtId="0" fontId="0" fillId="34" borderId="22" xfId="0" applyFill="1" applyBorder="1"/>
    <xf numFmtId="0" fontId="0" fillId="34" borderId="23" xfId="0" applyFill="1" applyBorder="1"/>
    <xf numFmtId="0" fontId="0" fillId="34" borderId="24" xfId="0" applyFill="1" applyBorder="1"/>
    <xf numFmtId="0" fontId="0" fillId="35" borderId="10" xfId="0" applyFill="1" applyBorder="1"/>
    <xf numFmtId="0" fontId="0" fillId="37" borderId="23" xfId="0" applyFill="1" applyBorder="1"/>
    <xf numFmtId="0" fontId="0" fillId="37" borderId="0" xfId="0" applyFill="1"/>
    <xf numFmtId="0" fontId="0" fillId="37" borderId="18" xfId="0" applyFill="1" applyBorder="1"/>
    <xf numFmtId="0" fontId="0" fillId="36" borderId="10" xfId="0" applyFill="1" applyBorder="1"/>
    <xf numFmtId="0" fontId="0" fillId="36" borderId="19" xfId="0" applyFill="1" applyBorder="1"/>
    <xf numFmtId="0" fontId="0" fillId="36" borderId="20" xfId="0" applyFill="1" applyBorder="1"/>
    <xf numFmtId="0" fontId="0" fillId="36" borderId="21" xfId="0" applyFill="1" applyBorder="1"/>
    <xf numFmtId="0" fontId="0" fillId="34" borderId="14" xfId="0" applyFill="1" applyBorder="1" applyAlignment="1">
      <alignment horizontal="center"/>
    </xf>
    <xf numFmtId="0" fontId="0" fillId="34" borderId="0" xfId="0" applyFill="1" applyBorder="1" applyAlignment="1">
      <alignment horizontal="center"/>
    </xf>
    <xf numFmtId="0" fontId="0" fillId="34" borderId="15" xfId="0" applyFill="1" applyBorder="1" applyAlignment="1">
      <alignment horizontal="center"/>
    </xf>
    <xf numFmtId="0" fontId="0" fillId="34" borderId="16" xfId="0" applyFill="1" applyBorder="1" applyAlignment="1">
      <alignment horizontal="center"/>
    </xf>
    <xf numFmtId="0" fontId="0" fillId="34" borderId="17" xfId="0" applyFill="1" applyBorder="1" applyAlignment="1">
      <alignment horizontal="center"/>
    </xf>
    <xf numFmtId="0" fontId="0" fillId="34" borderId="18" xfId="0" applyFill="1" applyBorder="1" applyAlignment="1">
      <alignment horizontal="center"/>
    </xf>
    <xf numFmtId="0" fontId="0" fillId="36" borderId="19" xfId="0" applyFill="1" applyBorder="1" applyAlignment="1">
      <alignment horizontal="center"/>
    </xf>
    <xf numFmtId="0" fontId="0" fillId="36" borderId="20" xfId="0" applyFill="1" applyBorder="1" applyAlignment="1">
      <alignment horizontal="center"/>
    </xf>
    <xf numFmtId="0" fontId="0" fillId="36" borderId="21" xfId="0" applyFill="1" applyBorder="1" applyAlignment="1">
      <alignment horizontal="center"/>
    </xf>
    <xf numFmtId="0" fontId="0" fillId="38" borderId="23" xfId="0" applyFill="1" applyBorder="1"/>
    <xf numFmtId="0" fontId="0" fillId="38" borderId="12" xfId="0" applyFill="1" applyBorder="1"/>
    <xf numFmtId="0" fontId="0" fillId="38" borderId="0" xfId="0" applyFill="1" applyBorder="1"/>
    <xf numFmtId="0" fontId="0" fillId="38" borderId="17" xfId="0" applyFill="1" applyBorder="1"/>
    <xf numFmtId="0" fontId="0" fillId="34" borderId="12" xfId="0" applyFill="1" applyBorder="1"/>
    <xf numFmtId="0" fontId="0" fillId="34" borderId="13" xfId="0" applyFill="1" applyBorder="1"/>
    <xf numFmtId="0" fontId="0" fillId="34" borderId="0" xfId="0" applyFill="1" applyBorder="1"/>
    <xf numFmtId="0" fontId="0" fillId="34" borderId="15" xfId="0" applyFill="1" applyBorder="1"/>
    <xf numFmtId="0" fontId="0" fillId="34" borderId="17" xfId="0" applyFill="1" applyBorder="1"/>
    <xf numFmtId="0" fontId="0" fillId="34" borderId="18" xfId="0" applyFill="1" applyBorder="1"/>
    <xf numFmtId="0" fontId="0" fillId="39" borderId="23" xfId="0" applyFill="1" applyBorder="1"/>
    <xf numFmtId="0" fontId="0" fillId="39" borderId="12" xfId="0" applyFill="1" applyBorder="1"/>
    <xf numFmtId="0" fontId="0" fillId="39" borderId="0" xfId="0" applyFill="1" applyBorder="1"/>
    <xf numFmtId="0" fontId="0" fillId="39" borderId="17" xfId="0" applyFill="1" applyBorder="1"/>
    <xf numFmtId="0" fontId="0" fillId="40" borderId="22" xfId="0" applyFill="1" applyBorder="1"/>
    <xf numFmtId="0" fontId="0" fillId="40" borderId="23" xfId="0" applyFill="1" applyBorder="1"/>
    <xf numFmtId="0" fontId="0" fillId="40" borderId="11" xfId="0" applyFill="1" applyBorder="1"/>
    <xf numFmtId="0" fontId="0" fillId="40" borderId="12" xfId="0" applyFill="1" applyBorder="1"/>
    <xf numFmtId="0" fontId="0" fillId="40" borderId="14" xfId="0" applyFill="1" applyBorder="1"/>
    <xf numFmtId="0" fontId="0" fillId="40" borderId="0" xfId="0" applyFill="1" applyBorder="1"/>
    <xf numFmtId="0" fontId="0" fillId="40" borderId="16" xfId="0" applyFill="1" applyBorder="1"/>
    <xf numFmtId="0" fontId="0" fillId="40" borderId="17" xfId="0" applyFill="1" applyBorder="1"/>
    <xf numFmtId="0" fontId="0" fillId="41" borderId="11" xfId="0" applyFill="1" applyBorder="1"/>
    <xf numFmtId="0" fontId="0" fillId="41" borderId="12" xfId="0" applyFill="1" applyBorder="1"/>
    <xf numFmtId="0" fontId="0" fillId="41" borderId="13" xfId="0" applyFill="1" applyBorder="1"/>
    <xf numFmtId="0" fontId="0" fillId="41" borderId="14" xfId="0" applyFill="1" applyBorder="1"/>
    <xf numFmtId="0" fontId="0" fillId="41" borderId="0" xfId="0" applyFill="1" applyBorder="1"/>
    <xf numFmtId="0" fontId="0" fillId="41" borderId="15" xfId="0" applyFill="1" applyBorder="1"/>
    <xf numFmtId="0" fontId="0" fillId="41" borderId="16" xfId="0" applyFill="1" applyBorder="1"/>
    <xf numFmtId="0" fontId="0" fillId="41" borderId="17" xfId="0" applyFill="1" applyBorder="1"/>
    <xf numFmtId="0" fontId="0" fillId="41" borderId="18" xfId="0" applyFill="1" applyBorder="1"/>
    <xf numFmtId="0" fontId="0" fillId="43" borderId="22" xfId="0" applyFill="1" applyBorder="1"/>
    <xf numFmtId="0" fontId="0" fillId="43" borderId="18" xfId="0" applyFill="1" applyBorder="1"/>
    <xf numFmtId="0" fontId="0" fillId="40" borderId="10" xfId="0" applyFill="1" applyBorder="1"/>
    <xf numFmtId="0" fontId="0" fillId="39" borderId="22" xfId="0" applyFill="1" applyBorder="1"/>
    <xf numFmtId="0" fontId="0" fillId="39" borderId="24" xfId="0" applyFill="1" applyBorder="1"/>
    <xf numFmtId="0" fontId="0" fillId="42" borderId="10" xfId="0" applyFill="1" applyBorder="1"/>
    <xf numFmtId="0" fontId="0" fillId="35" borderId="22" xfId="0" applyFill="1" applyBorder="1"/>
    <xf numFmtId="0" fontId="0" fillId="35" borderId="23" xfId="0" applyFill="1" applyBorder="1"/>
    <xf numFmtId="0" fontId="0" fillId="35" borderId="24" xfId="0" applyFill="1" applyBorder="1"/>
    <xf numFmtId="0" fontId="0" fillId="44" borderId="22" xfId="0" applyFill="1" applyBorder="1"/>
    <xf numFmtId="0" fontId="0" fillId="44" borderId="23" xfId="0" applyFill="1" applyBorder="1"/>
    <xf numFmtId="0" fontId="0" fillId="44" borderId="24" xfId="0" applyFill="1" applyBorder="1"/>
    <xf numFmtId="0" fontId="0" fillId="33" borderId="22" xfId="0" applyFill="1" applyBorder="1"/>
    <xf numFmtId="0" fontId="0" fillId="33" borderId="23" xfId="0" applyFill="1" applyBorder="1"/>
    <xf numFmtId="0" fontId="0" fillId="33" borderId="24" xfId="0" applyFill="1" applyBorder="1"/>
    <xf numFmtId="0" fontId="0" fillId="45" borderId="11" xfId="0" applyFill="1" applyBorder="1"/>
    <xf numFmtId="0" fontId="0" fillId="45" borderId="12" xfId="0" applyFill="1" applyBorder="1"/>
    <xf numFmtId="0" fontId="0" fillId="45" borderId="13" xfId="0" applyFill="1" applyBorder="1"/>
    <xf numFmtId="0" fontId="0" fillId="45" borderId="14" xfId="0" applyFill="1" applyBorder="1"/>
    <xf numFmtId="0" fontId="0" fillId="45" borderId="0" xfId="0" applyFill="1" applyBorder="1"/>
    <xf numFmtId="0" fontId="0" fillId="45" borderId="15" xfId="0" applyFill="1" applyBorder="1"/>
    <xf numFmtId="0" fontId="0" fillId="45" borderId="16" xfId="0" applyFill="1" applyBorder="1"/>
    <xf numFmtId="0" fontId="0" fillId="45" borderId="17" xfId="0" applyFill="1" applyBorder="1"/>
    <xf numFmtId="0" fontId="0" fillId="45" borderId="18" xfId="0" applyFill="1" applyBorder="1"/>
    <xf numFmtId="0" fontId="0" fillId="35" borderId="20" xfId="0" applyFill="1" applyBorder="1" applyAlignment="1">
      <alignment horizontal="center"/>
    </xf>
    <xf numFmtId="0" fontId="0" fillId="35" borderId="21" xfId="0" applyFill="1" applyBorder="1" applyAlignment="1">
      <alignment horizontal="center"/>
    </xf>
    <xf numFmtId="0" fontId="0" fillId="45" borderId="0" xfId="0" applyFill="1" applyBorder="1" applyAlignment="1">
      <alignment horizontal="center"/>
    </xf>
    <xf numFmtId="0" fontId="0" fillId="45" borderId="17" xfId="0" applyFill="1" applyBorder="1" applyAlignment="1">
      <alignment horizontal="center"/>
    </xf>
    <xf numFmtId="0" fontId="20" fillId="0" borderId="25" xfId="0" applyFont="1" applyBorder="1" applyAlignment="1">
      <alignment horizontal="center" vertical="center" wrapText="1"/>
    </xf>
    <xf numFmtId="0" fontId="0" fillId="0" borderId="0" xfId="0" applyBorder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2" fillId="0" borderId="0" xfId="0" applyFont="1"/>
    <xf numFmtId="0" fontId="22" fillId="0" borderId="0" xfId="0" applyFont="1" applyAlignment="1">
      <alignment vertical="center" wrapText="1"/>
    </xf>
    <xf numFmtId="0" fontId="20" fillId="0" borderId="27" xfId="0" applyFont="1" applyBorder="1" applyAlignment="1">
      <alignment horizontal="center" vertical="center" wrapText="1"/>
    </xf>
    <xf numFmtId="10" fontId="20" fillId="0" borderId="25" xfId="0" applyNumberFormat="1" applyFont="1" applyBorder="1" applyAlignment="1">
      <alignment horizontal="center" vertical="center" wrapText="1"/>
    </xf>
    <xf numFmtId="9" fontId="20" fillId="0" borderId="25" xfId="0" applyNumberFormat="1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0" fillId="44" borderId="27" xfId="0" applyFont="1" applyFill="1" applyBorder="1" applyAlignment="1">
      <alignment horizontal="center" vertical="center" wrapText="1"/>
    </xf>
    <xf numFmtId="0" fontId="20" fillId="44" borderId="25" xfId="0" applyFont="1" applyFill="1" applyBorder="1" applyAlignment="1">
      <alignment horizontal="center" vertical="center" wrapText="1"/>
    </xf>
    <xf numFmtId="0" fontId="23" fillId="44" borderId="28" xfId="0" applyFont="1" applyFill="1" applyBorder="1" applyAlignment="1">
      <alignment horizontal="center" vertical="center" wrapText="1"/>
    </xf>
    <xf numFmtId="0" fontId="23" fillId="44" borderId="29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20" fillId="44" borderId="28" xfId="0" applyFont="1" applyFill="1" applyBorder="1" applyAlignment="1">
      <alignment horizontal="center" vertical="center" wrapText="1"/>
    </xf>
    <xf numFmtId="0" fontId="20" fillId="44" borderId="29" xfId="0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vertical="center"/>
    </xf>
    <xf numFmtId="0" fontId="21" fillId="0" borderId="25" xfId="0" applyFont="1" applyBorder="1" applyAlignment="1">
      <alignment horizontal="right" vertical="center"/>
    </xf>
    <xf numFmtId="0" fontId="21" fillId="44" borderId="28" xfId="0" applyFont="1" applyFill="1" applyBorder="1" applyAlignment="1">
      <alignment vertical="center"/>
    </xf>
    <xf numFmtId="0" fontId="21" fillId="44" borderId="29" xfId="0" applyFont="1" applyFill="1" applyBorder="1" applyAlignment="1">
      <alignment vertical="center"/>
    </xf>
    <xf numFmtId="0" fontId="21" fillId="0" borderId="32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44" borderId="32" xfId="0" applyFont="1" applyFill="1" applyBorder="1" applyAlignment="1">
      <alignment horizontal="center" vertical="center"/>
    </xf>
    <xf numFmtId="0" fontId="21" fillId="44" borderId="28" xfId="0" applyFont="1" applyFill="1" applyBorder="1" applyAlignment="1">
      <alignment horizontal="center" vertical="center"/>
    </xf>
    <xf numFmtId="0" fontId="21" fillId="44" borderId="29" xfId="0" applyFont="1" applyFill="1" applyBorder="1" applyAlignment="1">
      <alignment horizontal="center" vertical="center"/>
    </xf>
    <xf numFmtId="0" fontId="0" fillId="46" borderId="0" xfId="0" applyFill="1"/>
    <xf numFmtId="0" fontId="0" fillId="33" borderId="0" xfId="0" applyFill="1"/>
    <xf numFmtId="1" fontId="0" fillId="0" borderId="0" xfId="0" applyNumberFormat="1"/>
    <xf numFmtId="0" fontId="22" fillId="0" borderId="0" xfId="0" applyFont="1" applyBorder="1"/>
    <xf numFmtId="164" fontId="0" fillId="0" borderId="0" xfId="0" applyNumberFormat="1"/>
    <xf numFmtId="0" fontId="25" fillId="47" borderId="0" xfId="0" applyFont="1" applyFill="1"/>
    <xf numFmtId="0" fontId="25" fillId="47" borderId="20" xfId="0" applyFont="1" applyFill="1" applyBorder="1" applyAlignment="1">
      <alignment horizontal="center"/>
    </xf>
    <xf numFmtId="0" fontId="0" fillId="48" borderId="0" xfId="0" applyFill="1"/>
    <xf numFmtId="0" fontId="0" fillId="48" borderId="0" xfId="0" applyFill="1" applyAlignment="1">
      <alignment horizontal="right"/>
    </xf>
    <xf numFmtId="0" fontId="0" fillId="48" borderId="0" xfId="0" applyFill="1" applyBorder="1" applyAlignment="1">
      <alignment horizontal="right"/>
    </xf>
    <xf numFmtId="0" fontId="0" fillId="43" borderId="0" xfId="0" applyFill="1"/>
    <xf numFmtId="1" fontId="0" fillId="43" borderId="0" xfId="0" applyNumberFormat="1" applyFill="1"/>
    <xf numFmtId="0" fontId="0" fillId="42" borderId="0" xfId="0" applyFill="1"/>
    <xf numFmtId="1" fontId="0" fillId="42" borderId="0" xfId="0" applyNumberFormat="1" applyFill="1"/>
    <xf numFmtId="0" fontId="0" fillId="40" borderId="19" xfId="0" applyFill="1" applyBorder="1" applyAlignment="1">
      <alignment horizontal="center"/>
    </xf>
    <xf numFmtId="0" fontId="0" fillId="40" borderId="20" xfId="0" applyFill="1" applyBorder="1" applyAlignment="1">
      <alignment horizontal="center"/>
    </xf>
    <xf numFmtId="0" fontId="0" fillId="40" borderId="21" xfId="0" applyFill="1" applyBorder="1" applyAlignment="1">
      <alignment horizontal="center"/>
    </xf>
    <xf numFmtId="0" fontId="0" fillId="46" borderId="0" xfId="0" applyFill="1" applyAlignment="1">
      <alignment horizontal="center"/>
    </xf>
    <xf numFmtId="0" fontId="20" fillId="0" borderId="0" xfId="0" applyFont="1" applyBorder="1" applyAlignment="1">
      <alignment vertical="center" wrapText="1"/>
    </xf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Skore_rozlozeni</a:t>
            </a:r>
          </a:p>
        </c:rich>
      </c:tx>
      <c:layout>
        <c:manualLayout>
          <c:xMode val="edge"/>
          <c:yMode val="edge"/>
          <c:x val="0.3883936247099547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Normy!$C$2:$C$226</c:f>
              <c:numCache>
                <c:formatCode>General</c:formatCode>
                <c:ptCount val="225"/>
                <c:pt idx="0">
                  <c:v>21</c:v>
                </c:pt>
                <c:pt idx="1">
                  <c:v>32</c:v>
                </c:pt>
                <c:pt idx="2">
                  <c:v>20</c:v>
                </c:pt>
                <c:pt idx="3">
                  <c:v>29</c:v>
                </c:pt>
                <c:pt idx="4">
                  <c:v>30</c:v>
                </c:pt>
                <c:pt idx="5">
                  <c:v>33</c:v>
                </c:pt>
                <c:pt idx="6">
                  <c:v>30</c:v>
                </c:pt>
                <c:pt idx="7">
                  <c:v>28</c:v>
                </c:pt>
                <c:pt idx="8">
                  <c:v>29</c:v>
                </c:pt>
                <c:pt idx="9">
                  <c:v>33</c:v>
                </c:pt>
                <c:pt idx="10">
                  <c:v>25</c:v>
                </c:pt>
                <c:pt idx="11">
                  <c:v>21</c:v>
                </c:pt>
                <c:pt idx="12">
                  <c:v>37</c:v>
                </c:pt>
                <c:pt idx="13">
                  <c:v>26</c:v>
                </c:pt>
                <c:pt idx="14">
                  <c:v>37</c:v>
                </c:pt>
                <c:pt idx="15">
                  <c:v>28</c:v>
                </c:pt>
                <c:pt idx="16">
                  <c:v>30</c:v>
                </c:pt>
                <c:pt idx="17">
                  <c:v>29</c:v>
                </c:pt>
                <c:pt idx="18">
                  <c:v>19</c:v>
                </c:pt>
                <c:pt idx="19">
                  <c:v>22</c:v>
                </c:pt>
                <c:pt idx="20">
                  <c:v>36</c:v>
                </c:pt>
                <c:pt idx="21">
                  <c:v>36</c:v>
                </c:pt>
                <c:pt idx="22">
                  <c:v>23</c:v>
                </c:pt>
                <c:pt idx="23">
                  <c:v>29</c:v>
                </c:pt>
                <c:pt idx="24">
                  <c:v>24</c:v>
                </c:pt>
                <c:pt idx="25">
                  <c:v>30</c:v>
                </c:pt>
                <c:pt idx="26">
                  <c:v>24</c:v>
                </c:pt>
                <c:pt idx="27">
                  <c:v>28</c:v>
                </c:pt>
                <c:pt idx="28">
                  <c:v>36</c:v>
                </c:pt>
                <c:pt idx="29">
                  <c:v>38</c:v>
                </c:pt>
                <c:pt idx="30">
                  <c:v>29</c:v>
                </c:pt>
                <c:pt idx="31">
                  <c:v>34</c:v>
                </c:pt>
                <c:pt idx="32">
                  <c:v>23</c:v>
                </c:pt>
                <c:pt idx="33">
                  <c:v>38</c:v>
                </c:pt>
                <c:pt idx="34">
                  <c:v>29</c:v>
                </c:pt>
                <c:pt idx="35">
                  <c:v>33</c:v>
                </c:pt>
                <c:pt idx="36">
                  <c:v>21</c:v>
                </c:pt>
                <c:pt idx="37">
                  <c:v>25</c:v>
                </c:pt>
                <c:pt idx="38">
                  <c:v>28</c:v>
                </c:pt>
                <c:pt idx="39">
                  <c:v>22</c:v>
                </c:pt>
                <c:pt idx="40">
                  <c:v>35</c:v>
                </c:pt>
                <c:pt idx="41">
                  <c:v>37</c:v>
                </c:pt>
                <c:pt idx="42">
                  <c:v>30</c:v>
                </c:pt>
                <c:pt idx="43">
                  <c:v>33</c:v>
                </c:pt>
                <c:pt idx="44">
                  <c:v>19</c:v>
                </c:pt>
                <c:pt idx="45">
                  <c:v>30</c:v>
                </c:pt>
                <c:pt idx="46">
                  <c:v>22</c:v>
                </c:pt>
                <c:pt idx="47">
                  <c:v>33</c:v>
                </c:pt>
                <c:pt idx="48">
                  <c:v>39</c:v>
                </c:pt>
                <c:pt idx="49">
                  <c:v>28</c:v>
                </c:pt>
                <c:pt idx="50">
                  <c:v>36</c:v>
                </c:pt>
                <c:pt idx="51">
                  <c:v>34</c:v>
                </c:pt>
                <c:pt idx="52">
                  <c:v>27</c:v>
                </c:pt>
                <c:pt idx="53">
                  <c:v>30</c:v>
                </c:pt>
                <c:pt idx="54">
                  <c:v>33</c:v>
                </c:pt>
                <c:pt idx="55">
                  <c:v>26</c:v>
                </c:pt>
                <c:pt idx="56">
                  <c:v>15</c:v>
                </c:pt>
                <c:pt idx="57">
                  <c:v>28</c:v>
                </c:pt>
                <c:pt idx="58">
                  <c:v>28</c:v>
                </c:pt>
                <c:pt idx="59">
                  <c:v>33</c:v>
                </c:pt>
                <c:pt idx="60">
                  <c:v>31</c:v>
                </c:pt>
                <c:pt idx="61">
                  <c:v>19</c:v>
                </c:pt>
                <c:pt idx="62">
                  <c:v>22</c:v>
                </c:pt>
                <c:pt idx="63">
                  <c:v>25</c:v>
                </c:pt>
                <c:pt idx="64">
                  <c:v>26</c:v>
                </c:pt>
                <c:pt idx="65">
                  <c:v>33</c:v>
                </c:pt>
                <c:pt idx="66">
                  <c:v>27</c:v>
                </c:pt>
                <c:pt idx="67">
                  <c:v>31</c:v>
                </c:pt>
                <c:pt idx="68">
                  <c:v>33</c:v>
                </c:pt>
                <c:pt idx="69">
                  <c:v>37</c:v>
                </c:pt>
                <c:pt idx="70">
                  <c:v>39</c:v>
                </c:pt>
                <c:pt idx="71">
                  <c:v>34</c:v>
                </c:pt>
                <c:pt idx="72">
                  <c:v>37</c:v>
                </c:pt>
                <c:pt idx="73">
                  <c:v>26</c:v>
                </c:pt>
                <c:pt idx="74">
                  <c:v>32</c:v>
                </c:pt>
                <c:pt idx="75">
                  <c:v>35</c:v>
                </c:pt>
                <c:pt idx="76">
                  <c:v>28</c:v>
                </c:pt>
                <c:pt idx="77">
                  <c:v>38</c:v>
                </c:pt>
                <c:pt idx="78">
                  <c:v>23</c:v>
                </c:pt>
                <c:pt idx="79">
                  <c:v>38</c:v>
                </c:pt>
                <c:pt idx="80">
                  <c:v>26</c:v>
                </c:pt>
                <c:pt idx="81">
                  <c:v>26</c:v>
                </c:pt>
                <c:pt idx="82">
                  <c:v>33</c:v>
                </c:pt>
                <c:pt idx="83">
                  <c:v>21</c:v>
                </c:pt>
                <c:pt idx="84">
                  <c:v>31</c:v>
                </c:pt>
                <c:pt idx="85">
                  <c:v>20</c:v>
                </c:pt>
                <c:pt idx="86">
                  <c:v>26</c:v>
                </c:pt>
                <c:pt idx="87">
                  <c:v>32</c:v>
                </c:pt>
                <c:pt idx="88">
                  <c:v>13</c:v>
                </c:pt>
                <c:pt idx="89">
                  <c:v>22</c:v>
                </c:pt>
                <c:pt idx="90">
                  <c:v>28</c:v>
                </c:pt>
                <c:pt idx="91">
                  <c:v>32</c:v>
                </c:pt>
                <c:pt idx="92">
                  <c:v>38</c:v>
                </c:pt>
                <c:pt idx="93">
                  <c:v>28</c:v>
                </c:pt>
                <c:pt idx="94">
                  <c:v>26</c:v>
                </c:pt>
                <c:pt idx="95">
                  <c:v>30</c:v>
                </c:pt>
                <c:pt idx="96">
                  <c:v>27</c:v>
                </c:pt>
                <c:pt idx="97">
                  <c:v>29</c:v>
                </c:pt>
                <c:pt idx="98">
                  <c:v>30</c:v>
                </c:pt>
                <c:pt idx="99">
                  <c:v>28</c:v>
                </c:pt>
                <c:pt idx="100">
                  <c:v>23</c:v>
                </c:pt>
                <c:pt idx="101">
                  <c:v>25</c:v>
                </c:pt>
                <c:pt idx="102">
                  <c:v>36</c:v>
                </c:pt>
                <c:pt idx="103">
                  <c:v>24</c:v>
                </c:pt>
                <c:pt idx="104">
                  <c:v>29</c:v>
                </c:pt>
                <c:pt idx="105">
                  <c:v>25</c:v>
                </c:pt>
                <c:pt idx="106">
                  <c:v>32</c:v>
                </c:pt>
                <c:pt idx="107">
                  <c:v>33</c:v>
                </c:pt>
                <c:pt idx="108">
                  <c:v>23</c:v>
                </c:pt>
                <c:pt idx="109">
                  <c:v>33</c:v>
                </c:pt>
                <c:pt idx="110">
                  <c:v>27</c:v>
                </c:pt>
                <c:pt idx="111">
                  <c:v>30</c:v>
                </c:pt>
                <c:pt idx="112">
                  <c:v>24</c:v>
                </c:pt>
                <c:pt idx="113">
                  <c:v>29</c:v>
                </c:pt>
                <c:pt idx="114">
                  <c:v>34</c:v>
                </c:pt>
                <c:pt idx="115">
                  <c:v>29</c:v>
                </c:pt>
                <c:pt idx="116">
                  <c:v>34</c:v>
                </c:pt>
                <c:pt idx="117">
                  <c:v>25</c:v>
                </c:pt>
                <c:pt idx="118">
                  <c:v>31</c:v>
                </c:pt>
                <c:pt idx="119">
                  <c:v>31</c:v>
                </c:pt>
                <c:pt idx="120">
                  <c:v>30</c:v>
                </c:pt>
                <c:pt idx="121">
                  <c:v>34</c:v>
                </c:pt>
                <c:pt idx="122">
                  <c:v>32</c:v>
                </c:pt>
                <c:pt idx="123">
                  <c:v>31</c:v>
                </c:pt>
                <c:pt idx="124">
                  <c:v>29</c:v>
                </c:pt>
                <c:pt idx="125">
                  <c:v>38</c:v>
                </c:pt>
                <c:pt idx="126">
                  <c:v>32</c:v>
                </c:pt>
                <c:pt idx="127">
                  <c:v>25</c:v>
                </c:pt>
                <c:pt idx="128">
                  <c:v>31</c:v>
                </c:pt>
                <c:pt idx="129">
                  <c:v>29</c:v>
                </c:pt>
                <c:pt idx="130">
                  <c:v>32</c:v>
                </c:pt>
                <c:pt idx="131">
                  <c:v>30</c:v>
                </c:pt>
                <c:pt idx="132">
                  <c:v>25</c:v>
                </c:pt>
                <c:pt idx="133">
                  <c:v>31</c:v>
                </c:pt>
                <c:pt idx="134">
                  <c:v>29</c:v>
                </c:pt>
                <c:pt idx="135">
                  <c:v>26</c:v>
                </c:pt>
                <c:pt idx="136">
                  <c:v>27</c:v>
                </c:pt>
                <c:pt idx="137">
                  <c:v>32</c:v>
                </c:pt>
                <c:pt idx="138">
                  <c:v>22</c:v>
                </c:pt>
                <c:pt idx="139">
                  <c:v>31</c:v>
                </c:pt>
                <c:pt idx="140">
                  <c:v>31</c:v>
                </c:pt>
                <c:pt idx="141">
                  <c:v>30</c:v>
                </c:pt>
                <c:pt idx="142">
                  <c:v>33</c:v>
                </c:pt>
                <c:pt idx="143">
                  <c:v>29</c:v>
                </c:pt>
                <c:pt idx="144">
                  <c:v>31</c:v>
                </c:pt>
                <c:pt idx="145">
                  <c:v>32</c:v>
                </c:pt>
                <c:pt idx="146">
                  <c:v>30</c:v>
                </c:pt>
                <c:pt idx="147">
                  <c:v>32</c:v>
                </c:pt>
                <c:pt idx="148">
                  <c:v>28</c:v>
                </c:pt>
                <c:pt idx="149">
                  <c:v>26</c:v>
                </c:pt>
                <c:pt idx="150">
                  <c:v>30</c:v>
                </c:pt>
                <c:pt idx="151">
                  <c:v>35</c:v>
                </c:pt>
                <c:pt idx="152">
                  <c:v>28</c:v>
                </c:pt>
                <c:pt idx="153">
                  <c:v>23</c:v>
                </c:pt>
                <c:pt idx="154">
                  <c:v>32</c:v>
                </c:pt>
                <c:pt idx="155">
                  <c:v>25</c:v>
                </c:pt>
                <c:pt idx="156">
                  <c:v>27</c:v>
                </c:pt>
                <c:pt idx="157">
                  <c:v>31</c:v>
                </c:pt>
                <c:pt idx="158">
                  <c:v>24</c:v>
                </c:pt>
                <c:pt idx="159">
                  <c:v>20</c:v>
                </c:pt>
                <c:pt idx="160">
                  <c:v>29</c:v>
                </c:pt>
                <c:pt idx="161">
                  <c:v>30</c:v>
                </c:pt>
                <c:pt idx="162">
                  <c:v>24</c:v>
                </c:pt>
                <c:pt idx="163">
                  <c:v>39</c:v>
                </c:pt>
                <c:pt idx="164">
                  <c:v>32</c:v>
                </c:pt>
                <c:pt idx="165">
                  <c:v>31</c:v>
                </c:pt>
                <c:pt idx="166">
                  <c:v>28</c:v>
                </c:pt>
                <c:pt idx="167">
                  <c:v>28</c:v>
                </c:pt>
                <c:pt idx="168">
                  <c:v>32</c:v>
                </c:pt>
                <c:pt idx="169">
                  <c:v>27</c:v>
                </c:pt>
                <c:pt idx="170">
                  <c:v>19</c:v>
                </c:pt>
                <c:pt idx="171">
                  <c:v>13</c:v>
                </c:pt>
                <c:pt idx="172">
                  <c:v>34</c:v>
                </c:pt>
                <c:pt idx="173">
                  <c:v>21</c:v>
                </c:pt>
                <c:pt idx="174">
                  <c:v>33</c:v>
                </c:pt>
                <c:pt idx="175">
                  <c:v>29</c:v>
                </c:pt>
                <c:pt idx="176">
                  <c:v>21</c:v>
                </c:pt>
                <c:pt idx="177">
                  <c:v>31</c:v>
                </c:pt>
                <c:pt idx="178">
                  <c:v>28</c:v>
                </c:pt>
                <c:pt idx="179">
                  <c:v>32</c:v>
                </c:pt>
                <c:pt idx="180">
                  <c:v>31</c:v>
                </c:pt>
                <c:pt idx="181">
                  <c:v>28</c:v>
                </c:pt>
                <c:pt idx="182">
                  <c:v>38</c:v>
                </c:pt>
                <c:pt idx="183">
                  <c:v>21</c:v>
                </c:pt>
                <c:pt idx="184">
                  <c:v>30</c:v>
                </c:pt>
                <c:pt idx="185">
                  <c:v>38</c:v>
                </c:pt>
                <c:pt idx="186">
                  <c:v>20</c:v>
                </c:pt>
                <c:pt idx="187">
                  <c:v>25</c:v>
                </c:pt>
                <c:pt idx="188">
                  <c:v>29</c:v>
                </c:pt>
                <c:pt idx="189">
                  <c:v>32</c:v>
                </c:pt>
                <c:pt idx="190">
                  <c:v>35</c:v>
                </c:pt>
                <c:pt idx="191">
                  <c:v>25</c:v>
                </c:pt>
                <c:pt idx="192">
                  <c:v>35</c:v>
                </c:pt>
                <c:pt idx="193">
                  <c:v>31</c:v>
                </c:pt>
                <c:pt idx="194">
                  <c:v>31</c:v>
                </c:pt>
                <c:pt idx="195">
                  <c:v>28</c:v>
                </c:pt>
                <c:pt idx="196">
                  <c:v>31</c:v>
                </c:pt>
                <c:pt idx="197">
                  <c:v>38</c:v>
                </c:pt>
                <c:pt idx="198">
                  <c:v>34</c:v>
                </c:pt>
                <c:pt idx="199">
                  <c:v>32</c:v>
                </c:pt>
                <c:pt idx="200">
                  <c:v>20</c:v>
                </c:pt>
                <c:pt idx="201">
                  <c:v>28</c:v>
                </c:pt>
                <c:pt idx="202">
                  <c:v>31</c:v>
                </c:pt>
                <c:pt idx="203">
                  <c:v>31</c:v>
                </c:pt>
                <c:pt idx="204">
                  <c:v>18</c:v>
                </c:pt>
                <c:pt idx="205">
                  <c:v>31</c:v>
                </c:pt>
                <c:pt idx="206">
                  <c:v>28</c:v>
                </c:pt>
                <c:pt idx="207">
                  <c:v>19</c:v>
                </c:pt>
                <c:pt idx="208">
                  <c:v>18</c:v>
                </c:pt>
                <c:pt idx="209">
                  <c:v>31</c:v>
                </c:pt>
                <c:pt idx="210">
                  <c:v>30</c:v>
                </c:pt>
                <c:pt idx="211">
                  <c:v>28</c:v>
                </c:pt>
                <c:pt idx="212">
                  <c:v>30</c:v>
                </c:pt>
                <c:pt idx="213">
                  <c:v>35</c:v>
                </c:pt>
                <c:pt idx="214">
                  <c:v>27</c:v>
                </c:pt>
                <c:pt idx="215">
                  <c:v>36</c:v>
                </c:pt>
                <c:pt idx="216">
                  <c:v>32</c:v>
                </c:pt>
                <c:pt idx="217">
                  <c:v>28</c:v>
                </c:pt>
                <c:pt idx="218">
                  <c:v>21</c:v>
                </c:pt>
                <c:pt idx="219">
                  <c:v>28</c:v>
                </c:pt>
                <c:pt idx="220">
                  <c:v>31</c:v>
                </c:pt>
                <c:pt idx="221">
                  <c:v>20</c:v>
                </c:pt>
                <c:pt idx="222">
                  <c:v>30</c:v>
                </c:pt>
                <c:pt idx="223">
                  <c:v>30</c:v>
                </c:pt>
                <c:pt idx="224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68-444D-B2FD-643F97580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694623"/>
        <c:axId val="2014699423"/>
      </c:scatterChart>
      <c:valAx>
        <c:axId val="20146946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014699423"/>
        <c:crosses val="autoZero"/>
        <c:crossBetween val="midCat"/>
      </c:valAx>
      <c:valAx>
        <c:axId val="2014699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0146946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Hrubé skóre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cs-CZ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Hrubé skóre</a:t>
          </a:r>
        </a:p>
      </cx:txPr>
    </cx:title>
    <cx:plotArea>
      <cx:plotAreaRegion>
        <cx:series layoutId="clusteredColumn" uniqueId="{FB58CA04-EF8F-4548-8CBC-EAD0EBE8096C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495300</xdr:colOff>
      <xdr:row>10</xdr:row>
      <xdr:rowOff>80962</xdr:rowOff>
    </xdr:from>
    <xdr:to>
      <xdr:col>18</xdr:col>
      <xdr:colOff>400050</xdr:colOff>
      <xdr:row>24</xdr:row>
      <xdr:rowOff>157162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7C521A9D-EDCE-C25E-6FC9-E8BCEFDB32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590550</xdr:colOff>
      <xdr:row>132</xdr:row>
      <xdr:rowOff>185737</xdr:rowOff>
    </xdr:from>
    <xdr:to>
      <xdr:col>17</xdr:col>
      <xdr:colOff>76200</xdr:colOff>
      <xdr:row>147</xdr:row>
      <xdr:rowOff>71437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af 2">
              <a:extLst>
                <a:ext uri="{FF2B5EF4-FFF2-40B4-BE49-F238E27FC236}">
                  <a16:creationId xmlns:a16="http://schemas.microsoft.com/office/drawing/2014/main" id="{47809B68-8A28-ACE3-C0DB-C194408EC93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820150" y="26255662"/>
              <a:ext cx="10639425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graf není ve vaší verzi aplikace Excel dostupný.
Pokud upravíte tento obrazec nebo tento sešit uložíte v jiném formátu souboru, pak se graf trvale poruší.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13026-1FE6-4E30-9BF9-1BBEF95F82EB}">
  <dimension ref="A1:Y230"/>
  <sheetViews>
    <sheetView workbookViewId="0">
      <selection activeCell="O6" sqref="O6"/>
    </sheetView>
  </sheetViews>
  <sheetFormatPr defaultRowHeight="15" x14ac:dyDescent="0.25"/>
  <sheetData>
    <row r="1" spans="1:25" x14ac:dyDescent="0.25">
      <c r="A1" s="19" t="s">
        <v>0</v>
      </c>
      <c r="B1" s="19" t="s">
        <v>1</v>
      </c>
      <c r="C1" s="19" t="s">
        <v>2</v>
      </c>
      <c r="D1" s="16" t="s">
        <v>3</v>
      </c>
      <c r="E1" s="12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4" t="s">
        <v>11</v>
      </c>
      <c r="M1" s="15" t="s">
        <v>12</v>
      </c>
    </row>
    <row r="2" spans="1:25" x14ac:dyDescent="0.25">
      <c r="A2" s="20">
        <v>40706</v>
      </c>
      <c r="B2" s="29">
        <v>0</v>
      </c>
      <c r="C2" s="20">
        <v>2001</v>
      </c>
      <c r="D2" s="17" t="s">
        <v>13</v>
      </c>
      <c r="E2" s="23">
        <v>3</v>
      </c>
      <c r="F2" s="24">
        <v>2</v>
      </c>
      <c r="G2" s="24">
        <v>2</v>
      </c>
      <c r="H2" s="24">
        <v>2</v>
      </c>
      <c r="I2" s="24">
        <v>4</v>
      </c>
      <c r="J2" s="24">
        <v>2</v>
      </c>
      <c r="K2" s="24">
        <v>3</v>
      </c>
      <c r="L2" s="25">
        <v>3</v>
      </c>
      <c r="M2" s="10">
        <v>21</v>
      </c>
      <c r="P2" s="1" t="s">
        <v>14</v>
      </c>
      <c r="Q2" s="2"/>
      <c r="R2" s="2"/>
      <c r="S2" s="2"/>
      <c r="T2" s="2"/>
      <c r="U2" s="2"/>
      <c r="V2" s="2"/>
      <c r="W2" s="2"/>
      <c r="X2" s="2"/>
      <c r="Y2" s="3"/>
    </row>
    <row r="3" spans="1:25" x14ac:dyDescent="0.25">
      <c r="A3" s="21">
        <v>40707</v>
      </c>
      <c r="B3" s="30">
        <v>0</v>
      </c>
      <c r="C3" s="21">
        <v>2003</v>
      </c>
      <c r="D3" s="17" t="s">
        <v>15</v>
      </c>
      <c r="E3" s="23">
        <v>4</v>
      </c>
      <c r="F3" s="24">
        <v>5</v>
      </c>
      <c r="G3" s="24">
        <v>4</v>
      </c>
      <c r="H3" s="24">
        <v>4</v>
      </c>
      <c r="I3" s="24">
        <v>4</v>
      </c>
      <c r="J3" s="24">
        <v>4</v>
      </c>
      <c r="K3" s="24">
        <v>4</v>
      </c>
      <c r="L3" s="25">
        <v>3</v>
      </c>
      <c r="M3" s="10">
        <v>32</v>
      </c>
      <c r="P3" s="4" t="s">
        <v>16</v>
      </c>
      <c r="Q3" s="5"/>
      <c r="R3" s="5"/>
      <c r="S3" s="5"/>
      <c r="T3" s="5"/>
      <c r="U3" s="5"/>
      <c r="V3" s="5"/>
      <c r="W3" s="5"/>
      <c r="X3" s="5"/>
      <c r="Y3" s="6"/>
    </row>
    <row r="4" spans="1:25" x14ac:dyDescent="0.25">
      <c r="A4" s="21">
        <v>40722</v>
      </c>
      <c r="B4" s="30">
        <v>1</v>
      </c>
      <c r="C4" s="21">
        <v>2003</v>
      </c>
      <c r="D4" s="17" t="s">
        <v>17</v>
      </c>
      <c r="E4" s="23">
        <v>5</v>
      </c>
      <c r="F4" s="24">
        <v>1</v>
      </c>
      <c r="G4" s="24">
        <v>1</v>
      </c>
      <c r="H4" s="24">
        <v>1</v>
      </c>
      <c r="I4" s="24">
        <v>4</v>
      </c>
      <c r="J4" s="24">
        <v>4</v>
      </c>
      <c r="K4" s="24">
        <v>2</v>
      </c>
      <c r="L4" s="25">
        <v>2</v>
      </c>
      <c r="M4" s="10">
        <v>20</v>
      </c>
      <c r="P4" s="7" t="s">
        <v>18</v>
      </c>
      <c r="Q4" s="8"/>
      <c r="R4" s="8"/>
      <c r="S4" s="8"/>
      <c r="T4" s="8"/>
      <c r="U4" s="8"/>
      <c r="V4" s="8"/>
      <c r="W4" s="8"/>
      <c r="X4" s="8"/>
      <c r="Y4" s="9"/>
    </row>
    <row r="5" spans="1:25" x14ac:dyDescent="0.25">
      <c r="A5" s="21">
        <v>40822</v>
      </c>
      <c r="B5" s="30">
        <v>0</v>
      </c>
      <c r="C5" s="21">
        <v>2005</v>
      </c>
      <c r="D5" s="17" t="s">
        <v>19</v>
      </c>
      <c r="E5" s="23">
        <v>5</v>
      </c>
      <c r="F5" s="24">
        <v>4</v>
      </c>
      <c r="G5" s="24">
        <v>4</v>
      </c>
      <c r="H5" s="24">
        <v>2</v>
      </c>
      <c r="I5" s="24">
        <v>4</v>
      </c>
      <c r="J5" s="24">
        <v>4</v>
      </c>
      <c r="K5" s="24">
        <v>4</v>
      </c>
      <c r="L5" s="25">
        <v>2</v>
      </c>
      <c r="M5" s="10">
        <v>29</v>
      </c>
    </row>
    <row r="6" spans="1:25" x14ac:dyDescent="0.25">
      <c r="A6" s="21">
        <v>40857</v>
      </c>
      <c r="B6" s="30">
        <v>0</v>
      </c>
      <c r="C6" s="21">
        <v>2006</v>
      </c>
      <c r="D6" s="17" t="s">
        <v>15</v>
      </c>
      <c r="E6" s="23">
        <v>4</v>
      </c>
      <c r="F6" s="24">
        <v>4</v>
      </c>
      <c r="G6" s="24">
        <v>3</v>
      </c>
      <c r="H6" s="24">
        <v>3</v>
      </c>
      <c r="I6" s="24">
        <v>4</v>
      </c>
      <c r="J6" s="24">
        <v>4</v>
      </c>
      <c r="K6" s="24">
        <v>3</v>
      </c>
      <c r="L6" s="25">
        <v>5</v>
      </c>
      <c r="M6" s="10">
        <v>30</v>
      </c>
    </row>
    <row r="7" spans="1:25" x14ac:dyDescent="0.25">
      <c r="A7" s="21">
        <v>40858</v>
      </c>
      <c r="B7" s="30">
        <v>0</v>
      </c>
      <c r="C7" s="21">
        <v>2006</v>
      </c>
      <c r="D7" s="17" t="s">
        <v>15</v>
      </c>
      <c r="E7" s="23">
        <v>5</v>
      </c>
      <c r="F7" s="24">
        <v>5</v>
      </c>
      <c r="G7" s="24">
        <v>4</v>
      </c>
      <c r="H7" s="24">
        <v>2</v>
      </c>
      <c r="I7" s="24">
        <v>4</v>
      </c>
      <c r="J7" s="24">
        <v>4</v>
      </c>
      <c r="K7" s="24">
        <v>5</v>
      </c>
      <c r="L7" s="25">
        <v>4</v>
      </c>
      <c r="M7" s="10">
        <v>33</v>
      </c>
    </row>
    <row r="8" spans="1:25" x14ac:dyDescent="0.25">
      <c r="A8" s="21">
        <v>40863</v>
      </c>
      <c r="B8" s="30">
        <v>0</v>
      </c>
      <c r="C8" s="21">
        <v>2001</v>
      </c>
      <c r="D8" s="17" t="s">
        <v>20</v>
      </c>
      <c r="E8" s="23">
        <v>3</v>
      </c>
      <c r="F8" s="24">
        <v>4</v>
      </c>
      <c r="G8" s="24">
        <v>4</v>
      </c>
      <c r="H8" s="24">
        <v>4</v>
      </c>
      <c r="I8" s="24">
        <v>4</v>
      </c>
      <c r="J8" s="24">
        <v>3</v>
      </c>
      <c r="K8" s="24">
        <v>4</v>
      </c>
      <c r="L8" s="25">
        <v>4</v>
      </c>
      <c r="M8" s="10">
        <v>30</v>
      </c>
    </row>
    <row r="9" spans="1:25" x14ac:dyDescent="0.25">
      <c r="A9" s="21">
        <v>40864</v>
      </c>
      <c r="B9" s="30">
        <v>0</v>
      </c>
      <c r="C9" s="21">
        <v>2005</v>
      </c>
      <c r="D9" s="17" t="s">
        <v>21</v>
      </c>
      <c r="E9" s="23">
        <v>4</v>
      </c>
      <c r="F9" s="24">
        <v>3</v>
      </c>
      <c r="G9" s="24">
        <v>4</v>
      </c>
      <c r="H9" s="24">
        <v>2</v>
      </c>
      <c r="I9" s="24">
        <v>4</v>
      </c>
      <c r="J9" s="24">
        <v>4</v>
      </c>
      <c r="K9" s="24">
        <v>4</v>
      </c>
      <c r="L9" s="25">
        <v>3</v>
      </c>
      <c r="M9" s="10">
        <v>28</v>
      </c>
    </row>
    <row r="10" spans="1:25" x14ac:dyDescent="0.25">
      <c r="A10" s="21">
        <v>40860</v>
      </c>
      <c r="B10" s="30">
        <v>1</v>
      </c>
      <c r="C10" s="21">
        <v>2000</v>
      </c>
      <c r="D10" s="17" t="s">
        <v>22</v>
      </c>
      <c r="E10" s="23">
        <v>4</v>
      </c>
      <c r="F10" s="24">
        <v>4</v>
      </c>
      <c r="G10" s="24">
        <v>3</v>
      </c>
      <c r="H10" s="24">
        <v>3</v>
      </c>
      <c r="I10" s="24">
        <v>5</v>
      </c>
      <c r="J10" s="24">
        <v>5</v>
      </c>
      <c r="K10" s="24">
        <v>3</v>
      </c>
      <c r="L10" s="25">
        <v>2</v>
      </c>
      <c r="M10" s="10">
        <v>29</v>
      </c>
    </row>
    <row r="11" spans="1:25" x14ac:dyDescent="0.25">
      <c r="A11" s="21">
        <v>40871</v>
      </c>
      <c r="B11" s="30">
        <v>0</v>
      </c>
      <c r="C11" s="21">
        <v>2005</v>
      </c>
      <c r="D11" s="17" t="s">
        <v>23</v>
      </c>
      <c r="E11" s="23">
        <v>5</v>
      </c>
      <c r="F11" s="24">
        <v>4</v>
      </c>
      <c r="G11" s="24">
        <v>3</v>
      </c>
      <c r="H11" s="24">
        <v>3</v>
      </c>
      <c r="I11" s="24">
        <v>5</v>
      </c>
      <c r="J11" s="24">
        <v>4</v>
      </c>
      <c r="K11" s="24">
        <v>4</v>
      </c>
      <c r="L11" s="25">
        <v>5</v>
      </c>
      <c r="M11" s="10">
        <v>33</v>
      </c>
    </row>
    <row r="12" spans="1:25" x14ac:dyDescent="0.25">
      <c r="A12" s="21">
        <v>40875</v>
      </c>
      <c r="B12" s="30">
        <v>1</v>
      </c>
      <c r="C12" s="21">
        <v>1980</v>
      </c>
      <c r="D12" s="17" t="s">
        <v>15</v>
      </c>
      <c r="E12" s="23">
        <v>3</v>
      </c>
      <c r="F12" s="24">
        <v>3</v>
      </c>
      <c r="G12" s="24">
        <v>3</v>
      </c>
      <c r="H12" s="24">
        <v>2</v>
      </c>
      <c r="I12" s="24">
        <v>4</v>
      </c>
      <c r="J12" s="24">
        <v>2</v>
      </c>
      <c r="K12" s="24">
        <v>4</v>
      </c>
      <c r="L12" s="25">
        <v>4</v>
      </c>
      <c r="M12" s="10">
        <v>25</v>
      </c>
    </row>
    <row r="13" spans="1:25" x14ac:dyDescent="0.25">
      <c r="A13" s="21">
        <v>40883</v>
      </c>
      <c r="B13" s="30">
        <v>1</v>
      </c>
      <c r="C13" s="21">
        <v>2005</v>
      </c>
      <c r="D13" s="17" t="s">
        <v>24</v>
      </c>
      <c r="E13" s="23">
        <v>3</v>
      </c>
      <c r="F13" s="24">
        <v>2</v>
      </c>
      <c r="G13" s="24">
        <v>4</v>
      </c>
      <c r="H13" s="24">
        <v>1</v>
      </c>
      <c r="I13" s="24">
        <v>4</v>
      </c>
      <c r="J13" s="24">
        <v>3</v>
      </c>
      <c r="K13" s="24">
        <v>3</v>
      </c>
      <c r="L13" s="25">
        <v>1</v>
      </c>
      <c r="M13" s="10">
        <v>21</v>
      </c>
    </row>
    <row r="14" spans="1:25" x14ac:dyDescent="0.25">
      <c r="A14" s="21">
        <v>40815</v>
      </c>
      <c r="B14" s="30">
        <v>1</v>
      </c>
      <c r="C14" s="21">
        <v>2002</v>
      </c>
      <c r="D14" s="17" t="s">
        <v>23</v>
      </c>
      <c r="E14" s="23">
        <v>4</v>
      </c>
      <c r="F14" s="24">
        <v>4</v>
      </c>
      <c r="G14" s="24">
        <v>4</v>
      </c>
      <c r="H14" s="24">
        <v>5</v>
      </c>
      <c r="I14" s="24">
        <v>5</v>
      </c>
      <c r="J14" s="24">
        <v>5</v>
      </c>
      <c r="K14" s="24">
        <v>5</v>
      </c>
      <c r="L14" s="25">
        <v>5</v>
      </c>
      <c r="M14" s="10">
        <v>37</v>
      </c>
    </row>
    <row r="15" spans="1:25" x14ac:dyDescent="0.25">
      <c r="A15" s="21">
        <v>40918</v>
      </c>
      <c r="B15" s="30">
        <v>1</v>
      </c>
      <c r="C15" s="21">
        <v>2006</v>
      </c>
      <c r="D15" s="17" t="s">
        <v>25</v>
      </c>
      <c r="E15" s="23">
        <v>5</v>
      </c>
      <c r="F15" s="24">
        <v>2</v>
      </c>
      <c r="G15" s="24">
        <v>4</v>
      </c>
      <c r="H15" s="24">
        <v>1</v>
      </c>
      <c r="I15" s="24">
        <v>4</v>
      </c>
      <c r="J15" s="24">
        <v>3</v>
      </c>
      <c r="K15" s="24">
        <v>4</v>
      </c>
      <c r="L15" s="25">
        <v>3</v>
      </c>
      <c r="M15" s="10">
        <v>26</v>
      </c>
    </row>
    <row r="16" spans="1:25" x14ac:dyDescent="0.25">
      <c r="A16" s="21">
        <v>40927</v>
      </c>
      <c r="B16" s="30">
        <v>0</v>
      </c>
      <c r="C16" s="21">
        <v>2003</v>
      </c>
      <c r="D16" s="17" t="s">
        <v>24</v>
      </c>
      <c r="E16" s="23">
        <v>4</v>
      </c>
      <c r="F16" s="24">
        <v>4</v>
      </c>
      <c r="G16" s="24">
        <v>5</v>
      </c>
      <c r="H16" s="24">
        <v>5</v>
      </c>
      <c r="I16" s="24">
        <v>5</v>
      </c>
      <c r="J16" s="24">
        <v>5</v>
      </c>
      <c r="K16" s="24">
        <v>5</v>
      </c>
      <c r="L16" s="25">
        <v>4</v>
      </c>
      <c r="M16" s="10">
        <v>37</v>
      </c>
    </row>
    <row r="17" spans="1:13" x14ac:dyDescent="0.25">
      <c r="A17" s="21">
        <v>40923</v>
      </c>
      <c r="B17" s="30">
        <v>0</v>
      </c>
      <c r="C17" s="21">
        <v>2002</v>
      </c>
      <c r="D17" s="17" t="s">
        <v>26</v>
      </c>
      <c r="E17" s="23">
        <v>3</v>
      </c>
      <c r="F17" s="24">
        <v>4</v>
      </c>
      <c r="G17" s="24">
        <v>3</v>
      </c>
      <c r="H17" s="24">
        <v>4</v>
      </c>
      <c r="I17" s="24">
        <v>3</v>
      </c>
      <c r="J17" s="24">
        <v>4</v>
      </c>
      <c r="K17" s="24">
        <v>4</v>
      </c>
      <c r="L17" s="25">
        <v>3</v>
      </c>
      <c r="M17" s="10">
        <v>28</v>
      </c>
    </row>
    <row r="18" spans="1:13" x14ac:dyDescent="0.25">
      <c r="A18" s="21">
        <v>40945</v>
      </c>
      <c r="B18" s="30">
        <v>0</v>
      </c>
      <c r="C18" s="21">
        <v>1977</v>
      </c>
      <c r="D18" s="17" t="s">
        <v>27</v>
      </c>
      <c r="E18" s="23">
        <v>3</v>
      </c>
      <c r="F18" s="24">
        <v>4</v>
      </c>
      <c r="G18" s="24">
        <v>4</v>
      </c>
      <c r="H18" s="24">
        <v>3</v>
      </c>
      <c r="I18" s="24">
        <v>4</v>
      </c>
      <c r="J18" s="24">
        <v>4</v>
      </c>
      <c r="K18" s="24">
        <v>4</v>
      </c>
      <c r="L18" s="25">
        <v>4</v>
      </c>
      <c r="M18" s="10">
        <v>30</v>
      </c>
    </row>
    <row r="19" spans="1:13" x14ac:dyDescent="0.25">
      <c r="A19" s="21">
        <v>40948</v>
      </c>
      <c r="B19" s="30">
        <v>1</v>
      </c>
      <c r="C19" s="21">
        <v>2001</v>
      </c>
      <c r="D19" s="17" t="s">
        <v>28</v>
      </c>
      <c r="E19" s="23">
        <v>4</v>
      </c>
      <c r="F19" s="24">
        <v>3</v>
      </c>
      <c r="G19" s="24">
        <v>3</v>
      </c>
      <c r="H19" s="24">
        <v>3</v>
      </c>
      <c r="I19" s="24">
        <v>4</v>
      </c>
      <c r="J19" s="24">
        <v>3</v>
      </c>
      <c r="K19" s="24">
        <v>4</v>
      </c>
      <c r="L19" s="25">
        <v>5</v>
      </c>
      <c r="M19" s="10">
        <v>29</v>
      </c>
    </row>
    <row r="20" spans="1:13" x14ac:dyDescent="0.25">
      <c r="A20" s="21">
        <v>40971</v>
      </c>
      <c r="B20" s="30">
        <v>1</v>
      </c>
      <c r="C20" s="21">
        <v>2000</v>
      </c>
      <c r="D20" s="17" t="s">
        <v>15</v>
      </c>
      <c r="E20" s="23">
        <v>3</v>
      </c>
      <c r="F20" s="24">
        <v>2</v>
      </c>
      <c r="G20" s="24">
        <v>3</v>
      </c>
      <c r="H20" s="24">
        <v>1</v>
      </c>
      <c r="I20" s="24">
        <v>2</v>
      </c>
      <c r="J20" s="24">
        <v>2</v>
      </c>
      <c r="K20" s="24">
        <v>3</v>
      </c>
      <c r="L20" s="25">
        <v>3</v>
      </c>
      <c r="M20" s="10">
        <v>19</v>
      </c>
    </row>
    <row r="21" spans="1:13" x14ac:dyDescent="0.25">
      <c r="A21" s="21">
        <v>41044</v>
      </c>
      <c r="B21" s="30">
        <v>0</v>
      </c>
      <c r="C21" s="21">
        <v>2003</v>
      </c>
      <c r="D21" s="17" t="s">
        <v>29</v>
      </c>
      <c r="E21" s="23">
        <v>4</v>
      </c>
      <c r="F21" s="24">
        <v>2</v>
      </c>
      <c r="G21" s="24">
        <v>3</v>
      </c>
      <c r="H21" s="24">
        <v>1</v>
      </c>
      <c r="I21" s="24">
        <v>3</v>
      </c>
      <c r="J21" s="24">
        <v>2</v>
      </c>
      <c r="K21" s="24">
        <v>3</v>
      </c>
      <c r="L21" s="25">
        <v>4</v>
      </c>
      <c r="M21" s="10">
        <v>22</v>
      </c>
    </row>
    <row r="22" spans="1:13" x14ac:dyDescent="0.25">
      <c r="A22" s="21">
        <v>41069</v>
      </c>
      <c r="B22" s="30">
        <v>0</v>
      </c>
      <c r="C22" s="21">
        <v>2005</v>
      </c>
      <c r="D22" s="17" t="s">
        <v>15</v>
      </c>
      <c r="E22" s="23">
        <v>5</v>
      </c>
      <c r="F22" s="24">
        <v>5</v>
      </c>
      <c r="G22" s="24">
        <v>4</v>
      </c>
      <c r="H22" s="24">
        <v>5</v>
      </c>
      <c r="I22" s="24">
        <v>4</v>
      </c>
      <c r="J22" s="24">
        <v>4</v>
      </c>
      <c r="K22" s="24">
        <v>4</v>
      </c>
      <c r="L22" s="25">
        <v>5</v>
      </c>
      <c r="M22" s="10">
        <v>36</v>
      </c>
    </row>
    <row r="23" spans="1:13" x14ac:dyDescent="0.25">
      <c r="A23" s="21">
        <v>41079</v>
      </c>
      <c r="B23" s="30">
        <v>1</v>
      </c>
      <c r="C23" s="21">
        <v>2005</v>
      </c>
      <c r="D23" s="17" t="s">
        <v>23</v>
      </c>
      <c r="E23" s="23">
        <v>4</v>
      </c>
      <c r="F23" s="24">
        <v>4</v>
      </c>
      <c r="G23" s="24">
        <v>5</v>
      </c>
      <c r="H23" s="24">
        <v>5</v>
      </c>
      <c r="I23" s="24">
        <v>4</v>
      </c>
      <c r="J23" s="24">
        <v>5</v>
      </c>
      <c r="K23" s="24">
        <v>4</v>
      </c>
      <c r="L23" s="25">
        <v>5</v>
      </c>
      <c r="M23" s="10">
        <v>36</v>
      </c>
    </row>
    <row r="24" spans="1:13" x14ac:dyDescent="0.25">
      <c r="A24" s="21">
        <v>41077</v>
      </c>
      <c r="B24" s="30">
        <v>0</v>
      </c>
      <c r="C24" s="21">
        <v>2005</v>
      </c>
      <c r="D24" s="17" t="s">
        <v>15</v>
      </c>
      <c r="E24" s="23">
        <v>4</v>
      </c>
      <c r="F24" s="24">
        <v>2</v>
      </c>
      <c r="G24" s="24">
        <v>3</v>
      </c>
      <c r="H24" s="24">
        <v>2</v>
      </c>
      <c r="I24" s="24">
        <v>4</v>
      </c>
      <c r="J24" s="24">
        <v>4</v>
      </c>
      <c r="K24" s="24">
        <v>3</v>
      </c>
      <c r="L24" s="25">
        <v>1</v>
      </c>
      <c r="M24" s="10">
        <v>23</v>
      </c>
    </row>
    <row r="25" spans="1:13" x14ac:dyDescent="0.25">
      <c r="A25" s="21">
        <v>41163</v>
      </c>
      <c r="B25" s="30">
        <v>0</v>
      </c>
      <c r="C25" s="21">
        <v>2006</v>
      </c>
      <c r="D25" s="17" t="s">
        <v>23</v>
      </c>
      <c r="E25" s="23">
        <v>4</v>
      </c>
      <c r="F25" s="24">
        <v>4</v>
      </c>
      <c r="G25" s="24">
        <v>4</v>
      </c>
      <c r="H25" s="24">
        <v>2</v>
      </c>
      <c r="I25" s="24">
        <v>4</v>
      </c>
      <c r="J25" s="24">
        <v>3</v>
      </c>
      <c r="K25" s="24">
        <v>4</v>
      </c>
      <c r="L25" s="25">
        <v>4</v>
      </c>
      <c r="M25" s="10">
        <v>29</v>
      </c>
    </row>
    <row r="26" spans="1:13" x14ac:dyDescent="0.25">
      <c r="A26" s="21">
        <v>41203</v>
      </c>
      <c r="B26" s="30">
        <v>0</v>
      </c>
      <c r="C26" s="21">
        <v>2003</v>
      </c>
      <c r="D26" s="17" t="s">
        <v>30</v>
      </c>
      <c r="E26" s="23">
        <v>4</v>
      </c>
      <c r="F26" s="24">
        <v>3</v>
      </c>
      <c r="G26" s="24">
        <v>2</v>
      </c>
      <c r="H26" s="24">
        <v>3</v>
      </c>
      <c r="I26" s="24">
        <v>4</v>
      </c>
      <c r="J26" s="24">
        <v>1</v>
      </c>
      <c r="K26" s="24">
        <v>4</v>
      </c>
      <c r="L26" s="25">
        <v>3</v>
      </c>
      <c r="M26" s="10">
        <v>24</v>
      </c>
    </row>
    <row r="27" spans="1:13" x14ac:dyDescent="0.25">
      <c r="A27" s="21">
        <v>41152</v>
      </c>
      <c r="B27" s="30">
        <v>0</v>
      </c>
      <c r="C27" s="21">
        <v>1998</v>
      </c>
      <c r="D27" s="17" t="s">
        <v>31</v>
      </c>
      <c r="E27" s="23">
        <v>4</v>
      </c>
      <c r="F27" s="24">
        <v>4</v>
      </c>
      <c r="G27" s="24">
        <v>4</v>
      </c>
      <c r="H27" s="24">
        <v>4</v>
      </c>
      <c r="I27" s="24">
        <v>3</v>
      </c>
      <c r="J27" s="24">
        <v>3</v>
      </c>
      <c r="K27" s="24">
        <v>4</v>
      </c>
      <c r="L27" s="25">
        <v>4</v>
      </c>
      <c r="M27" s="10">
        <v>30</v>
      </c>
    </row>
    <row r="28" spans="1:13" x14ac:dyDescent="0.25">
      <c r="A28" s="21">
        <v>41264</v>
      </c>
      <c r="B28" s="30">
        <v>0</v>
      </c>
      <c r="C28" s="21">
        <v>2006</v>
      </c>
      <c r="D28" s="17" t="s">
        <v>23</v>
      </c>
      <c r="E28" s="23">
        <v>3</v>
      </c>
      <c r="F28" s="24">
        <v>2</v>
      </c>
      <c r="G28" s="24">
        <v>4</v>
      </c>
      <c r="H28" s="24">
        <v>1</v>
      </c>
      <c r="I28" s="24">
        <v>4</v>
      </c>
      <c r="J28" s="24">
        <v>4</v>
      </c>
      <c r="K28" s="24">
        <v>4</v>
      </c>
      <c r="L28" s="25">
        <v>2</v>
      </c>
      <c r="M28" s="10">
        <v>24</v>
      </c>
    </row>
    <row r="29" spans="1:13" x14ac:dyDescent="0.25">
      <c r="A29" s="21">
        <v>41297</v>
      </c>
      <c r="B29" s="30">
        <v>0</v>
      </c>
      <c r="C29" s="21">
        <v>2002</v>
      </c>
      <c r="D29" s="17" t="s">
        <v>23</v>
      </c>
      <c r="E29" s="23">
        <v>4</v>
      </c>
      <c r="F29" s="24">
        <v>2</v>
      </c>
      <c r="G29" s="24">
        <v>4</v>
      </c>
      <c r="H29" s="24">
        <v>4</v>
      </c>
      <c r="I29" s="24">
        <v>4</v>
      </c>
      <c r="J29" s="24">
        <v>2</v>
      </c>
      <c r="K29" s="24">
        <v>4</v>
      </c>
      <c r="L29" s="25">
        <v>4</v>
      </c>
      <c r="M29" s="10">
        <v>28</v>
      </c>
    </row>
    <row r="30" spans="1:13" x14ac:dyDescent="0.25">
      <c r="A30" s="21">
        <v>34587</v>
      </c>
      <c r="B30" s="30">
        <v>1</v>
      </c>
      <c r="C30" s="21">
        <v>2003</v>
      </c>
      <c r="D30" s="17" t="s">
        <v>32</v>
      </c>
      <c r="E30" s="23">
        <v>4</v>
      </c>
      <c r="F30" s="24">
        <v>5</v>
      </c>
      <c r="G30" s="24">
        <v>5</v>
      </c>
      <c r="H30" s="24">
        <v>5</v>
      </c>
      <c r="I30" s="24">
        <v>4</v>
      </c>
      <c r="J30" s="24">
        <v>4</v>
      </c>
      <c r="K30" s="24">
        <v>5</v>
      </c>
      <c r="L30" s="25">
        <v>4</v>
      </c>
      <c r="M30" s="10">
        <v>36</v>
      </c>
    </row>
    <row r="31" spans="1:13" x14ac:dyDescent="0.25">
      <c r="A31" s="21">
        <v>41499</v>
      </c>
      <c r="B31" s="30">
        <v>0</v>
      </c>
      <c r="C31" s="21">
        <v>2002</v>
      </c>
      <c r="D31" s="17" t="s">
        <v>33</v>
      </c>
      <c r="E31" s="23">
        <v>5</v>
      </c>
      <c r="F31" s="24">
        <v>4</v>
      </c>
      <c r="G31" s="24">
        <v>5</v>
      </c>
      <c r="H31" s="24">
        <v>5</v>
      </c>
      <c r="I31" s="24">
        <v>5</v>
      </c>
      <c r="J31" s="24">
        <v>4</v>
      </c>
      <c r="K31" s="24">
        <v>5</v>
      </c>
      <c r="L31" s="25">
        <v>5</v>
      </c>
      <c r="M31" s="10">
        <v>38</v>
      </c>
    </row>
    <row r="32" spans="1:13" x14ac:dyDescent="0.25">
      <c r="A32" s="21">
        <v>41513</v>
      </c>
      <c r="B32" s="30">
        <v>0</v>
      </c>
      <c r="C32" s="21">
        <v>2003</v>
      </c>
      <c r="D32" s="17" t="s">
        <v>34</v>
      </c>
      <c r="E32" s="23">
        <v>3</v>
      </c>
      <c r="F32" s="24">
        <v>4</v>
      </c>
      <c r="G32" s="24">
        <v>4</v>
      </c>
      <c r="H32" s="24">
        <v>3</v>
      </c>
      <c r="I32" s="24">
        <v>4</v>
      </c>
      <c r="J32" s="24">
        <v>3</v>
      </c>
      <c r="K32" s="24">
        <v>4</v>
      </c>
      <c r="L32" s="25">
        <v>4</v>
      </c>
      <c r="M32" s="10">
        <v>29</v>
      </c>
    </row>
    <row r="33" spans="1:13" x14ac:dyDescent="0.25">
      <c r="A33" s="21">
        <v>41457</v>
      </c>
      <c r="B33" s="30">
        <v>0</v>
      </c>
      <c r="C33" s="21">
        <v>2004</v>
      </c>
      <c r="D33" s="17" t="s">
        <v>30</v>
      </c>
      <c r="E33" s="23">
        <v>5</v>
      </c>
      <c r="F33" s="24">
        <v>5</v>
      </c>
      <c r="G33" s="24">
        <v>4</v>
      </c>
      <c r="H33" s="24">
        <v>5</v>
      </c>
      <c r="I33" s="24">
        <v>4</v>
      </c>
      <c r="J33" s="24">
        <v>3</v>
      </c>
      <c r="K33" s="24">
        <v>4</v>
      </c>
      <c r="L33" s="25">
        <v>4</v>
      </c>
      <c r="M33" s="10">
        <v>34</v>
      </c>
    </row>
    <row r="34" spans="1:13" x14ac:dyDescent="0.25">
      <c r="A34" s="21">
        <v>41452</v>
      </c>
      <c r="B34" s="30">
        <v>1</v>
      </c>
      <c r="C34" s="21">
        <v>2002</v>
      </c>
      <c r="D34" s="17" t="s">
        <v>35</v>
      </c>
      <c r="E34" s="23">
        <v>4</v>
      </c>
      <c r="F34" s="24">
        <v>3</v>
      </c>
      <c r="G34" s="24">
        <v>2</v>
      </c>
      <c r="H34" s="24">
        <v>2</v>
      </c>
      <c r="I34" s="24">
        <v>4</v>
      </c>
      <c r="J34" s="24">
        <v>3</v>
      </c>
      <c r="K34" s="24">
        <v>3</v>
      </c>
      <c r="L34" s="25">
        <v>2</v>
      </c>
      <c r="M34" s="10">
        <v>23</v>
      </c>
    </row>
    <row r="35" spans="1:13" x14ac:dyDescent="0.25">
      <c r="A35" s="21">
        <v>41588</v>
      </c>
      <c r="B35" s="30">
        <v>0</v>
      </c>
      <c r="C35" s="21">
        <v>2003</v>
      </c>
      <c r="D35" s="17" t="s">
        <v>36</v>
      </c>
      <c r="E35" s="23">
        <v>5</v>
      </c>
      <c r="F35" s="24">
        <v>5</v>
      </c>
      <c r="G35" s="24">
        <v>5</v>
      </c>
      <c r="H35" s="24">
        <v>5</v>
      </c>
      <c r="I35" s="24">
        <v>5</v>
      </c>
      <c r="J35" s="24">
        <v>3</v>
      </c>
      <c r="K35" s="24">
        <v>5</v>
      </c>
      <c r="L35" s="25">
        <v>5</v>
      </c>
      <c r="M35" s="10">
        <v>38</v>
      </c>
    </row>
    <row r="36" spans="1:13" x14ac:dyDescent="0.25">
      <c r="A36" s="21">
        <v>41006</v>
      </c>
      <c r="B36" s="30">
        <v>0</v>
      </c>
      <c r="C36" s="21">
        <v>1992</v>
      </c>
      <c r="D36" s="17" t="s">
        <v>23</v>
      </c>
      <c r="E36" s="23">
        <v>3</v>
      </c>
      <c r="F36" s="24">
        <v>4</v>
      </c>
      <c r="G36" s="24">
        <v>4</v>
      </c>
      <c r="H36" s="24">
        <v>4</v>
      </c>
      <c r="I36" s="24">
        <v>4</v>
      </c>
      <c r="J36" s="24">
        <v>4</v>
      </c>
      <c r="K36" s="24">
        <v>3</v>
      </c>
      <c r="L36" s="25">
        <v>3</v>
      </c>
      <c r="M36" s="10">
        <v>29</v>
      </c>
    </row>
    <row r="37" spans="1:13" x14ac:dyDescent="0.25">
      <c r="A37" s="21">
        <v>41805</v>
      </c>
      <c r="B37" s="30">
        <v>1</v>
      </c>
      <c r="C37" s="21">
        <v>2004</v>
      </c>
      <c r="D37" s="17" t="s">
        <v>24</v>
      </c>
      <c r="E37" s="23">
        <v>5</v>
      </c>
      <c r="F37" s="24">
        <v>4</v>
      </c>
      <c r="G37" s="24">
        <v>4</v>
      </c>
      <c r="H37" s="24">
        <v>4</v>
      </c>
      <c r="I37" s="24">
        <v>5</v>
      </c>
      <c r="J37" s="24">
        <v>3</v>
      </c>
      <c r="K37" s="24">
        <v>4</v>
      </c>
      <c r="L37" s="25">
        <v>4</v>
      </c>
      <c r="M37" s="10">
        <v>33</v>
      </c>
    </row>
    <row r="38" spans="1:13" x14ac:dyDescent="0.25">
      <c r="A38" s="21">
        <v>41806</v>
      </c>
      <c r="B38" s="30">
        <v>0</v>
      </c>
      <c r="C38" s="21">
        <v>2004</v>
      </c>
      <c r="D38" s="17" t="s">
        <v>15</v>
      </c>
      <c r="E38" s="23">
        <v>3</v>
      </c>
      <c r="F38" s="24">
        <v>2</v>
      </c>
      <c r="G38" s="24">
        <v>2</v>
      </c>
      <c r="H38" s="24">
        <v>2</v>
      </c>
      <c r="I38" s="24">
        <v>4</v>
      </c>
      <c r="J38" s="24">
        <v>3</v>
      </c>
      <c r="K38" s="24">
        <v>3</v>
      </c>
      <c r="L38" s="25">
        <v>2</v>
      </c>
      <c r="M38" s="10">
        <v>21</v>
      </c>
    </row>
    <row r="39" spans="1:13" x14ac:dyDescent="0.25">
      <c r="A39" s="21">
        <v>41813</v>
      </c>
      <c r="B39" s="30">
        <v>0</v>
      </c>
      <c r="C39" s="21">
        <v>2004</v>
      </c>
      <c r="D39" s="17" t="s">
        <v>37</v>
      </c>
      <c r="E39" s="23">
        <v>2</v>
      </c>
      <c r="F39" s="24">
        <v>2</v>
      </c>
      <c r="G39" s="24">
        <v>4</v>
      </c>
      <c r="H39" s="24">
        <v>2</v>
      </c>
      <c r="I39" s="24">
        <v>5</v>
      </c>
      <c r="J39" s="24">
        <v>4</v>
      </c>
      <c r="K39" s="24">
        <v>4</v>
      </c>
      <c r="L39" s="25">
        <v>2</v>
      </c>
      <c r="M39" s="10">
        <v>25</v>
      </c>
    </row>
    <row r="40" spans="1:13" x14ac:dyDescent="0.25">
      <c r="A40" s="21">
        <v>41804</v>
      </c>
      <c r="B40" s="30">
        <v>1</v>
      </c>
      <c r="C40" s="21">
        <v>2002</v>
      </c>
      <c r="D40" s="17" t="s">
        <v>38</v>
      </c>
      <c r="E40" s="23">
        <v>4</v>
      </c>
      <c r="F40" s="24">
        <v>3</v>
      </c>
      <c r="G40" s="24">
        <v>4</v>
      </c>
      <c r="H40" s="24">
        <v>2</v>
      </c>
      <c r="I40" s="24">
        <v>4</v>
      </c>
      <c r="J40" s="24">
        <v>3</v>
      </c>
      <c r="K40" s="24">
        <v>4</v>
      </c>
      <c r="L40" s="25">
        <v>4</v>
      </c>
      <c r="M40" s="10">
        <v>28</v>
      </c>
    </row>
    <row r="41" spans="1:13" x14ac:dyDescent="0.25">
      <c r="A41" s="21">
        <v>41835</v>
      </c>
      <c r="B41" s="30">
        <v>0</v>
      </c>
      <c r="C41" s="21">
        <v>2004</v>
      </c>
      <c r="D41" s="17" t="s">
        <v>15</v>
      </c>
      <c r="E41" s="23">
        <v>5</v>
      </c>
      <c r="F41" s="24">
        <v>2</v>
      </c>
      <c r="G41" s="24">
        <v>2</v>
      </c>
      <c r="H41" s="24">
        <v>2</v>
      </c>
      <c r="I41" s="24">
        <v>4</v>
      </c>
      <c r="J41" s="24">
        <v>1</v>
      </c>
      <c r="K41" s="24">
        <v>2</v>
      </c>
      <c r="L41" s="25">
        <v>4</v>
      </c>
      <c r="M41" s="10">
        <v>22</v>
      </c>
    </row>
    <row r="42" spans="1:13" x14ac:dyDescent="0.25">
      <c r="A42" s="21">
        <v>41867</v>
      </c>
      <c r="B42" s="30">
        <v>0</v>
      </c>
      <c r="C42" s="21">
        <v>2003</v>
      </c>
      <c r="D42" s="17" t="s">
        <v>39</v>
      </c>
      <c r="E42" s="23">
        <v>5</v>
      </c>
      <c r="F42" s="24">
        <v>5</v>
      </c>
      <c r="G42" s="24">
        <v>5</v>
      </c>
      <c r="H42" s="24">
        <v>5</v>
      </c>
      <c r="I42" s="24">
        <v>3</v>
      </c>
      <c r="J42" s="24">
        <v>3</v>
      </c>
      <c r="K42" s="24">
        <v>4</v>
      </c>
      <c r="L42" s="25">
        <v>5</v>
      </c>
      <c r="M42" s="10">
        <v>35</v>
      </c>
    </row>
    <row r="43" spans="1:13" x14ac:dyDescent="0.25">
      <c r="A43" s="21">
        <v>42042</v>
      </c>
      <c r="B43" s="30">
        <v>1</v>
      </c>
      <c r="C43" s="21">
        <v>2001</v>
      </c>
      <c r="D43" s="17" t="s">
        <v>40</v>
      </c>
      <c r="E43" s="23">
        <v>4</v>
      </c>
      <c r="F43" s="24">
        <v>5</v>
      </c>
      <c r="G43" s="24">
        <v>5</v>
      </c>
      <c r="H43" s="24">
        <v>4</v>
      </c>
      <c r="I43" s="24">
        <v>4</v>
      </c>
      <c r="J43" s="24">
        <v>5</v>
      </c>
      <c r="K43" s="24">
        <v>5</v>
      </c>
      <c r="L43" s="25">
        <v>5</v>
      </c>
      <c r="M43" s="10">
        <v>37</v>
      </c>
    </row>
    <row r="44" spans="1:13" x14ac:dyDescent="0.25">
      <c r="A44" s="21">
        <v>42043</v>
      </c>
      <c r="B44" s="30">
        <v>0</v>
      </c>
      <c r="C44" s="21">
        <v>2005</v>
      </c>
      <c r="D44" s="17" t="s">
        <v>15</v>
      </c>
      <c r="E44" s="23">
        <v>5</v>
      </c>
      <c r="F44" s="24">
        <v>4</v>
      </c>
      <c r="G44" s="24">
        <v>3</v>
      </c>
      <c r="H44" s="24">
        <v>4</v>
      </c>
      <c r="I44" s="24">
        <v>4</v>
      </c>
      <c r="J44" s="24">
        <v>3</v>
      </c>
      <c r="K44" s="24">
        <v>3</v>
      </c>
      <c r="L44" s="25">
        <v>4</v>
      </c>
      <c r="M44" s="10">
        <v>30</v>
      </c>
    </row>
    <row r="45" spans="1:13" x14ac:dyDescent="0.25">
      <c r="A45" s="21">
        <v>42044</v>
      </c>
      <c r="B45" s="30">
        <v>0</v>
      </c>
      <c r="C45" s="21">
        <v>2001</v>
      </c>
      <c r="D45" s="17" t="s">
        <v>41</v>
      </c>
      <c r="E45" s="23">
        <v>4</v>
      </c>
      <c r="F45" s="24">
        <v>4</v>
      </c>
      <c r="G45" s="24">
        <v>5</v>
      </c>
      <c r="H45" s="24">
        <v>4</v>
      </c>
      <c r="I45" s="24">
        <v>4</v>
      </c>
      <c r="J45" s="24">
        <v>4</v>
      </c>
      <c r="K45" s="24">
        <v>4</v>
      </c>
      <c r="L45" s="25">
        <v>4</v>
      </c>
      <c r="M45" s="10">
        <v>33</v>
      </c>
    </row>
    <row r="46" spans="1:13" x14ac:dyDescent="0.25">
      <c r="A46" s="21">
        <v>42083</v>
      </c>
      <c r="B46" s="30">
        <v>0</v>
      </c>
      <c r="C46" s="21">
        <v>1976</v>
      </c>
      <c r="D46" s="17" t="s">
        <v>15</v>
      </c>
      <c r="E46" s="23">
        <v>3</v>
      </c>
      <c r="F46" s="24">
        <v>3</v>
      </c>
      <c r="G46" s="24">
        <v>2</v>
      </c>
      <c r="H46" s="24">
        <v>3</v>
      </c>
      <c r="I46" s="24">
        <v>2</v>
      </c>
      <c r="J46" s="24">
        <v>2</v>
      </c>
      <c r="K46" s="24">
        <v>2</v>
      </c>
      <c r="L46" s="25">
        <v>2</v>
      </c>
      <c r="M46" s="10">
        <v>19</v>
      </c>
    </row>
    <row r="47" spans="1:13" x14ac:dyDescent="0.25">
      <c r="A47" s="21">
        <v>42104</v>
      </c>
      <c r="B47" s="30">
        <v>1</v>
      </c>
      <c r="C47" s="21">
        <v>2000</v>
      </c>
      <c r="D47" s="17" t="s">
        <v>15</v>
      </c>
      <c r="E47" s="23">
        <v>4</v>
      </c>
      <c r="F47" s="24">
        <v>4</v>
      </c>
      <c r="G47" s="24">
        <v>5</v>
      </c>
      <c r="H47" s="24">
        <v>4</v>
      </c>
      <c r="I47" s="24">
        <v>3</v>
      </c>
      <c r="J47" s="24">
        <v>3</v>
      </c>
      <c r="K47" s="24">
        <v>4</v>
      </c>
      <c r="L47" s="25">
        <v>3</v>
      </c>
      <c r="M47" s="10">
        <v>30</v>
      </c>
    </row>
    <row r="48" spans="1:13" x14ac:dyDescent="0.25">
      <c r="A48" s="21">
        <v>42105</v>
      </c>
      <c r="B48" s="30">
        <v>0</v>
      </c>
      <c r="C48" s="21">
        <v>2002</v>
      </c>
      <c r="D48" s="17" t="s">
        <v>42</v>
      </c>
      <c r="E48" s="23">
        <v>4</v>
      </c>
      <c r="F48" s="24">
        <v>2</v>
      </c>
      <c r="G48" s="24">
        <v>2</v>
      </c>
      <c r="H48" s="24">
        <v>2</v>
      </c>
      <c r="I48" s="24">
        <v>4</v>
      </c>
      <c r="J48" s="24">
        <v>4</v>
      </c>
      <c r="K48" s="24">
        <v>1</v>
      </c>
      <c r="L48" s="25">
        <v>3</v>
      </c>
      <c r="M48" s="10">
        <v>22</v>
      </c>
    </row>
    <row r="49" spans="1:13" x14ac:dyDescent="0.25">
      <c r="A49" s="21">
        <v>42144</v>
      </c>
      <c r="B49" s="30">
        <v>0</v>
      </c>
      <c r="C49" s="21">
        <v>2002</v>
      </c>
      <c r="D49" s="17" t="s">
        <v>30</v>
      </c>
      <c r="E49" s="23">
        <v>5</v>
      </c>
      <c r="F49" s="24">
        <v>4</v>
      </c>
      <c r="G49" s="24">
        <v>4</v>
      </c>
      <c r="H49" s="24">
        <v>4</v>
      </c>
      <c r="I49" s="24">
        <v>4</v>
      </c>
      <c r="J49" s="24">
        <v>4</v>
      </c>
      <c r="K49" s="24">
        <v>4</v>
      </c>
      <c r="L49" s="25">
        <v>4</v>
      </c>
      <c r="M49" s="10">
        <v>33</v>
      </c>
    </row>
    <row r="50" spans="1:13" x14ac:dyDescent="0.25">
      <c r="A50" s="21">
        <v>42200</v>
      </c>
      <c r="B50" s="30">
        <v>0</v>
      </c>
      <c r="C50" s="21">
        <v>2002</v>
      </c>
      <c r="D50" s="17" t="s">
        <v>30</v>
      </c>
      <c r="E50" s="23">
        <v>5</v>
      </c>
      <c r="F50" s="24">
        <v>5</v>
      </c>
      <c r="G50" s="24">
        <v>5</v>
      </c>
      <c r="H50" s="24">
        <v>5</v>
      </c>
      <c r="I50" s="24">
        <v>5</v>
      </c>
      <c r="J50" s="24">
        <v>4</v>
      </c>
      <c r="K50" s="24">
        <v>5</v>
      </c>
      <c r="L50" s="25">
        <v>5</v>
      </c>
      <c r="M50" s="10">
        <v>39</v>
      </c>
    </row>
    <row r="51" spans="1:13" x14ac:dyDescent="0.25">
      <c r="A51" s="21">
        <v>41432</v>
      </c>
      <c r="B51" s="30">
        <v>0</v>
      </c>
      <c r="C51" s="21">
        <v>2003</v>
      </c>
      <c r="D51" s="17" t="s">
        <v>23</v>
      </c>
      <c r="E51" s="23">
        <v>3</v>
      </c>
      <c r="F51" s="24">
        <v>4</v>
      </c>
      <c r="G51" s="24">
        <v>3</v>
      </c>
      <c r="H51" s="24">
        <v>3</v>
      </c>
      <c r="I51" s="24">
        <v>4</v>
      </c>
      <c r="J51" s="24">
        <v>4</v>
      </c>
      <c r="K51" s="24">
        <v>4</v>
      </c>
      <c r="L51" s="25">
        <v>3</v>
      </c>
      <c r="M51" s="10">
        <v>28</v>
      </c>
    </row>
    <row r="52" spans="1:13" x14ac:dyDescent="0.25">
      <c r="A52" s="21">
        <v>42274</v>
      </c>
      <c r="B52" s="30">
        <v>1</v>
      </c>
      <c r="C52" s="21">
        <v>2001</v>
      </c>
      <c r="D52" s="17" t="s">
        <v>43</v>
      </c>
      <c r="E52" s="23">
        <v>5</v>
      </c>
      <c r="F52" s="24">
        <v>4</v>
      </c>
      <c r="G52" s="24">
        <v>3</v>
      </c>
      <c r="H52" s="24">
        <v>4</v>
      </c>
      <c r="I52" s="24">
        <v>5</v>
      </c>
      <c r="J52" s="24">
        <v>5</v>
      </c>
      <c r="K52" s="24">
        <v>5</v>
      </c>
      <c r="L52" s="25">
        <v>5</v>
      </c>
      <c r="M52" s="10">
        <v>36</v>
      </c>
    </row>
    <row r="53" spans="1:13" x14ac:dyDescent="0.25">
      <c r="A53" s="21">
        <v>42273</v>
      </c>
      <c r="B53" s="30">
        <v>0</v>
      </c>
      <c r="C53" s="21">
        <v>2003</v>
      </c>
      <c r="D53" s="17" t="s">
        <v>23</v>
      </c>
      <c r="E53" s="23">
        <v>5</v>
      </c>
      <c r="F53" s="24">
        <v>4</v>
      </c>
      <c r="G53" s="24">
        <v>5</v>
      </c>
      <c r="H53" s="24">
        <v>3</v>
      </c>
      <c r="I53" s="24">
        <v>3</v>
      </c>
      <c r="J53" s="24">
        <v>4</v>
      </c>
      <c r="K53" s="24">
        <v>5</v>
      </c>
      <c r="L53" s="25">
        <v>5</v>
      </c>
      <c r="M53" s="10">
        <v>34</v>
      </c>
    </row>
    <row r="54" spans="1:13" x14ac:dyDescent="0.25">
      <c r="A54" s="21">
        <v>42317</v>
      </c>
      <c r="B54" s="30">
        <v>0</v>
      </c>
      <c r="C54" s="21">
        <v>2004</v>
      </c>
      <c r="D54" s="17" t="s">
        <v>44</v>
      </c>
      <c r="E54" s="23">
        <v>3</v>
      </c>
      <c r="F54" s="24">
        <v>2</v>
      </c>
      <c r="G54" s="24">
        <v>4</v>
      </c>
      <c r="H54" s="24">
        <v>5</v>
      </c>
      <c r="I54" s="24">
        <v>2</v>
      </c>
      <c r="J54" s="24">
        <v>2</v>
      </c>
      <c r="K54" s="24">
        <v>4</v>
      </c>
      <c r="L54" s="25">
        <v>5</v>
      </c>
      <c r="M54" s="10">
        <v>27</v>
      </c>
    </row>
    <row r="55" spans="1:13" x14ac:dyDescent="0.25">
      <c r="A55" s="21">
        <v>42327</v>
      </c>
      <c r="B55" s="30">
        <v>0</v>
      </c>
      <c r="C55" s="21">
        <v>2004</v>
      </c>
      <c r="D55" s="17" t="s">
        <v>30</v>
      </c>
      <c r="E55" s="23">
        <v>4</v>
      </c>
      <c r="F55" s="24">
        <v>4</v>
      </c>
      <c r="G55" s="24">
        <v>4</v>
      </c>
      <c r="H55" s="24">
        <v>3</v>
      </c>
      <c r="I55" s="24">
        <v>5</v>
      </c>
      <c r="J55" s="24">
        <v>3</v>
      </c>
      <c r="K55" s="24">
        <v>4</v>
      </c>
      <c r="L55" s="25">
        <v>3</v>
      </c>
      <c r="M55" s="10">
        <v>30</v>
      </c>
    </row>
    <row r="56" spans="1:13" x14ac:dyDescent="0.25">
      <c r="A56" s="21">
        <v>42343</v>
      </c>
      <c r="B56" s="30">
        <v>0</v>
      </c>
      <c r="C56" s="21">
        <v>2003</v>
      </c>
      <c r="D56" s="17" t="s">
        <v>45</v>
      </c>
      <c r="E56" s="23">
        <v>5</v>
      </c>
      <c r="F56" s="24">
        <v>4</v>
      </c>
      <c r="G56" s="24">
        <v>4</v>
      </c>
      <c r="H56" s="24">
        <v>2</v>
      </c>
      <c r="I56" s="24">
        <v>4</v>
      </c>
      <c r="J56" s="24">
        <v>4</v>
      </c>
      <c r="K56" s="24">
        <v>5</v>
      </c>
      <c r="L56" s="25">
        <v>5</v>
      </c>
      <c r="M56" s="10">
        <v>33</v>
      </c>
    </row>
    <row r="57" spans="1:13" x14ac:dyDescent="0.25">
      <c r="A57" s="21">
        <v>42354</v>
      </c>
      <c r="B57" s="30">
        <v>0</v>
      </c>
      <c r="C57" s="21">
        <v>2005</v>
      </c>
      <c r="D57" s="17" t="s">
        <v>46</v>
      </c>
      <c r="E57" s="23">
        <v>3</v>
      </c>
      <c r="F57" s="24">
        <v>4</v>
      </c>
      <c r="G57" s="24">
        <v>3</v>
      </c>
      <c r="H57" s="24">
        <v>3</v>
      </c>
      <c r="I57" s="24">
        <v>2</v>
      </c>
      <c r="J57" s="24">
        <v>3</v>
      </c>
      <c r="K57" s="24">
        <v>4</v>
      </c>
      <c r="L57" s="25">
        <v>4</v>
      </c>
      <c r="M57" s="10">
        <v>26</v>
      </c>
    </row>
    <row r="58" spans="1:13" x14ac:dyDescent="0.25">
      <c r="A58" s="21">
        <v>42355</v>
      </c>
      <c r="B58" s="30">
        <v>0</v>
      </c>
      <c r="C58" s="21">
        <v>2006</v>
      </c>
      <c r="D58" s="17" t="s">
        <v>15</v>
      </c>
      <c r="E58" s="23">
        <v>2</v>
      </c>
      <c r="F58" s="24">
        <v>2</v>
      </c>
      <c r="G58" s="24">
        <v>4</v>
      </c>
      <c r="H58" s="24">
        <v>1</v>
      </c>
      <c r="I58" s="24">
        <v>2</v>
      </c>
      <c r="J58" s="24">
        <v>1</v>
      </c>
      <c r="K58" s="24">
        <v>2</v>
      </c>
      <c r="L58" s="25">
        <v>1</v>
      </c>
      <c r="M58" s="10">
        <v>15</v>
      </c>
    </row>
    <row r="59" spans="1:13" x14ac:dyDescent="0.25">
      <c r="A59" s="21">
        <v>42356</v>
      </c>
      <c r="B59" s="30">
        <v>0</v>
      </c>
      <c r="C59" s="21">
        <v>2006</v>
      </c>
      <c r="D59" s="17" t="s">
        <v>15</v>
      </c>
      <c r="E59" s="23">
        <v>4</v>
      </c>
      <c r="F59" s="24">
        <v>3</v>
      </c>
      <c r="G59" s="24">
        <v>4</v>
      </c>
      <c r="H59" s="24">
        <v>3</v>
      </c>
      <c r="I59" s="24">
        <v>4</v>
      </c>
      <c r="J59" s="24">
        <v>4</v>
      </c>
      <c r="K59" s="24">
        <v>3</v>
      </c>
      <c r="L59" s="25">
        <v>3</v>
      </c>
      <c r="M59" s="10">
        <v>28</v>
      </c>
    </row>
    <row r="60" spans="1:13" x14ac:dyDescent="0.25">
      <c r="A60" s="21">
        <v>42357</v>
      </c>
      <c r="B60" s="30">
        <v>0</v>
      </c>
      <c r="C60" s="21">
        <v>2006</v>
      </c>
      <c r="D60" s="17" t="s">
        <v>23</v>
      </c>
      <c r="E60" s="23">
        <v>3</v>
      </c>
      <c r="F60" s="24">
        <v>5</v>
      </c>
      <c r="G60" s="24">
        <v>4</v>
      </c>
      <c r="H60" s="24">
        <v>3</v>
      </c>
      <c r="I60" s="24">
        <v>5</v>
      </c>
      <c r="J60" s="24">
        <v>1</v>
      </c>
      <c r="K60" s="24">
        <v>5</v>
      </c>
      <c r="L60" s="25">
        <v>2</v>
      </c>
      <c r="M60" s="10">
        <v>28</v>
      </c>
    </row>
    <row r="61" spans="1:13" x14ac:dyDescent="0.25">
      <c r="A61" s="21">
        <v>42359</v>
      </c>
      <c r="B61" s="30">
        <v>0</v>
      </c>
      <c r="C61" s="21">
        <v>2006</v>
      </c>
      <c r="D61" s="17" t="s">
        <v>47</v>
      </c>
      <c r="E61" s="23">
        <v>4</v>
      </c>
      <c r="F61" s="24">
        <v>4</v>
      </c>
      <c r="G61" s="24">
        <v>4</v>
      </c>
      <c r="H61" s="24">
        <v>4</v>
      </c>
      <c r="I61" s="24">
        <v>5</v>
      </c>
      <c r="J61" s="24">
        <v>3</v>
      </c>
      <c r="K61" s="24">
        <v>4</v>
      </c>
      <c r="L61" s="25">
        <v>5</v>
      </c>
      <c r="M61" s="10">
        <v>33</v>
      </c>
    </row>
    <row r="62" spans="1:13" x14ac:dyDescent="0.25">
      <c r="A62" s="21">
        <v>42362</v>
      </c>
      <c r="B62" s="30">
        <v>0</v>
      </c>
      <c r="C62" s="21">
        <v>2005</v>
      </c>
      <c r="D62" s="17" t="s">
        <v>48</v>
      </c>
      <c r="E62" s="23">
        <v>4</v>
      </c>
      <c r="F62" s="24">
        <v>3</v>
      </c>
      <c r="G62" s="24">
        <v>4</v>
      </c>
      <c r="H62" s="24">
        <v>3</v>
      </c>
      <c r="I62" s="24">
        <v>5</v>
      </c>
      <c r="J62" s="24">
        <v>4</v>
      </c>
      <c r="K62" s="24">
        <v>4</v>
      </c>
      <c r="L62" s="25">
        <v>4</v>
      </c>
      <c r="M62" s="10">
        <v>31</v>
      </c>
    </row>
    <row r="63" spans="1:13" x14ac:dyDescent="0.25">
      <c r="A63" s="21">
        <v>42361</v>
      </c>
      <c r="B63" s="30">
        <v>0</v>
      </c>
      <c r="C63" s="21">
        <v>2003</v>
      </c>
      <c r="D63" s="17" t="s">
        <v>15</v>
      </c>
      <c r="E63" s="23">
        <v>4</v>
      </c>
      <c r="F63" s="24">
        <v>2</v>
      </c>
      <c r="G63" s="24">
        <v>2</v>
      </c>
      <c r="H63" s="24">
        <v>2</v>
      </c>
      <c r="I63" s="24">
        <v>1</v>
      </c>
      <c r="J63" s="24">
        <v>3</v>
      </c>
      <c r="K63" s="24">
        <v>2</v>
      </c>
      <c r="L63" s="25">
        <v>3</v>
      </c>
      <c r="M63" s="10">
        <v>19</v>
      </c>
    </row>
    <row r="64" spans="1:13" x14ac:dyDescent="0.25">
      <c r="A64" s="21">
        <v>42363</v>
      </c>
      <c r="B64" s="30">
        <v>0</v>
      </c>
      <c r="C64" s="21">
        <v>2006</v>
      </c>
      <c r="D64" s="17" t="s">
        <v>30</v>
      </c>
      <c r="E64" s="23">
        <v>3</v>
      </c>
      <c r="F64" s="24">
        <v>4</v>
      </c>
      <c r="G64" s="24">
        <v>2</v>
      </c>
      <c r="H64" s="24">
        <v>3</v>
      </c>
      <c r="I64" s="24">
        <v>3</v>
      </c>
      <c r="J64" s="24">
        <v>2</v>
      </c>
      <c r="K64" s="24">
        <v>3</v>
      </c>
      <c r="L64" s="25">
        <v>2</v>
      </c>
      <c r="M64" s="10">
        <v>22</v>
      </c>
    </row>
    <row r="65" spans="1:13" x14ac:dyDescent="0.25">
      <c r="A65" s="21">
        <v>42360</v>
      </c>
      <c r="B65" s="30">
        <v>0</v>
      </c>
      <c r="C65" s="21">
        <v>2005</v>
      </c>
      <c r="D65" s="17" t="s">
        <v>15</v>
      </c>
      <c r="E65" s="23">
        <v>4</v>
      </c>
      <c r="F65" s="24">
        <v>3</v>
      </c>
      <c r="G65" s="24">
        <v>3</v>
      </c>
      <c r="H65" s="24">
        <v>3</v>
      </c>
      <c r="I65" s="24">
        <v>4</v>
      </c>
      <c r="J65" s="24">
        <v>2</v>
      </c>
      <c r="K65" s="24">
        <v>3</v>
      </c>
      <c r="L65" s="25">
        <v>3</v>
      </c>
      <c r="M65" s="10">
        <v>25</v>
      </c>
    </row>
    <row r="66" spans="1:13" x14ac:dyDescent="0.25">
      <c r="A66" s="21">
        <v>42365</v>
      </c>
      <c r="B66" s="30">
        <v>0</v>
      </c>
      <c r="C66" s="21">
        <v>2006</v>
      </c>
      <c r="D66" s="17" t="s">
        <v>15</v>
      </c>
      <c r="E66" s="23">
        <v>2</v>
      </c>
      <c r="F66" s="24">
        <v>3</v>
      </c>
      <c r="G66" s="24">
        <v>2</v>
      </c>
      <c r="H66" s="24">
        <v>3</v>
      </c>
      <c r="I66" s="24">
        <v>5</v>
      </c>
      <c r="J66" s="24">
        <v>5</v>
      </c>
      <c r="K66" s="24">
        <v>3</v>
      </c>
      <c r="L66" s="25">
        <v>3</v>
      </c>
      <c r="M66" s="10">
        <v>26</v>
      </c>
    </row>
    <row r="67" spans="1:13" x14ac:dyDescent="0.25">
      <c r="A67" s="21">
        <v>42370</v>
      </c>
      <c r="B67" s="30">
        <v>0</v>
      </c>
      <c r="C67" s="21">
        <v>2005</v>
      </c>
      <c r="D67" s="17" t="s">
        <v>49</v>
      </c>
      <c r="E67" s="23">
        <v>5</v>
      </c>
      <c r="F67" s="24">
        <v>4</v>
      </c>
      <c r="G67" s="24">
        <v>4</v>
      </c>
      <c r="H67" s="24">
        <v>4</v>
      </c>
      <c r="I67" s="24">
        <v>4</v>
      </c>
      <c r="J67" s="24">
        <v>4</v>
      </c>
      <c r="K67" s="24">
        <v>4</v>
      </c>
      <c r="L67" s="25">
        <v>4</v>
      </c>
      <c r="M67" s="10">
        <v>33</v>
      </c>
    </row>
    <row r="68" spans="1:13" x14ac:dyDescent="0.25">
      <c r="A68" s="21">
        <v>42374</v>
      </c>
      <c r="B68" s="30">
        <v>0</v>
      </c>
      <c r="C68" s="21">
        <v>2005</v>
      </c>
      <c r="D68" s="17" t="s">
        <v>15</v>
      </c>
      <c r="E68" s="23">
        <v>4</v>
      </c>
      <c r="F68" s="24">
        <v>2</v>
      </c>
      <c r="G68" s="24">
        <v>4</v>
      </c>
      <c r="H68" s="24">
        <v>3</v>
      </c>
      <c r="I68" s="24">
        <v>4</v>
      </c>
      <c r="J68" s="24">
        <v>3</v>
      </c>
      <c r="K68" s="24">
        <v>3</v>
      </c>
      <c r="L68" s="25">
        <v>4</v>
      </c>
      <c r="M68" s="10">
        <v>27</v>
      </c>
    </row>
    <row r="69" spans="1:13" x14ac:dyDescent="0.25">
      <c r="A69" s="21">
        <v>42379</v>
      </c>
      <c r="B69" s="30">
        <v>0</v>
      </c>
      <c r="C69" s="21">
        <v>2001</v>
      </c>
      <c r="D69" s="17" t="s">
        <v>15</v>
      </c>
      <c r="E69" s="23">
        <v>4</v>
      </c>
      <c r="F69" s="24">
        <v>4</v>
      </c>
      <c r="G69" s="24">
        <v>4</v>
      </c>
      <c r="H69" s="24">
        <v>4</v>
      </c>
      <c r="I69" s="24">
        <v>4</v>
      </c>
      <c r="J69" s="24">
        <v>3</v>
      </c>
      <c r="K69" s="24">
        <v>4</v>
      </c>
      <c r="L69" s="25">
        <v>4</v>
      </c>
      <c r="M69" s="10">
        <v>31</v>
      </c>
    </row>
    <row r="70" spans="1:13" x14ac:dyDescent="0.25">
      <c r="A70" s="21">
        <v>42382</v>
      </c>
      <c r="B70" s="30">
        <v>0</v>
      </c>
      <c r="C70" s="21">
        <v>2006</v>
      </c>
      <c r="D70" s="17" t="s">
        <v>15</v>
      </c>
      <c r="E70" s="23">
        <v>4</v>
      </c>
      <c r="F70" s="24">
        <v>4</v>
      </c>
      <c r="G70" s="24">
        <v>4</v>
      </c>
      <c r="H70" s="24">
        <v>4</v>
      </c>
      <c r="I70" s="24">
        <v>4</v>
      </c>
      <c r="J70" s="24">
        <v>5</v>
      </c>
      <c r="K70" s="24">
        <v>4</v>
      </c>
      <c r="L70" s="25">
        <v>4</v>
      </c>
      <c r="M70" s="10">
        <v>33</v>
      </c>
    </row>
    <row r="71" spans="1:13" x14ac:dyDescent="0.25">
      <c r="A71" s="21">
        <v>42380</v>
      </c>
      <c r="B71" s="30">
        <v>0</v>
      </c>
      <c r="C71" s="21">
        <v>2005</v>
      </c>
      <c r="D71" s="17" t="s">
        <v>24</v>
      </c>
      <c r="E71" s="23">
        <v>5</v>
      </c>
      <c r="F71" s="24">
        <v>4</v>
      </c>
      <c r="G71" s="24">
        <v>5</v>
      </c>
      <c r="H71" s="24">
        <v>5</v>
      </c>
      <c r="I71" s="24">
        <v>5</v>
      </c>
      <c r="J71" s="24">
        <v>3</v>
      </c>
      <c r="K71" s="24">
        <v>5</v>
      </c>
      <c r="L71" s="25">
        <v>5</v>
      </c>
      <c r="M71" s="10">
        <v>37</v>
      </c>
    </row>
    <row r="72" spans="1:13" x14ac:dyDescent="0.25">
      <c r="A72" s="21">
        <v>42390</v>
      </c>
      <c r="B72" s="30">
        <v>0</v>
      </c>
      <c r="C72" s="21">
        <v>2006</v>
      </c>
      <c r="D72" s="17" t="s">
        <v>15</v>
      </c>
      <c r="E72" s="23">
        <v>5</v>
      </c>
      <c r="F72" s="24">
        <v>5</v>
      </c>
      <c r="G72" s="24">
        <v>5</v>
      </c>
      <c r="H72" s="24">
        <v>5</v>
      </c>
      <c r="I72" s="24">
        <v>5</v>
      </c>
      <c r="J72" s="24">
        <v>4</v>
      </c>
      <c r="K72" s="24">
        <v>5</v>
      </c>
      <c r="L72" s="25">
        <v>5</v>
      </c>
      <c r="M72" s="10">
        <v>39</v>
      </c>
    </row>
    <row r="73" spans="1:13" x14ac:dyDescent="0.25">
      <c r="A73" s="21">
        <v>42394</v>
      </c>
      <c r="B73" s="30">
        <v>0</v>
      </c>
      <c r="C73" s="21">
        <v>2004</v>
      </c>
      <c r="D73" s="17" t="s">
        <v>50</v>
      </c>
      <c r="E73" s="23">
        <v>5</v>
      </c>
      <c r="F73" s="24">
        <v>3</v>
      </c>
      <c r="G73" s="24">
        <v>4</v>
      </c>
      <c r="H73" s="24">
        <v>4</v>
      </c>
      <c r="I73" s="24">
        <v>5</v>
      </c>
      <c r="J73" s="24">
        <v>5</v>
      </c>
      <c r="K73" s="24">
        <v>4</v>
      </c>
      <c r="L73" s="25">
        <v>4</v>
      </c>
      <c r="M73" s="10">
        <v>34</v>
      </c>
    </row>
    <row r="74" spans="1:13" x14ac:dyDescent="0.25">
      <c r="A74" s="21">
        <v>42396</v>
      </c>
      <c r="B74" s="30">
        <v>0</v>
      </c>
      <c r="C74" s="21">
        <v>2004</v>
      </c>
      <c r="D74" s="17" t="s">
        <v>24</v>
      </c>
      <c r="E74" s="23">
        <v>5</v>
      </c>
      <c r="F74" s="24">
        <v>4</v>
      </c>
      <c r="G74" s="24">
        <v>4</v>
      </c>
      <c r="H74" s="24">
        <v>4</v>
      </c>
      <c r="I74" s="24">
        <v>5</v>
      </c>
      <c r="J74" s="24">
        <v>5</v>
      </c>
      <c r="K74" s="24">
        <v>5</v>
      </c>
      <c r="L74" s="25">
        <v>5</v>
      </c>
      <c r="M74" s="10">
        <v>37</v>
      </c>
    </row>
    <row r="75" spans="1:13" x14ac:dyDescent="0.25">
      <c r="A75" s="21">
        <v>42398</v>
      </c>
      <c r="B75" s="30">
        <v>0</v>
      </c>
      <c r="C75" s="21">
        <v>2005</v>
      </c>
      <c r="D75" s="17" t="s">
        <v>15</v>
      </c>
      <c r="E75" s="23">
        <v>4</v>
      </c>
      <c r="F75" s="24">
        <v>4</v>
      </c>
      <c r="G75" s="24">
        <v>2</v>
      </c>
      <c r="H75" s="24">
        <v>2</v>
      </c>
      <c r="I75" s="24">
        <v>4</v>
      </c>
      <c r="J75" s="24">
        <v>3</v>
      </c>
      <c r="K75" s="24">
        <v>3</v>
      </c>
      <c r="L75" s="25">
        <v>4</v>
      </c>
      <c r="M75" s="10">
        <v>26</v>
      </c>
    </row>
    <row r="76" spans="1:13" x14ac:dyDescent="0.25">
      <c r="A76" s="21">
        <v>42320</v>
      </c>
      <c r="B76" s="30">
        <v>0</v>
      </c>
      <c r="C76" s="21">
        <v>2002</v>
      </c>
      <c r="D76" s="17" t="s">
        <v>51</v>
      </c>
      <c r="E76" s="23">
        <v>5</v>
      </c>
      <c r="F76" s="24">
        <v>4</v>
      </c>
      <c r="G76" s="24">
        <v>4</v>
      </c>
      <c r="H76" s="24">
        <v>4</v>
      </c>
      <c r="I76" s="24">
        <v>4</v>
      </c>
      <c r="J76" s="24">
        <v>3</v>
      </c>
      <c r="K76" s="24">
        <v>4</v>
      </c>
      <c r="L76" s="25">
        <v>4</v>
      </c>
      <c r="M76" s="10">
        <v>32</v>
      </c>
    </row>
    <row r="77" spans="1:13" x14ac:dyDescent="0.25">
      <c r="A77" s="21">
        <v>42406</v>
      </c>
      <c r="B77" s="30">
        <v>0</v>
      </c>
      <c r="C77" s="21">
        <v>2005</v>
      </c>
      <c r="D77" s="17" t="s">
        <v>15</v>
      </c>
      <c r="E77" s="23">
        <v>3</v>
      </c>
      <c r="F77" s="24">
        <v>5</v>
      </c>
      <c r="G77" s="24">
        <v>5</v>
      </c>
      <c r="H77" s="24">
        <v>5</v>
      </c>
      <c r="I77" s="24">
        <v>5</v>
      </c>
      <c r="J77" s="24">
        <v>4</v>
      </c>
      <c r="K77" s="24">
        <v>4</v>
      </c>
      <c r="L77" s="25">
        <v>4</v>
      </c>
      <c r="M77" s="10">
        <v>35</v>
      </c>
    </row>
    <row r="78" spans="1:13" x14ac:dyDescent="0.25">
      <c r="A78" s="21">
        <v>42407</v>
      </c>
      <c r="B78" s="30">
        <v>0</v>
      </c>
      <c r="C78" s="21">
        <v>2005</v>
      </c>
      <c r="D78" s="17" t="s">
        <v>52</v>
      </c>
      <c r="E78" s="23">
        <v>4</v>
      </c>
      <c r="F78" s="24">
        <v>3</v>
      </c>
      <c r="G78" s="24">
        <v>4</v>
      </c>
      <c r="H78" s="24">
        <v>3</v>
      </c>
      <c r="I78" s="24">
        <v>4</v>
      </c>
      <c r="J78" s="24">
        <v>3</v>
      </c>
      <c r="K78" s="24">
        <v>4</v>
      </c>
      <c r="L78" s="25">
        <v>3</v>
      </c>
      <c r="M78" s="10">
        <v>28</v>
      </c>
    </row>
    <row r="79" spans="1:13" x14ac:dyDescent="0.25">
      <c r="A79" s="21">
        <v>42412</v>
      </c>
      <c r="B79" s="30">
        <v>0</v>
      </c>
      <c r="C79" s="21">
        <v>2004</v>
      </c>
      <c r="D79" s="17" t="s">
        <v>53</v>
      </c>
      <c r="E79" s="23">
        <v>4</v>
      </c>
      <c r="F79" s="24">
        <v>5</v>
      </c>
      <c r="G79" s="24">
        <v>5</v>
      </c>
      <c r="H79" s="24">
        <v>4</v>
      </c>
      <c r="I79" s="24">
        <v>5</v>
      </c>
      <c r="J79" s="24">
        <v>5</v>
      </c>
      <c r="K79" s="24">
        <v>5</v>
      </c>
      <c r="L79" s="25">
        <v>5</v>
      </c>
      <c r="M79" s="10">
        <v>38</v>
      </c>
    </row>
    <row r="80" spans="1:13" x14ac:dyDescent="0.25">
      <c r="A80" s="21">
        <v>42416</v>
      </c>
      <c r="B80" s="30">
        <v>0</v>
      </c>
      <c r="C80" s="21">
        <v>2002</v>
      </c>
      <c r="D80" s="17" t="s">
        <v>54</v>
      </c>
      <c r="E80" s="23">
        <v>2</v>
      </c>
      <c r="F80" s="24">
        <v>2</v>
      </c>
      <c r="G80" s="24">
        <v>3</v>
      </c>
      <c r="H80" s="24">
        <v>1</v>
      </c>
      <c r="I80" s="24">
        <v>5</v>
      </c>
      <c r="J80" s="24">
        <v>4</v>
      </c>
      <c r="K80" s="24">
        <v>3</v>
      </c>
      <c r="L80" s="25">
        <v>3</v>
      </c>
      <c r="M80" s="10">
        <v>23</v>
      </c>
    </row>
    <row r="81" spans="1:16" x14ac:dyDescent="0.25">
      <c r="A81" s="21">
        <v>42434</v>
      </c>
      <c r="B81" s="30">
        <v>0</v>
      </c>
      <c r="C81" s="21">
        <v>2006</v>
      </c>
      <c r="D81" s="17" t="s">
        <v>15</v>
      </c>
      <c r="E81" s="23">
        <v>5</v>
      </c>
      <c r="F81" s="24">
        <v>5</v>
      </c>
      <c r="G81" s="24">
        <v>5</v>
      </c>
      <c r="H81" s="24">
        <v>4</v>
      </c>
      <c r="I81" s="24">
        <v>4</v>
      </c>
      <c r="J81" s="24">
        <v>5</v>
      </c>
      <c r="K81" s="24">
        <v>5</v>
      </c>
      <c r="L81" s="25">
        <v>5</v>
      </c>
      <c r="M81" s="10">
        <v>38</v>
      </c>
    </row>
    <row r="82" spans="1:16" x14ac:dyDescent="0.25">
      <c r="A82" s="21">
        <v>42491</v>
      </c>
      <c r="B82" s="30">
        <v>0</v>
      </c>
      <c r="C82" s="21">
        <v>2003</v>
      </c>
      <c r="D82" s="17" t="s">
        <v>55</v>
      </c>
      <c r="E82" s="23">
        <v>4</v>
      </c>
      <c r="F82" s="24">
        <v>4</v>
      </c>
      <c r="G82" s="24">
        <v>3</v>
      </c>
      <c r="H82" s="24">
        <v>3</v>
      </c>
      <c r="I82" s="24">
        <v>4</v>
      </c>
      <c r="J82" s="24">
        <v>2</v>
      </c>
      <c r="K82" s="24">
        <v>3</v>
      </c>
      <c r="L82" s="25">
        <v>3</v>
      </c>
      <c r="M82" s="10">
        <v>26</v>
      </c>
    </row>
    <row r="83" spans="1:16" x14ac:dyDescent="0.25">
      <c r="A83" s="21">
        <v>42498</v>
      </c>
      <c r="B83" s="30">
        <v>0</v>
      </c>
      <c r="C83" s="21">
        <v>2005</v>
      </c>
      <c r="D83" s="17" t="s">
        <v>56</v>
      </c>
      <c r="E83" s="23">
        <v>5</v>
      </c>
      <c r="F83" s="24">
        <v>3</v>
      </c>
      <c r="G83" s="24">
        <v>2</v>
      </c>
      <c r="H83" s="24">
        <v>3</v>
      </c>
      <c r="I83" s="24">
        <v>4</v>
      </c>
      <c r="J83" s="24">
        <v>2</v>
      </c>
      <c r="K83" s="24">
        <v>4</v>
      </c>
      <c r="L83" s="25">
        <v>3</v>
      </c>
      <c r="M83" s="10">
        <v>26</v>
      </c>
    </row>
    <row r="84" spans="1:16" x14ac:dyDescent="0.25">
      <c r="A84" s="21">
        <v>42525</v>
      </c>
      <c r="B84" s="30">
        <v>0</v>
      </c>
      <c r="C84" s="21">
        <v>2006</v>
      </c>
      <c r="D84" s="17" t="s">
        <v>57</v>
      </c>
      <c r="E84" s="23">
        <v>5</v>
      </c>
      <c r="F84" s="24">
        <v>5</v>
      </c>
      <c r="G84" s="24">
        <v>4</v>
      </c>
      <c r="H84" s="24">
        <v>4</v>
      </c>
      <c r="I84" s="24">
        <v>4</v>
      </c>
      <c r="J84" s="24">
        <v>4</v>
      </c>
      <c r="K84" s="24">
        <v>4</v>
      </c>
      <c r="L84" s="25">
        <v>3</v>
      </c>
      <c r="M84" s="10">
        <v>33</v>
      </c>
    </row>
    <row r="85" spans="1:16" x14ac:dyDescent="0.25">
      <c r="A85" s="21">
        <v>40683</v>
      </c>
      <c r="B85" s="30">
        <v>0</v>
      </c>
      <c r="C85" s="21">
        <v>2003</v>
      </c>
      <c r="D85" s="17" t="s">
        <v>23</v>
      </c>
      <c r="E85" s="23">
        <v>2</v>
      </c>
      <c r="F85" s="24">
        <v>2</v>
      </c>
      <c r="G85" s="24">
        <v>3</v>
      </c>
      <c r="H85" s="24">
        <v>4</v>
      </c>
      <c r="I85" s="24">
        <v>3</v>
      </c>
      <c r="J85" s="24">
        <v>2</v>
      </c>
      <c r="K85" s="24">
        <v>2</v>
      </c>
      <c r="L85" s="25">
        <v>3</v>
      </c>
      <c r="M85" s="10">
        <v>21</v>
      </c>
    </row>
    <row r="86" spans="1:16" x14ac:dyDescent="0.25">
      <c r="A86" s="21">
        <v>42590</v>
      </c>
      <c r="B86" s="30">
        <v>0</v>
      </c>
      <c r="C86" s="21">
        <v>2001</v>
      </c>
      <c r="D86" s="17" t="s">
        <v>15</v>
      </c>
      <c r="E86" s="23">
        <v>4</v>
      </c>
      <c r="F86" s="24">
        <v>4</v>
      </c>
      <c r="G86" s="24">
        <v>3</v>
      </c>
      <c r="H86" s="24">
        <v>4</v>
      </c>
      <c r="I86" s="24">
        <v>4</v>
      </c>
      <c r="J86" s="24">
        <v>4</v>
      </c>
      <c r="K86" s="24">
        <v>4</v>
      </c>
      <c r="L86" s="25">
        <v>4</v>
      </c>
      <c r="M86" s="10">
        <v>31</v>
      </c>
    </row>
    <row r="87" spans="1:16" x14ac:dyDescent="0.25">
      <c r="A87" s="21">
        <v>42591</v>
      </c>
      <c r="B87" s="30">
        <v>1</v>
      </c>
      <c r="C87" s="21">
        <v>1999</v>
      </c>
      <c r="D87" s="17" t="s">
        <v>58</v>
      </c>
      <c r="E87" s="23">
        <v>2</v>
      </c>
      <c r="F87" s="24">
        <v>3</v>
      </c>
      <c r="G87" s="24">
        <v>3</v>
      </c>
      <c r="H87" s="24">
        <v>1</v>
      </c>
      <c r="I87" s="24">
        <v>4</v>
      </c>
      <c r="J87" s="24">
        <v>3</v>
      </c>
      <c r="K87" s="24">
        <v>2</v>
      </c>
      <c r="L87" s="25">
        <v>2</v>
      </c>
      <c r="M87" s="10">
        <v>20</v>
      </c>
    </row>
    <row r="88" spans="1:16" x14ac:dyDescent="0.25">
      <c r="A88" s="21">
        <v>42593</v>
      </c>
      <c r="B88" s="30">
        <v>1</v>
      </c>
      <c r="C88" s="21">
        <v>2000</v>
      </c>
      <c r="D88" s="17" t="s">
        <v>37</v>
      </c>
      <c r="E88" s="23">
        <v>5</v>
      </c>
      <c r="F88" s="24">
        <v>3</v>
      </c>
      <c r="G88" s="24">
        <v>4</v>
      </c>
      <c r="H88" s="24">
        <v>2</v>
      </c>
      <c r="I88" s="24">
        <v>4</v>
      </c>
      <c r="J88" s="24">
        <v>3</v>
      </c>
      <c r="K88" s="24">
        <v>4</v>
      </c>
      <c r="L88" s="25">
        <v>1</v>
      </c>
      <c r="M88" s="10">
        <v>26</v>
      </c>
    </row>
    <row r="89" spans="1:16" x14ac:dyDescent="0.25">
      <c r="A89" s="21">
        <v>42618</v>
      </c>
      <c r="B89" s="30">
        <v>1</v>
      </c>
      <c r="C89" s="21">
        <v>2000</v>
      </c>
      <c r="D89" s="17" t="s">
        <v>59</v>
      </c>
      <c r="E89" s="23">
        <v>4</v>
      </c>
      <c r="F89" s="24">
        <v>5</v>
      </c>
      <c r="G89" s="24">
        <v>4</v>
      </c>
      <c r="H89" s="24">
        <v>3</v>
      </c>
      <c r="I89" s="24">
        <v>5</v>
      </c>
      <c r="J89" s="24">
        <v>3</v>
      </c>
      <c r="K89" s="24">
        <v>4</v>
      </c>
      <c r="L89" s="25">
        <v>4</v>
      </c>
      <c r="M89" s="10">
        <v>32</v>
      </c>
    </row>
    <row r="90" spans="1:16" x14ac:dyDescent="0.25">
      <c r="A90" s="21">
        <v>42624</v>
      </c>
      <c r="B90" s="30">
        <v>1</v>
      </c>
      <c r="C90" s="21">
        <v>1999</v>
      </c>
      <c r="D90" s="17" t="s">
        <v>15</v>
      </c>
      <c r="E90" s="23">
        <v>1</v>
      </c>
      <c r="F90" s="24">
        <v>1</v>
      </c>
      <c r="G90" s="24">
        <v>2</v>
      </c>
      <c r="H90" s="24">
        <v>1</v>
      </c>
      <c r="I90" s="24">
        <v>2</v>
      </c>
      <c r="J90" s="24">
        <v>3</v>
      </c>
      <c r="K90" s="24">
        <v>2</v>
      </c>
      <c r="L90" s="25">
        <v>1</v>
      </c>
      <c r="M90" s="10">
        <v>13</v>
      </c>
    </row>
    <row r="91" spans="1:16" x14ac:dyDescent="0.25">
      <c r="A91" s="21">
        <v>42640</v>
      </c>
      <c r="B91" s="30">
        <v>0</v>
      </c>
      <c r="C91" s="21">
        <v>2006</v>
      </c>
      <c r="D91" s="17" t="s">
        <v>15</v>
      </c>
      <c r="E91" s="23">
        <v>3</v>
      </c>
      <c r="F91" s="24">
        <v>2</v>
      </c>
      <c r="G91" s="24">
        <v>3</v>
      </c>
      <c r="H91" s="24">
        <v>2</v>
      </c>
      <c r="I91" s="24">
        <v>4</v>
      </c>
      <c r="J91" s="24">
        <v>3</v>
      </c>
      <c r="K91" s="24">
        <v>3</v>
      </c>
      <c r="L91" s="25">
        <v>2</v>
      </c>
      <c r="M91" s="10">
        <v>22</v>
      </c>
    </row>
    <row r="92" spans="1:16" x14ac:dyDescent="0.25">
      <c r="A92" s="21">
        <v>42664</v>
      </c>
      <c r="B92" s="30">
        <v>1</v>
      </c>
      <c r="C92" s="21">
        <v>2005</v>
      </c>
      <c r="D92" s="17" t="s">
        <v>60</v>
      </c>
      <c r="E92" s="23">
        <v>4</v>
      </c>
      <c r="F92" s="24">
        <v>3</v>
      </c>
      <c r="G92" s="24">
        <v>4</v>
      </c>
      <c r="H92" s="24">
        <v>4</v>
      </c>
      <c r="I92" s="24">
        <v>4</v>
      </c>
      <c r="J92" s="24">
        <v>2</v>
      </c>
      <c r="K92" s="24">
        <v>3</v>
      </c>
      <c r="L92" s="25">
        <v>4</v>
      </c>
      <c r="M92" s="10">
        <v>28</v>
      </c>
    </row>
    <row r="93" spans="1:16" x14ac:dyDescent="0.25">
      <c r="A93" s="21">
        <v>42669</v>
      </c>
      <c r="B93" s="30">
        <v>0</v>
      </c>
      <c r="C93" s="21">
        <v>1986</v>
      </c>
      <c r="D93" s="17" t="s">
        <v>50</v>
      </c>
      <c r="E93" s="23">
        <v>5</v>
      </c>
      <c r="F93" s="24">
        <v>4</v>
      </c>
      <c r="G93" s="24">
        <v>4</v>
      </c>
      <c r="H93" s="24">
        <v>3</v>
      </c>
      <c r="I93" s="24">
        <v>4</v>
      </c>
      <c r="J93" s="24">
        <v>4</v>
      </c>
      <c r="K93" s="24">
        <v>4</v>
      </c>
      <c r="L93" s="25">
        <v>4</v>
      </c>
      <c r="M93" s="10">
        <v>32</v>
      </c>
    </row>
    <row r="94" spans="1:16" x14ac:dyDescent="0.25">
      <c r="A94" s="21">
        <v>42682</v>
      </c>
      <c r="B94" s="30">
        <v>1</v>
      </c>
      <c r="C94" s="21">
        <v>2003</v>
      </c>
      <c r="D94" s="17" t="s">
        <v>23</v>
      </c>
      <c r="E94" s="23">
        <v>5</v>
      </c>
      <c r="F94" s="24">
        <v>5</v>
      </c>
      <c r="G94" s="24">
        <v>5</v>
      </c>
      <c r="H94" s="24">
        <v>4</v>
      </c>
      <c r="I94" s="24">
        <v>5</v>
      </c>
      <c r="J94" s="24">
        <v>4</v>
      </c>
      <c r="K94" s="24">
        <v>5</v>
      </c>
      <c r="L94" s="25">
        <v>5</v>
      </c>
      <c r="M94" s="10">
        <v>38</v>
      </c>
      <c r="P94" s="92"/>
    </row>
    <row r="95" spans="1:16" x14ac:dyDescent="0.25">
      <c r="A95" s="21">
        <v>42706</v>
      </c>
      <c r="B95" s="30">
        <v>1</v>
      </c>
      <c r="C95" s="21">
        <v>2000</v>
      </c>
      <c r="D95" s="17" t="s">
        <v>24</v>
      </c>
      <c r="E95" s="23">
        <v>3</v>
      </c>
      <c r="F95" s="24">
        <v>3</v>
      </c>
      <c r="G95" s="24">
        <v>3</v>
      </c>
      <c r="H95" s="24">
        <v>3</v>
      </c>
      <c r="I95" s="24">
        <v>4</v>
      </c>
      <c r="J95" s="24">
        <v>4</v>
      </c>
      <c r="K95" s="24">
        <v>4</v>
      </c>
      <c r="L95" s="25">
        <v>4</v>
      </c>
      <c r="M95" s="10">
        <v>28</v>
      </c>
    </row>
    <row r="96" spans="1:16" x14ac:dyDescent="0.25">
      <c r="A96" s="21">
        <v>42716</v>
      </c>
      <c r="B96" s="30">
        <v>1</v>
      </c>
      <c r="C96" s="21">
        <v>2002</v>
      </c>
      <c r="D96" s="17" t="s">
        <v>61</v>
      </c>
      <c r="E96" s="23">
        <v>5</v>
      </c>
      <c r="F96" s="24">
        <v>4</v>
      </c>
      <c r="G96" s="24">
        <v>4</v>
      </c>
      <c r="H96" s="24">
        <v>1</v>
      </c>
      <c r="I96" s="24">
        <v>3</v>
      </c>
      <c r="J96" s="24">
        <v>2</v>
      </c>
      <c r="K96" s="24">
        <v>4</v>
      </c>
      <c r="L96" s="25">
        <v>3</v>
      </c>
      <c r="M96" s="10">
        <v>26</v>
      </c>
    </row>
    <row r="97" spans="1:13" x14ac:dyDescent="0.25">
      <c r="A97" s="21">
        <v>41667</v>
      </c>
      <c r="B97" s="30">
        <v>0</v>
      </c>
      <c r="C97" s="21">
        <v>2005</v>
      </c>
      <c r="D97" s="17" t="s">
        <v>23</v>
      </c>
      <c r="E97" s="23">
        <v>4</v>
      </c>
      <c r="F97" s="24">
        <v>4</v>
      </c>
      <c r="G97" s="24">
        <v>4</v>
      </c>
      <c r="H97" s="24">
        <v>3</v>
      </c>
      <c r="I97" s="24">
        <v>4</v>
      </c>
      <c r="J97" s="24">
        <v>3</v>
      </c>
      <c r="K97" s="24">
        <v>4</v>
      </c>
      <c r="L97" s="25">
        <v>4</v>
      </c>
      <c r="M97" s="10">
        <v>30</v>
      </c>
    </row>
    <row r="98" spans="1:13" x14ac:dyDescent="0.25">
      <c r="A98" s="21">
        <v>42805</v>
      </c>
      <c r="B98" s="30">
        <v>0</v>
      </c>
      <c r="C98" s="21">
        <v>1991</v>
      </c>
      <c r="D98" s="17" t="s">
        <v>15</v>
      </c>
      <c r="E98" s="23">
        <v>4</v>
      </c>
      <c r="F98" s="24">
        <v>3</v>
      </c>
      <c r="G98" s="24">
        <v>3</v>
      </c>
      <c r="H98" s="24">
        <v>4</v>
      </c>
      <c r="I98" s="24">
        <v>4</v>
      </c>
      <c r="J98" s="24">
        <v>2</v>
      </c>
      <c r="K98" s="24">
        <v>3</v>
      </c>
      <c r="L98" s="25">
        <v>4</v>
      </c>
      <c r="M98" s="10">
        <v>27</v>
      </c>
    </row>
    <row r="99" spans="1:13" x14ac:dyDescent="0.25">
      <c r="A99" s="21">
        <v>42810</v>
      </c>
      <c r="B99" s="30">
        <v>1</v>
      </c>
      <c r="C99" s="21">
        <v>2001</v>
      </c>
      <c r="D99" s="17" t="s">
        <v>62</v>
      </c>
      <c r="E99" s="23">
        <v>4</v>
      </c>
      <c r="F99" s="24">
        <v>3</v>
      </c>
      <c r="G99" s="24">
        <v>3</v>
      </c>
      <c r="H99" s="24">
        <v>4</v>
      </c>
      <c r="I99" s="24">
        <v>5</v>
      </c>
      <c r="J99" s="24">
        <v>3</v>
      </c>
      <c r="K99" s="24">
        <v>3</v>
      </c>
      <c r="L99" s="25">
        <v>4</v>
      </c>
      <c r="M99" s="10">
        <v>29</v>
      </c>
    </row>
    <row r="100" spans="1:13" x14ac:dyDescent="0.25">
      <c r="A100" s="21">
        <v>42827</v>
      </c>
      <c r="B100" s="30">
        <v>0</v>
      </c>
      <c r="C100" s="21">
        <v>2005</v>
      </c>
      <c r="D100" s="17" t="s">
        <v>30</v>
      </c>
      <c r="E100" s="23">
        <v>4</v>
      </c>
      <c r="F100" s="24">
        <v>4</v>
      </c>
      <c r="G100" s="24">
        <v>5</v>
      </c>
      <c r="H100" s="24">
        <v>3</v>
      </c>
      <c r="I100" s="24">
        <v>5</v>
      </c>
      <c r="J100" s="24">
        <v>3</v>
      </c>
      <c r="K100" s="24">
        <v>4</v>
      </c>
      <c r="L100" s="25">
        <v>2</v>
      </c>
      <c r="M100" s="10">
        <v>30</v>
      </c>
    </row>
    <row r="101" spans="1:13" x14ac:dyDescent="0.25">
      <c r="A101" s="21">
        <v>42840</v>
      </c>
      <c r="B101" s="30">
        <v>1</v>
      </c>
      <c r="C101" s="21">
        <v>1980</v>
      </c>
      <c r="D101" s="17" t="s">
        <v>15</v>
      </c>
      <c r="E101" s="23">
        <v>4</v>
      </c>
      <c r="F101" s="24">
        <v>4</v>
      </c>
      <c r="G101" s="24">
        <v>4</v>
      </c>
      <c r="H101" s="24">
        <v>3</v>
      </c>
      <c r="I101" s="24">
        <v>4</v>
      </c>
      <c r="J101" s="24">
        <v>3</v>
      </c>
      <c r="K101" s="24">
        <v>3</v>
      </c>
      <c r="L101" s="25">
        <v>3</v>
      </c>
      <c r="M101" s="10">
        <v>28</v>
      </c>
    </row>
    <row r="102" spans="1:13" x14ac:dyDescent="0.25">
      <c r="A102" s="21">
        <v>42858</v>
      </c>
      <c r="B102" s="30">
        <v>0</v>
      </c>
      <c r="C102" s="21">
        <v>2001</v>
      </c>
      <c r="D102" s="17" t="s">
        <v>15</v>
      </c>
      <c r="E102" s="23">
        <v>3</v>
      </c>
      <c r="F102" s="24">
        <v>4</v>
      </c>
      <c r="G102" s="24">
        <v>3</v>
      </c>
      <c r="H102" s="24">
        <v>2</v>
      </c>
      <c r="I102" s="24">
        <v>4</v>
      </c>
      <c r="J102" s="24">
        <v>2</v>
      </c>
      <c r="K102" s="24">
        <v>3</v>
      </c>
      <c r="L102" s="25">
        <v>2</v>
      </c>
      <c r="M102" s="10">
        <v>23</v>
      </c>
    </row>
    <row r="103" spans="1:13" x14ac:dyDescent="0.25">
      <c r="A103" s="21">
        <v>42862</v>
      </c>
      <c r="B103" s="30">
        <v>0</v>
      </c>
      <c r="C103" s="21">
        <v>2005</v>
      </c>
      <c r="D103" s="17" t="s">
        <v>30</v>
      </c>
      <c r="E103" s="23">
        <v>4</v>
      </c>
      <c r="F103" s="24">
        <v>2</v>
      </c>
      <c r="G103" s="24">
        <v>3</v>
      </c>
      <c r="H103" s="24">
        <v>2</v>
      </c>
      <c r="I103" s="24">
        <v>3</v>
      </c>
      <c r="J103" s="24">
        <v>4</v>
      </c>
      <c r="K103" s="24">
        <v>3</v>
      </c>
      <c r="L103" s="25">
        <v>4</v>
      </c>
      <c r="M103" s="10">
        <v>25</v>
      </c>
    </row>
    <row r="104" spans="1:13" x14ac:dyDescent="0.25">
      <c r="A104" s="21">
        <v>42868</v>
      </c>
      <c r="B104" s="30">
        <v>1</v>
      </c>
      <c r="C104" s="21">
        <v>2004</v>
      </c>
      <c r="D104" s="17" t="s">
        <v>23</v>
      </c>
      <c r="E104" s="23">
        <v>4</v>
      </c>
      <c r="F104" s="24">
        <v>5</v>
      </c>
      <c r="G104" s="24">
        <v>4</v>
      </c>
      <c r="H104" s="24">
        <v>4</v>
      </c>
      <c r="I104" s="24">
        <v>4</v>
      </c>
      <c r="J104" s="24">
        <v>5</v>
      </c>
      <c r="K104" s="24">
        <v>5</v>
      </c>
      <c r="L104" s="25">
        <v>5</v>
      </c>
      <c r="M104" s="10">
        <v>36</v>
      </c>
    </row>
    <row r="105" spans="1:13" x14ac:dyDescent="0.25">
      <c r="A105" s="21">
        <v>42880</v>
      </c>
      <c r="B105" s="30">
        <v>0</v>
      </c>
      <c r="C105" s="21">
        <v>2003</v>
      </c>
      <c r="D105" s="17" t="s">
        <v>37</v>
      </c>
      <c r="E105" s="23">
        <v>4</v>
      </c>
      <c r="F105" s="24">
        <v>2</v>
      </c>
      <c r="G105" s="24">
        <v>3</v>
      </c>
      <c r="H105" s="24">
        <v>5</v>
      </c>
      <c r="I105" s="24">
        <v>4</v>
      </c>
      <c r="J105" s="24">
        <v>1</v>
      </c>
      <c r="K105" s="24">
        <v>2</v>
      </c>
      <c r="L105" s="25">
        <v>3</v>
      </c>
      <c r="M105" s="10">
        <v>24</v>
      </c>
    </row>
    <row r="106" spans="1:13" x14ac:dyDescent="0.25">
      <c r="A106" s="21">
        <v>42900</v>
      </c>
      <c r="B106" s="30">
        <v>0</v>
      </c>
      <c r="C106" s="21">
        <v>1985</v>
      </c>
      <c r="D106" s="17" t="s">
        <v>23</v>
      </c>
      <c r="E106" s="23">
        <v>4</v>
      </c>
      <c r="F106" s="24">
        <v>3</v>
      </c>
      <c r="G106" s="24">
        <v>4</v>
      </c>
      <c r="H106" s="24">
        <v>4</v>
      </c>
      <c r="I106" s="24">
        <v>4</v>
      </c>
      <c r="J106" s="24">
        <v>3</v>
      </c>
      <c r="K106" s="24">
        <v>3</v>
      </c>
      <c r="L106" s="25">
        <v>4</v>
      </c>
      <c r="M106" s="10">
        <v>29</v>
      </c>
    </row>
    <row r="107" spans="1:13" x14ac:dyDescent="0.25">
      <c r="A107" s="21">
        <v>42939</v>
      </c>
      <c r="B107" s="30">
        <v>0</v>
      </c>
      <c r="C107" s="21">
        <v>2004</v>
      </c>
      <c r="D107" s="17" t="s">
        <v>23</v>
      </c>
      <c r="E107" s="23">
        <v>3</v>
      </c>
      <c r="F107" s="24">
        <v>4</v>
      </c>
      <c r="G107" s="24">
        <v>3</v>
      </c>
      <c r="H107" s="24">
        <v>2</v>
      </c>
      <c r="I107" s="24">
        <v>4</v>
      </c>
      <c r="J107" s="24">
        <v>2</v>
      </c>
      <c r="K107" s="24">
        <v>3</v>
      </c>
      <c r="L107" s="25">
        <v>4</v>
      </c>
      <c r="M107" s="10">
        <v>25</v>
      </c>
    </row>
    <row r="108" spans="1:13" x14ac:dyDescent="0.25">
      <c r="A108" s="21">
        <v>40708</v>
      </c>
      <c r="B108" s="30">
        <v>0</v>
      </c>
      <c r="C108" s="21">
        <v>2002</v>
      </c>
      <c r="D108" s="17" t="s">
        <v>30</v>
      </c>
      <c r="E108" s="23">
        <v>4</v>
      </c>
      <c r="F108" s="24">
        <v>3</v>
      </c>
      <c r="G108" s="24">
        <v>3</v>
      </c>
      <c r="H108" s="24">
        <v>3</v>
      </c>
      <c r="I108" s="24">
        <v>5</v>
      </c>
      <c r="J108" s="24">
        <v>5</v>
      </c>
      <c r="K108" s="24">
        <v>5</v>
      </c>
      <c r="L108" s="25">
        <v>4</v>
      </c>
      <c r="M108" s="10">
        <v>32</v>
      </c>
    </row>
    <row r="109" spans="1:13" x14ac:dyDescent="0.25">
      <c r="A109" s="21">
        <v>43016</v>
      </c>
      <c r="B109" s="30">
        <v>1</v>
      </c>
      <c r="C109" s="21">
        <v>2003</v>
      </c>
      <c r="D109" s="17" t="s">
        <v>63</v>
      </c>
      <c r="E109" s="23">
        <v>5</v>
      </c>
      <c r="F109" s="24">
        <v>4</v>
      </c>
      <c r="G109" s="24">
        <v>5</v>
      </c>
      <c r="H109" s="24">
        <v>3</v>
      </c>
      <c r="I109" s="24">
        <v>5</v>
      </c>
      <c r="J109" s="24">
        <v>4</v>
      </c>
      <c r="K109" s="24">
        <v>4</v>
      </c>
      <c r="L109" s="25">
        <v>3</v>
      </c>
      <c r="M109" s="10">
        <v>33</v>
      </c>
    </row>
    <row r="110" spans="1:13" x14ac:dyDescent="0.25">
      <c r="A110" s="21">
        <v>43059</v>
      </c>
      <c r="B110" s="30">
        <v>1</v>
      </c>
      <c r="C110" s="21">
        <v>2002</v>
      </c>
      <c r="D110" s="17" t="s">
        <v>15</v>
      </c>
      <c r="E110" s="23">
        <v>3</v>
      </c>
      <c r="F110" s="24">
        <v>3</v>
      </c>
      <c r="G110" s="24">
        <v>2</v>
      </c>
      <c r="H110" s="24">
        <v>3</v>
      </c>
      <c r="I110" s="24">
        <v>4</v>
      </c>
      <c r="J110" s="24">
        <v>3</v>
      </c>
      <c r="K110" s="24">
        <v>3</v>
      </c>
      <c r="L110" s="25">
        <v>2</v>
      </c>
      <c r="M110" s="10">
        <v>23</v>
      </c>
    </row>
    <row r="111" spans="1:13" x14ac:dyDescent="0.25">
      <c r="A111" s="21">
        <v>43080</v>
      </c>
      <c r="B111" s="30">
        <v>1</v>
      </c>
      <c r="C111" s="21">
        <v>2005</v>
      </c>
      <c r="D111" s="17" t="s">
        <v>15</v>
      </c>
      <c r="E111" s="23">
        <v>5</v>
      </c>
      <c r="F111" s="24">
        <v>4</v>
      </c>
      <c r="G111" s="24">
        <v>3</v>
      </c>
      <c r="H111" s="24">
        <v>4</v>
      </c>
      <c r="I111" s="24">
        <v>5</v>
      </c>
      <c r="J111" s="24">
        <v>4</v>
      </c>
      <c r="K111" s="24">
        <v>4</v>
      </c>
      <c r="L111" s="25">
        <v>4</v>
      </c>
      <c r="M111" s="10">
        <v>33</v>
      </c>
    </row>
    <row r="112" spans="1:13" x14ac:dyDescent="0.25">
      <c r="A112" s="21">
        <v>43111</v>
      </c>
      <c r="B112" s="30">
        <v>1</v>
      </c>
      <c r="C112" s="21">
        <v>2006</v>
      </c>
      <c r="D112" s="17" t="s">
        <v>30</v>
      </c>
      <c r="E112" s="23">
        <v>3</v>
      </c>
      <c r="F112" s="24">
        <v>4</v>
      </c>
      <c r="G112" s="24">
        <v>4</v>
      </c>
      <c r="H112" s="24">
        <v>2</v>
      </c>
      <c r="I112" s="24">
        <v>4</v>
      </c>
      <c r="J112" s="24">
        <v>3</v>
      </c>
      <c r="K112" s="24">
        <v>4</v>
      </c>
      <c r="L112" s="25">
        <v>3</v>
      </c>
      <c r="M112" s="10">
        <v>27</v>
      </c>
    </row>
    <row r="113" spans="1:13" x14ac:dyDescent="0.25">
      <c r="A113" s="21">
        <v>43144</v>
      </c>
      <c r="B113" s="30">
        <v>0</v>
      </c>
      <c r="C113" s="21">
        <v>2005</v>
      </c>
      <c r="D113" s="17" t="s">
        <v>61</v>
      </c>
      <c r="E113" s="23">
        <v>5</v>
      </c>
      <c r="F113" s="24">
        <v>4</v>
      </c>
      <c r="G113" s="24">
        <v>4</v>
      </c>
      <c r="H113" s="24">
        <v>2</v>
      </c>
      <c r="I113" s="24">
        <v>4</v>
      </c>
      <c r="J113" s="24">
        <v>3</v>
      </c>
      <c r="K113" s="24">
        <v>4</v>
      </c>
      <c r="L113" s="25">
        <v>4</v>
      </c>
      <c r="M113" s="10">
        <v>30</v>
      </c>
    </row>
    <row r="114" spans="1:13" x14ac:dyDescent="0.25">
      <c r="A114" s="21">
        <v>43146</v>
      </c>
      <c r="B114" s="30">
        <v>0</v>
      </c>
      <c r="C114" s="21">
        <v>2002</v>
      </c>
      <c r="D114" s="17" t="s">
        <v>64</v>
      </c>
      <c r="E114" s="23">
        <v>4</v>
      </c>
      <c r="F114" s="24">
        <v>4</v>
      </c>
      <c r="G114" s="24">
        <v>3</v>
      </c>
      <c r="H114" s="24">
        <v>2</v>
      </c>
      <c r="I114" s="24">
        <v>3</v>
      </c>
      <c r="J114" s="24">
        <v>1</v>
      </c>
      <c r="K114" s="24">
        <v>3</v>
      </c>
      <c r="L114" s="25">
        <v>4</v>
      </c>
      <c r="M114" s="10">
        <v>24</v>
      </c>
    </row>
    <row r="115" spans="1:13" x14ac:dyDescent="0.25">
      <c r="A115" s="21">
        <v>43163</v>
      </c>
      <c r="B115" s="30">
        <v>0</v>
      </c>
      <c r="C115" s="21">
        <v>2004</v>
      </c>
      <c r="D115" s="17" t="s">
        <v>15</v>
      </c>
      <c r="E115" s="23">
        <v>2</v>
      </c>
      <c r="F115" s="24">
        <v>4</v>
      </c>
      <c r="G115" s="24">
        <v>4</v>
      </c>
      <c r="H115" s="24">
        <v>5</v>
      </c>
      <c r="I115" s="24">
        <v>3</v>
      </c>
      <c r="J115" s="24">
        <v>2</v>
      </c>
      <c r="K115" s="24">
        <v>4</v>
      </c>
      <c r="L115" s="25">
        <v>5</v>
      </c>
      <c r="M115" s="10">
        <v>29</v>
      </c>
    </row>
    <row r="116" spans="1:13" x14ac:dyDescent="0.25">
      <c r="A116" s="21">
        <v>42631</v>
      </c>
      <c r="B116" s="30">
        <v>0</v>
      </c>
      <c r="C116" s="21">
        <v>2006</v>
      </c>
      <c r="D116" s="17" t="s">
        <v>30</v>
      </c>
      <c r="E116" s="23">
        <v>5</v>
      </c>
      <c r="F116" s="24">
        <v>4</v>
      </c>
      <c r="G116" s="24">
        <v>4</v>
      </c>
      <c r="H116" s="24">
        <v>4</v>
      </c>
      <c r="I116" s="24">
        <v>4</v>
      </c>
      <c r="J116" s="24">
        <v>4</v>
      </c>
      <c r="K116" s="24">
        <v>4</v>
      </c>
      <c r="L116" s="25">
        <v>5</v>
      </c>
      <c r="M116" s="10">
        <v>34</v>
      </c>
    </row>
    <row r="117" spans="1:13" x14ac:dyDescent="0.25">
      <c r="A117" s="21">
        <v>43180</v>
      </c>
      <c r="B117" s="30">
        <v>1</v>
      </c>
      <c r="C117" s="21">
        <v>2002</v>
      </c>
      <c r="D117" s="17" t="s">
        <v>15</v>
      </c>
      <c r="E117" s="23">
        <v>4</v>
      </c>
      <c r="F117" s="24">
        <v>4</v>
      </c>
      <c r="G117" s="24">
        <v>4</v>
      </c>
      <c r="H117" s="24">
        <v>4</v>
      </c>
      <c r="I117" s="24">
        <v>4</v>
      </c>
      <c r="J117" s="24">
        <v>2</v>
      </c>
      <c r="K117" s="24">
        <v>3</v>
      </c>
      <c r="L117" s="25">
        <v>4</v>
      </c>
      <c r="M117" s="10">
        <v>29</v>
      </c>
    </row>
    <row r="118" spans="1:13" x14ac:dyDescent="0.25">
      <c r="A118" s="21">
        <v>43208</v>
      </c>
      <c r="B118" s="30">
        <v>1</v>
      </c>
      <c r="C118" s="21">
        <v>2004</v>
      </c>
      <c r="D118" s="17" t="s">
        <v>65</v>
      </c>
      <c r="E118" s="23">
        <v>5</v>
      </c>
      <c r="F118" s="24">
        <v>4</v>
      </c>
      <c r="G118" s="24">
        <v>4</v>
      </c>
      <c r="H118" s="24">
        <v>4</v>
      </c>
      <c r="I118" s="24">
        <v>4</v>
      </c>
      <c r="J118" s="24">
        <v>4</v>
      </c>
      <c r="K118" s="24">
        <v>4</v>
      </c>
      <c r="L118" s="25">
        <v>5</v>
      </c>
      <c r="M118" s="10">
        <v>34</v>
      </c>
    </row>
    <row r="119" spans="1:13" x14ac:dyDescent="0.25">
      <c r="A119" s="21">
        <v>43213</v>
      </c>
      <c r="B119" s="30">
        <v>0</v>
      </c>
      <c r="C119" s="21">
        <v>2001</v>
      </c>
      <c r="D119" s="17" t="s">
        <v>15</v>
      </c>
      <c r="E119" s="23">
        <v>3</v>
      </c>
      <c r="F119" s="24">
        <v>4</v>
      </c>
      <c r="G119" s="24">
        <v>4</v>
      </c>
      <c r="H119" s="24">
        <v>2</v>
      </c>
      <c r="I119" s="24">
        <v>5</v>
      </c>
      <c r="J119" s="24">
        <v>2</v>
      </c>
      <c r="K119" s="24">
        <v>2</v>
      </c>
      <c r="L119" s="25">
        <v>3</v>
      </c>
      <c r="M119" s="10">
        <v>25</v>
      </c>
    </row>
    <row r="120" spans="1:13" x14ac:dyDescent="0.25">
      <c r="A120" s="21">
        <v>43337</v>
      </c>
      <c r="B120" s="30">
        <v>0</v>
      </c>
      <c r="C120" s="21">
        <v>1976</v>
      </c>
      <c r="D120" s="17" t="s">
        <v>15</v>
      </c>
      <c r="E120" s="23">
        <v>4</v>
      </c>
      <c r="F120" s="24">
        <v>4</v>
      </c>
      <c r="G120" s="24">
        <v>4</v>
      </c>
      <c r="H120" s="24">
        <v>4</v>
      </c>
      <c r="I120" s="24">
        <v>3</v>
      </c>
      <c r="J120" s="24">
        <v>4</v>
      </c>
      <c r="K120" s="24">
        <v>4</v>
      </c>
      <c r="L120" s="25">
        <v>4</v>
      </c>
      <c r="M120" s="10">
        <v>31</v>
      </c>
    </row>
    <row r="121" spans="1:13" x14ac:dyDescent="0.25">
      <c r="A121" s="21">
        <v>43341</v>
      </c>
      <c r="B121" s="30">
        <v>0</v>
      </c>
      <c r="C121" s="21">
        <v>2005</v>
      </c>
      <c r="D121" s="17" t="s">
        <v>23</v>
      </c>
      <c r="E121" s="23">
        <v>4</v>
      </c>
      <c r="F121" s="24">
        <v>4</v>
      </c>
      <c r="G121" s="24">
        <v>3</v>
      </c>
      <c r="H121" s="24">
        <v>4</v>
      </c>
      <c r="I121" s="24">
        <v>4</v>
      </c>
      <c r="J121" s="24">
        <v>4</v>
      </c>
      <c r="K121" s="24">
        <v>4</v>
      </c>
      <c r="L121" s="25">
        <v>4</v>
      </c>
      <c r="M121" s="10">
        <v>31</v>
      </c>
    </row>
    <row r="122" spans="1:13" x14ac:dyDescent="0.25">
      <c r="A122" s="21">
        <v>43365</v>
      </c>
      <c r="B122" s="30">
        <v>1</v>
      </c>
      <c r="C122" s="21">
        <v>2003</v>
      </c>
      <c r="D122" s="17" t="s">
        <v>52</v>
      </c>
      <c r="E122" s="23">
        <v>4</v>
      </c>
      <c r="F122" s="24">
        <v>4</v>
      </c>
      <c r="G122" s="24">
        <v>3</v>
      </c>
      <c r="H122" s="24">
        <v>4</v>
      </c>
      <c r="I122" s="24">
        <v>4</v>
      </c>
      <c r="J122" s="24">
        <v>4</v>
      </c>
      <c r="K122" s="24">
        <v>3</v>
      </c>
      <c r="L122" s="25">
        <v>4</v>
      </c>
      <c r="M122" s="10">
        <v>30</v>
      </c>
    </row>
    <row r="123" spans="1:13" x14ac:dyDescent="0.25">
      <c r="A123" s="21">
        <v>43373</v>
      </c>
      <c r="B123" s="30">
        <v>0</v>
      </c>
      <c r="C123" s="21">
        <v>2002</v>
      </c>
      <c r="D123" s="17" t="s">
        <v>66</v>
      </c>
      <c r="E123" s="23">
        <v>5</v>
      </c>
      <c r="F123" s="24">
        <v>4</v>
      </c>
      <c r="G123" s="24">
        <v>4</v>
      </c>
      <c r="H123" s="24">
        <v>3</v>
      </c>
      <c r="I123" s="24">
        <v>4</v>
      </c>
      <c r="J123" s="24">
        <v>4</v>
      </c>
      <c r="K123" s="24">
        <v>5</v>
      </c>
      <c r="L123" s="25">
        <v>5</v>
      </c>
      <c r="M123" s="10">
        <v>34</v>
      </c>
    </row>
    <row r="124" spans="1:13" x14ac:dyDescent="0.25">
      <c r="A124" s="21">
        <v>40854</v>
      </c>
      <c r="B124" s="30">
        <v>0</v>
      </c>
      <c r="C124" s="21">
        <v>1983</v>
      </c>
      <c r="D124" s="17" t="s">
        <v>67</v>
      </c>
      <c r="E124" s="23">
        <v>5</v>
      </c>
      <c r="F124" s="24">
        <v>5</v>
      </c>
      <c r="G124" s="24">
        <v>4</v>
      </c>
      <c r="H124" s="24">
        <v>5</v>
      </c>
      <c r="I124" s="24">
        <v>4</v>
      </c>
      <c r="J124" s="24">
        <v>3</v>
      </c>
      <c r="K124" s="24">
        <v>3</v>
      </c>
      <c r="L124" s="25">
        <v>3</v>
      </c>
      <c r="M124" s="10">
        <v>32</v>
      </c>
    </row>
    <row r="125" spans="1:13" x14ac:dyDescent="0.25">
      <c r="A125" s="21">
        <v>43436</v>
      </c>
      <c r="B125" s="30">
        <v>1</v>
      </c>
      <c r="C125" s="21">
        <v>2001</v>
      </c>
      <c r="D125" s="17" t="s">
        <v>15</v>
      </c>
      <c r="E125" s="23">
        <v>3</v>
      </c>
      <c r="F125" s="24">
        <v>4</v>
      </c>
      <c r="G125" s="24">
        <v>3</v>
      </c>
      <c r="H125" s="24">
        <v>4</v>
      </c>
      <c r="I125" s="24">
        <v>5</v>
      </c>
      <c r="J125" s="24">
        <v>5</v>
      </c>
      <c r="K125" s="24">
        <v>4</v>
      </c>
      <c r="L125" s="25">
        <v>3</v>
      </c>
      <c r="M125" s="10">
        <v>31</v>
      </c>
    </row>
    <row r="126" spans="1:13" x14ac:dyDescent="0.25">
      <c r="A126" s="21">
        <v>43451</v>
      </c>
      <c r="B126" s="30">
        <v>0</v>
      </c>
      <c r="C126" s="21">
        <v>2001</v>
      </c>
      <c r="D126" s="17" t="s">
        <v>30</v>
      </c>
      <c r="E126" s="23">
        <v>2</v>
      </c>
      <c r="F126" s="24">
        <v>4</v>
      </c>
      <c r="G126" s="24">
        <v>4</v>
      </c>
      <c r="H126" s="24">
        <v>3</v>
      </c>
      <c r="I126" s="24">
        <v>4</v>
      </c>
      <c r="J126" s="24">
        <v>4</v>
      </c>
      <c r="K126" s="24">
        <v>4</v>
      </c>
      <c r="L126" s="25">
        <v>4</v>
      </c>
      <c r="M126" s="10">
        <v>29</v>
      </c>
    </row>
    <row r="127" spans="1:13" x14ac:dyDescent="0.25">
      <c r="A127" s="21">
        <v>43467</v>
      </c>
      <c r="B127" s="30">
        <v>0</v>
      </c>
      <c r="C127" s="21">
        <v>1979</v>
      </c>
      <c r="D127" s="17" t="s">
        <v>68</v>
      </c>
      <c r="E127" s="23">
        <v>5</v>
      </c>
      <c r="F127" s="24">
        <v>4</v>
      </c>
      <c r="G127" s="24">
        <v>4</v>
      </c>
      <c r="H127" s="24">
        <v>5</v>
      </c>
      <c r="I127" s="24">
        <v>5</v>
      </c>
      <c r="J127" s="24">
        <v>5</v>
      </c>
      <c r="K127" s="24">
        <v>5</v>
      </c>
      <c r="L127" s="25">
        <v>5</v>
      </c>
      <c r="M127" s="10">
        <v>38</v>
      </c>
    </row>
    <row r="128" spans="1:13" x14ac:dyDescent="0.25">
      <c r="A128" s="21">
        <v>43477</v>
      </c>
      <c r="B128" s="30">
        <v>0</v>
      </c>
      <c r="C128" s="21">
        <v>2006</v>
      </c>
      <c r="D128" s="17" t="s">
        <v>69</v>
      </c>
      <c r="E128" s="23">
        <v>4</v>
      </c>
      <c r="F128" s="24">
        <v>4</v>
      </c>
      <c r="G128" s="24">
        <v>5</v>
      </c>
      <c r="H128" s="24">
        <v>4</v>
      </c>
      <c r="I128" s="24">
        <v>4</v>
      </c>
      <c r="J128" s="24">
        <v>4</v>
      </c>
      <c r="K128" s="24">
        <v>4</v>
      </c>
      <c r="L128" s="25">
        <v>3</v>
      </c>
      <c r="M128" s="10">
        <v>32</v>
      </c>
    </row>
    <row r="129" spans="1:13" x14ac:dyDescent="0.25">
      <c r="A129" s="21">
        <v>43481</v>
      </c>
      <c r="B129" s="30">
        <v>1</v>
      </c>
      <c r="C129" s="21">
        <v>2003</v>
      </c>
      <c r="D129" s="17" t="s">
        <v>70</v>
      </c>
      <c r="E129" s="23">
        <v>4</v>
      </c>
      <c r="F129" s="24">
        <v>3</v>
      </c>
      <c r="G129" s="24">
        <v>3</v>
      </c>
      <c r="H129" s="24">
        <v>3</v>
      </c>
      <c r="I129" s="24">
        <v>4</v>
      </c>
      <c r="J129" s="24">
        <v>4</v>
      </c>
      <c r="K129" s="24">
        <v>2</v>
      </c>
      <c r="L129" s="25">
        <v>2</v>
      </c>
      <c r="M129" s="10">
        <v>25</v>
      </c>
    </row>
    <row r="130" spans="1:13" x14ac:dyDescent="0.25">
      <c r="A130" s="21">
        <v>41111</v>
      </c>
      <c r="B130" s="30">
        <v>0</v>
      </c>
      <c r="C130" s="21">
        <v>2005</v>
      </c>
      <c r="D130" s="17" t="s">
        <v>71</v>
      </c>
      <c r="E130" s="23">
        <v>5</v>
      </c>
      <c r="F130" s="24">
        <v>3</v>
      </c>
      <c r="G130" s="24">
        <v>4</v>
      </c>
      <c r="H130" s="24">
        <v>4</v>
      </c>
      <c r="I130" s="24">
        <v>4</v>
      </c>
      <c r="J130" s="24">
        <v>3</v>
      </c>
      <c r="K130" s="24">
        <v>4</v>
      </c>
      <c r="L130" s="25">
        <v>4</v>
      </c>
      <c r="M130" s="10">
        <v>31</v>
      </c>
    </row>
    <row r="131" spans="1:13" x14ac:dyDescent="0.25">
      <c r="A131" s="21">
        <v>43595</v>
      </c>
      <c r="B131" s="30">
        <v>0</v>
      </c>
      <c r="C131" s="21">
        <v>2006</v>
      </c>
      <c r="D131" s="17" t="s">
        <v>23</v>
      </c>
      <c r="E131" s="23">
        <v>4</v>
      </c>
      <c r="F131" s="24">
        <v>4</v>
      </c>
      <c r="G131" s="24">
        <v>4</v>
      </c>
      <c r="H131" s="24">
        <v>4</v>
      </c>
      <c r="I131" s="24">
        <v>4</v>
      </c>
      <c r="J131" s="24">
        <v>2</v>
      </c>
      <c r="K131" s="24">
        <v>4</v>
      </c>
      <c r="L131" s="25">
        <v>3</v>
      </c>
      <c r="M131" s="10">
        <v>29</v>
      </c>
    </row>
    <row r="132" spans="1:13" x14ac:dyDescent="0.25">
      <c r="A132" s="21">
        <v>43648</v>
      </c>
      <c r="B132" s="30">
        <v>0</v>
      </c>
      <c r="C132" s="21">
        <v>1995</v>
      </c>
      <c r="D132" s="17" t="s">
        <v>23</v>
      </c>
      <c r="E132" s="23">
        <v>5</v>
      </c>
      <c r="F132" s="24">
        <v>3</v>
      </c>
      <c r="G132" s="24">
        <v>5</v>
      </c>
      <c r="H132" s="24">
        <v>4</v>
      </c>
      <c r="I132" s="24">
        <v>3</v>
      </c>
      <c r="J132" s="24">
        <v>4</v>
      </c>
      <c r="K132" s="24">
        <v>4</v>
      </c>
      <c r="L132" s="25">
        <v>4</v>
      </c>
      <c r="M132" s="10">
        <v>32</v>
      </c>
    </row>
    <row r="133" spans="1:13" x14ac:dyDescent="0.25">
      <c r="A133" s="21">
        <v>43763</v>
      </c>
      <c r="B133" s="30">
        <v>0</v>
      </c>
      <c r="C133" s="21">
        <v>2001</v>
      </c>
      <c r="D133" s="17" t="s">
        <v>30</v>
      </c>
      <c r="E133" s="23">
        <v>4</v>
      </c>
      <c r="F133" s="24">
        <v>3</v>
      </c>
      <c r="G133" s="24">
        <v>4</v>
      </c>
      <c r="H133" s="24">
        <v>3</v>
      </c>
      <c r="I133" s="24">
        <v>4</v>
      </c>
      <c r="J133" s="24">
        <v>4</v>
      </c>
      <c r="K133" s="24">
        <v>4</v>
      </c>
      <c r="L133" s="25">
        <v>4</v>
      </c>
      <c r="M133" s="10">
        <v>30</v>
      </c>
    </row>
    <row r="134" spans="1:13" x14ac:dyDescent="0.25">
      <c r="A134" s="21">
        <v>43760</v>
      </c>
      <c r="B134" s="30">
        <v>0</v>
      </c>
      <c r="C134" s="21">
        <v>2001</v>
      </c>
      <c r="D134" s="17" t="s">
        <v>15</v>
      </c>
      <c r="E134" s="23">
        <v>4</v>
      </c>
      <c r="F134" s="24">
        <v>3</v>
      </c>
      <c r="G134" s="24">
        <v>3</v>
      </c>
      <c r="H134" s="24">
        <v>2</v>
      </c>
      <c r="I134" s="24">
        <v>4</v>
      </c>
      <c r="J134" s="24">
        <v>2</v>
      </c>
      <c r="K134" s="24">
        <v>3</v>
      </c>
      <c r="L134" s="25">
        <v>4</v>
      </c>
      <c r="M134" s="10">
        <v>25</v>
      </c>
    </row>
    <row r="135" spans="1:13" x14ac:dyDescent="0.25">
      <c r="A135" s="21">
        <v>43807</v>
      </c>
      <c r="B135" s="30">
        <v>0</v>
      </c>
      <c r="C135" s="21">
        <v>2001</v>
      </c>
      <c r="D135" s="17" t="s">
        <v>15</v>
      </c>
      <c r="E135" s="23">
        <v>3</v>
      </c>
      <c r="F135" s="24">
        <v>4</v>
      </c>
      <c r="G135" s="24">
        <v>4</v>
      </c>
      <c r="H135" s="24">
        <v>4</v>
      </c>
      <c r="I135" s="24">
        <v>4</v>
      </c>
      <c r="J135" s="24">
        <v>4</v>
      </c>
      <c r="K135" s="24">
        <v>4</v>
      </c>
      <c r="L135" s="25">
        <v>4</v>
      </c>
      <c r="M135" s="10">
        <v>31</v>
      </c>
    </row>
    <row r="136" spans="1:13" x14ac:dyDescent="0.25">
      <c r="A136" s="21">
        <v>43906</v>
      </c>
      <c r="B136" s="30">
        <v>0</v>
      </c>
      <c r="C136" s="21">
        <v>2002</v>
      </c>
      <c r="D136" s="17" t="s">
        <v>23</v>
      </c>
      <c r="E136" s="23">
        <v>4</v>
      </c>
      <c r="F136" s="24">
        <v>4</v>
      </c>
      <c r="G136" s="24">
        <v>4</v>
      </c>
      <c r="H136" s="24">
        <v>3</v>
      </c>
      <c r="I136" s="24">
        <v>4</v>
      </c>
      <c r="J136" s="24">
        <v>3</v>
      </c>
      <c r="K136" s="24">
        <v>4</v>
      </c>
      <c r="L136" s="25">
        <v>3</v>
      </c>
      <c r="M136" s="10">
        <v>29</v>
      </c>
    </row>
    <row r="137" spans="1:13" x14ac:dyDescent="0.25">
      <c r="A137" s="21">
        <v>43960</v>
      </c>
      <c r="B137" s="30">
        <v>1</v>
      </c>
      <c r="C137" s="21">
        <v>2002</v>
      </c>
      <c r="D137" s="17" t="s">
        <v>72</v>
      </c>
      <c r="E137" s="23">
        <v>5</v>
      </c>
      <c r="F137" s="24">
        <v>4</v>
      </c>
      <c r="G137" s="24">
        <v>3</v>
      </c>
      <c r="H137" s="24">
        <v>1</v>
      </c>
      <c r="I137" s="24">
        <v>3</v>
      </c>
      <c r="J137" s="24">
        <v>2</v>
      </c>
      <c r="K137" s="24">
        <v>4</v>
      </c>
      <c r="L137" s="25">
        <v>4</v>
      </c>
      <c r="M137" s="10">
        <v>26</v>
      </c>
    </row>
    <row r="138" spans="1:13" x14ac:dyDescent="0.25">
      <c r="A138" s="21">
        <v>43959</v>
      </c>
      <c r="B138" s="30">
        <v>0</v>
      </c>
      <c r="C138" s="21">
        <v>2002</v>
      </c>
      <c r="D138" s="17" t="s">
        <v>73</v>
      </c>
      <c r="E138" s="23">
        <v>4</v>
      </c>
      <c r="F138" s="24">
        <v>2</v>
      </c>
      <c r="G138" s="24">
        <v>4</v>
      </c>
      <c r="H138" s="24">
        <v>1</v>
      </c>
      <c r="I138" s="24">
        <v>5</v>
      </c>
      <c r="J138" s="24">
        <v>4</v>
      </c>
      <c r="K138" s="24">
        <v>3</v>
      </c>
      <c r="L138" s="25">
        <v>4</v>
      </c>
      <c r="M138" s="10">
        <v>27</v>
      </c>
    </row>
    <row r="139" spans="1:13" x14ac:dyDescent="0.25">
      <c r="A139" s="21">
        <v>36460</v>
      </c>
      <c r="B139" s="30">
        <v>0</v>
      </c>
      <c r="C139" s="21">
        <v>2004</v>
      </c>
      <c r="D139" s="17" t="s">
        <v>74</v>
      </c>
      <c r="E139" s="23">
        <v>5</v>
      </c>
      <c r="F139" s="24">
        <v>5</v>
      </c>
      <c r="G139" s="24">
        <v>5</v>
      </c>
      <c r="H139" s="24">
        <v>4</v>
      </c>
      <c r="I139" s="24">
        <v>4</v>
      </c>
      <c r="J139" s="24">
        <v>4</v>
      </c>
      <c r="K139" s="24">
        <v>4</v>
      </c>
      <c r="L139" s="25">
        <v>1</v>
      </c>
      <c r="M139" s="10">
        <v>32</v>
      </c>
    </row>
    <row r="140" spans="1:13" x14ac:dyDescent="0.25">
      <c r="A140" s="21">
        <v>43976</v>
      </c>
      <c r="B140" s="30">
        <v>1</v>
      </c>
      <c r="C140" s="21">
        <v>2001</v>
      </c>
      <c r="D140" s="17" t="s">
        <v>75</v>
      </c>
      <c r="E140" s="23">
        <v>2</v>
      </c>
      <c r="F140" s="24">
        <v>4</v>
      </c>
      <c r="G140" s="24">
        <v>2</v>
      </c>
      <c r="H140" s="24">
        <v>2</v>
      </c>
      <c r="I140" s="24">
        <v>4</v>
      </c>
      <c r="J140" s="24">
        <v>4</v>
      </c>
      <c r="K140" s="24">
        <v>2</v>
      </c>
      <c r="L140" s="25">
        <v>2</v>
      </c>
      <c r="M140" s="10">
        <v>22</v>
      </c>
    </row>
    <row r="141" spans="1:13" x14ac:dyDescent="0.25">
      <c r="A141" s="21">
        <v>43981</v>
      </c>
      <c r="B141" s="30">
        <v>1</v>
      </c>
      <c r="C141" s="21">
        <v>2003</v>
      </c>
      <c r="D141" s="17" t="s">
        <v>76</v>
      </c>
      <c r="E141" s="23">
        <v>4</v>
      </c>
      <c r="F141" s="24">
        <v>3</v>
      </c>
      <c r="G141" s="24">
        <v>4</v>
      </c>
      <c r="H141" s="24">
        <v>3</v>
      </c>
      <c r="I141" s="24">
        <v>5</v>
      </c>
      <c r="J141" s="24">
        <v>4</v>
      </c>
      <c r="K141" s="24">
        <v>4</v>
      </c>
      <c r="L141" s="25">
        <v>4</v>
      </c>
      <c r="M141" s="10">
        <v>31</v>
      </c>
    </row>
    <row r="142" spans="1:13" x14ac:dyDescent="0.25">
      <c r="A142" s="21">
        <v>44020</v>
      </c>
      <c r="B142" s="30">
        <v>0</v>
      </c>
      <c r="C142" s="21">
        <v>2006</v>
      </c>
      <c r="D142" s="17" t="s">
        <v>15</v>
      </c>
      <c r="E142" s="23">
        <v>5</v>
      </c>
      <c r="F142" s="24">
        <v>4</v>
      </c>
      <c r="G142" s="24">
        <v>4</v>
      </c>
      <c r="H142" s="24">
        <v>3</v>
      </c>
      <c r="I142" s="24">
        <v>4</v>
      </c>
      <c r="J142" s="24">
        <v>4</v>
      </c>
      <c r="K142" s="24">
        <v>4</v>
      </c>
      <c r="L142" s="25">
        <v>3</v>
      </c>
      <c r="M142" s="10">
        <v>31</v>
      </c>
    </row>
    <row r="143" spans="1:13" x14ac:dyDescent="0.25">
      <c r="A143" s="21">
        <v>44005</v>
      </c>
      <c r="B143" s="30">
        <v>0</v>
      </c>
      <c r="C143" s="21">
        <v>1996</v>
      </c>
      <c r="D143" s="17" t="s">
        <v>77</v>
      </c>
      <c r="E143" s="23">
        <v>4</v>
      </c>
      <c r="F143" s="24">
        <v>4</v>
      </c>
      <c r="G143" s="24">
        <v>4</v>
      </c>
      <c r="H143" s="24">
        <v>4</v>
      </c>
      <c r="I143" s="24">
        <v>4</v>
      </c>
      <c r="J143" s="24">
        <v>4</v>
      </c>
      <c r="K143" s="24">
        <v>4</v>
      </c>
      <c r="L143" s="25">
        <v>2</v>
      </c>
      <c r="M143" s="10">
        <v>30</v>
      </c>
    </row>
    <row r="144" spans="1:13" x14ac:dyDescent="0.25">
      <c r="A144" s="21">
        <v>44028</v>
      </c>
      <c r="B144" s="30">
        <v>1</v>
      </c>
      <c r="C144" s="21">
        <v>1988</v>
      </c>
      <c r="D144" s="17" t="s">
        <v>30</v>
      </c>
      <c r="E144" s="23">
        <v>4</v>
      </c>
      <c r="F144" s="24">
        <v>4</v>
      </c>
      <c r="G144" s="24">
        <v>4</v>
      </c>
      <c r="H144" s="24">
        <v>4</v>
      </c>
      <c r="I144" s="24">
        <v>5</v>
      </c>
      <c r="J144" s="24">
        <v>4</v>
      </c>
      <c r="K144" s="24">
        <v>4</v>
      </c>
      <c r="L144" s="25">
        <v>4</v>
      </c>
      <c r="M144" s="10">
        <v>33</v>
      </c>
    </row>
    <row r="145" spans="1:13" x14ac:dyDescent="0.25">
      <c r="A145" s="21">
        <v>44039</v>
      </c>
      <c r="B145" s="30">
        <v>0</v>
      </c>
      <c r="C145" s="21">
        <v>2004</v>
      </c>
      <c r="D145" s="17" t="s">
        <v>78</v>
      </c>
      <c r="E145" s="23">
        <v>4</v>
      </c>
      <c r="F145" s="24">
        <v>3</v>
      </c>
      <c r="G145" s="24">
        <v>4</v>
      </c>
      <c r="H145" s="24">
        <v>3</v>
      </c>
      <c r="I145" s="24">
        <v>5</v>
      </c>
      <c r="J145" s="24">
        <v>3</v>
      </c>
      <c r="K145" s="24">
        <v>4</v>
      </c>
      <c r="L145" s="25">
        <v>3</v>
      </c>
      <c r="M145" s="10">
        <v>29</v>
      </c>
    </row>
    <row r="146" spans="1:13" x14ac:dyDescent="0.25">
      <c r="A146" s="21">
        <v>44031</v>
      </c>
      <c r="B146" s="30">
        <v>0</v>
      </c>
      <c r="C146" s="21">
        <v>2005</v>
      </c>
      <c r="D146" s="17" t="s">
        <v>79</v>
      </c>
      <c r="E146" s="23">
        <v>4</v>
      </c>
      <c r="F146" s="24">
        <v>4</v>
      </c>
      <c r="G146" s="24">
        <v>4</v>
      </c>
      <c r="H146" s="24">
        <v>4</v>
      </c>
      <c r="I146" s="24">
        <v>4</v>
      </c>
      <c r="J146" s="24">
        <v>3</v>
      </c>
      <c r="K146" s="24">
        <v>4</v>
      </c>
      <c r="L146" s="25">
        <v>4</v>
      </c>
      <c r="M146" s="10">
        <v>31</v>
      </c>
    </row>
    <row r="147" spans="1:13" x14ac:dyDescent="0.25">
      <c r="A147" s="21">
        <v>44044</v>
      </c>
      <c r="B147" s="30">
        <v>0</v>
      </c>
      <c r="C147" s="21">
        <v>2001</v>
      </c>
      <c r="D147" s="17" t="s">
        <v>80</v>
      </c>
      <c r="E147" s="23">
        <v>4</v>
      </c>
      <c r="F147" s="24">
        <v>4</v>
      </c>
      <c r="G147" s="24">
        <v>4</v>
      </c>
      <c r="H147" s="24">
        <v>4</v>
      </c>
      <c r="I147" s="24">
        <v>5</v>
      </c>
      <c r="J147" s="24">
        <v>3</v>
      </c>
      <c r="K147" s="24">
        <v>4</v>
      </c>
      <c r="L147" s="25">
        <v>4</v>
      </c>
      <c r="M147" s="10">
        <v>32</v>
      </c>
    </row>
    <row r="148" spans="1:13" x14ac:dyDescent="0.25">
      <c r="A148" s="21">
        <v>44060</v>
      </c>
      <c r="B148" s="30">
        <v>0</v>
      </c>
      <c r="C148" s="21">
        <v>2004</v>
      </c>
      <c r="D148" s="17" t="s">
        <v>81</v>
      </c>
      <c r="E148" s="23">
        <v>4</v>
      </c>
      <c r="F148" s="24">
        <v>2</v>
      </c>
      <c r="G148" s="24">
        <v>4</v>
      </c>
      <c r="H148" s="24">
        <v>2</v>
      </c>
      <c r="I148" s="24">
        <v>5</v>
      </c>
      <c r="J148" s="24">
        <v>5</v>
      </c>
      <c r="K148" s="24">
        <v>4</v>
      </c>
      <c r="L148" s="25">
        <v>4</v>
      </c>
      <c r="M148" s="10">
        <v>30</v>
      </c>
    </row>
    <row r="149" spans="1:13" x14ac:dyDescent="0.25">
      <c r="A149" s="21">
        <v>44077</v>
      </c>
      <c r="B149" s="30">
        <v>1</v>
      </c>
      <c r="C149" s="21">
        <v>2000</v>
      </c>
      <c r="D149" s="17" t="s">
        <v>82</v>
      </c>
      <c r="E149" s="23">
        <v>5</v>
      </c>
      <c r="F149" s="24">
        <v>5</v>
      </c>
      <c r="G149" s="24">
        <v>4</v>
      </c>
      <c r="H149" s="24">
        <v>3</v>
      </c>
      <c r="I149" s="24">
        <v>4</v>
      </c>
      <c r="J149" s="24">
        <v>3</v>
      </c>
      <c r="K149" s="24">
        <v>4</v>
      </c>
      <c r="L149" s="25">
        <v>4</v>
      </c>
      <c r="M149" s="10">
        <v>32</v>
      </c>
    </row>
    <row r="150" spans="1:13" x14ac:dyDescent="0.25">
      <c r="A150" s="21">
        <v>44079</v>
      </c>
      <c r="B150" s="30">
        <v>1</v>
      </c>
      <c r="C150" s="21">
        <v>2000</v>
      </c>
      <c r="D150" s="17" t="s">
        <v>24</v>
      </c>
      <c r="E150" s="23">
        <v>3</v>
      </c>
      <c r="F150" s="24">
        <v>3</v>
      </c>
      <c r="G150" s="24">
        <v>4</v>
      </c>
      <c r="H150" s="24">
        <v>3</v>
      </c>
      <c r="I150" s="24">
        <v>4</v>
      </c>
      <c r="J150" s="24">
        <v>4</v>
      </c>
      <c r="K150" s="24">
        <v>4</v>
      </c>
      <c r="L150" s="25">
        <v>3</v>
      </c>
      <c r="M150" s="10">
        <v>28</v>
      </c>
    </row>
    <row r="151" spans="1:13" x14ac:dyDescent="0.25">
      <c r="A151" s="21">
        <v>44072</v>
      </c>
      <c r="B151" s="30">
        <v>0</v>
      </c>
      <c r="C151" s="21">
        <v>2005</v>
      </c>
      <c r="D151" s="17" t="s">
        <v>23</v>
      </c>
      <c r="E151" s="23">
        <v>4</v>
      </c>
      <c r="F151" s="24">
        <v>4</v>
      </c>
      <c r="G151" s="24">
        <v>2</v>
      </c>
      <c r="H151" s="24">
        <v>3</v>
      </c>
      <c r="I151" s="24">
        <v>4</v>
      </c>
      <c r="J151" s="24">
        <v>3</v>
      </c>
      <c r="K151" s="24">
        <v>3</v>
      </c>
      <c r="L151" s="25">
        <v>3</v>
      </c>
      <c r="M151" s="10">
        <v>26</v>
      </c>
    </row>
    <row r="152" spans="1:13" x14ac:dyDescent="0.25">
      <c r="A152" s="21">
        <v>44076</v>
      </c>
      <c r="B152" s="30">
        <v>1</v>
      </c>
      <c r="C152" s="21">
        <v>2002</v>
      </c>
      <c r="D152" s="17" t="s">
        <v>30</v>
      </c>
      <c r="E152" s="23">
        <v>4</v>
      </c>
      <c r="F152" s="24">
        <v>4</v>
      </c>
      <c r="G152" s="24">
        <v>4</v>
      </c>
      <c r="H152" s="24">
        <v>4</v>
      </c>
      <c r="I152" s="24">
        <v>4</v>
      </c>
      <c r="J152" s="24">
        <v>2</v>
      </c>
      <c r="K152" s="24">
        <v>4</v>
      </c>
      <c r="L152" s="25">
        <v>4</v>
      </c>
      <c r="M152" s="10">
        <v>30</v>
      </c>
    </row>
    <row r="153" spans="1:13" x14ac:dyDescent="0.25">
      <c r="A153" s="21">
        <v>44106</v>
      </c>
      <c r="B153" s="30">
        <v>0</v>
      </c>
      <c r="C153" s="21">
        <v>2004</v>
      </c>
      <c r="D153" s="17" t="s">
        <v>23</v>
      </c>
      <c r="E153" s="23">
        <v>5</v>
      </c>
      <c r="F153" s="24">
        <v>3</v>
      </c>
      <c r="G153" s="24">
        <v>4</v>
      </c>
      <c r="H153" s="24">
        <v>4</v>
      </c>
      <c r="I153" s="24">
        <v>5</v>
      </c>
      <c r="J153" s="24">
        <v>5</v>
      </c>
      <c r="K153" s="24">
        <v>5</v>
      </c>
      <c r="L153" s="25">
        <v>4</v>
      </c>
      <c r="M153" s="10">
        <v>35</v>
      </c>
    </row>
    <row r="154" spans="1:13" x14ac:dyDescent="0.25">
      <c r="A154" s="21">
        <v>44114</v>
      </c>
      <c r="B154" s="30">
        <v>0</v>
      </c>
      <c r="C154" s="21">
        <v>2003</v>
      </c>
      <c r="D154" s="17" t="s">
        <v>83</v>
      </c>
      <c r="E154" s="23">
        <v>5</v>
      </c>
      <c r="F154" s="24">
        <v>3</v>
      </c>
      <c r="G154" s="24">
        <v>3</v>
      </c>
      <c r="H154" s="24">
        <v>1</v>
      </c>
      <c r="I154" s="24">
        <v>5</v>
      </c>
      <c r="J154" s="24">
        <v>5</v>
      </c>
      <c r="K154" s="24">
        <v>3</v>
      </c>
      <c r="L154" s="25">
        <v>3</v>
      </c>
      <c r="M154" s="10">
        <v>28</v>
      </c>
    </row>
    <row r="155" spans="1:13" x14ac:dyDescent="0.25">
      <c r="A155" s="21">
        <v>44132</v>
      </c>
      <c r="B155" s="30">
        <v>0</v>
      </c>
      <c r="C155" s="21">
        <v>2000</v>
      </c>
      <c r="D155" s="17" t="s">
        <v>84</v>
      </c>
      <c r="E155" s="23">
        <v>3</v>
      </c>
      <c r="F155" s="24">
        <v>2</v>
      </c>
      <c r="G155" s="24">
        <v>3</v>
      </c>
      <c r="H155" s="24">
        <v>2</v>
      </c>
      <c r="I155" s="24">
        <v>3</v>
      </c>
      <c r="J155" s="24">
        <v>4</v>
      </c>
      <c r="K155" s="24">
        <v>3</v>
      </c>
      <c r="L155" s="25">
        <v>3</v>
      </c>
      <c r="M155" s="10">
        <v>23</v>
      </c>
    </row>
    <row r="156" spans="1:13" x14ac:dyDescent="0.25">
      <c r="A156" s="21">
        <v>44136</v>
      </c>
      <c r="B156" s="30">
        <v>0</v>
      </c>
      <c r="C156" s="21">
        <v>2004</v>
      </c>
      <c r="D156" s="17" t="s">
        <v>30</v>
      </c>
      <c r="E156" s="23">
        <v>5</v>
      </c>
      <c r="F156" s="24">
        <v>4</v>
      </c>
      <c r="G156" s="24">
        <v>4</v>
      </c>
      <c r="H156" s="24">
        <v>3</v>
      </c>
      <c r="I156" s="24">
        <v>4</v>
      </c>
      <c r="J156" s="24">
        <v>4</v>
      </c>
      <c r="K156" s="24">
        <v>4</v>
      </c>
      <c r="L156" s="25">
        <v>4</v>
      </c>
      <c r="M156" s="10">
        <v>32</v>
      </c>
    </row>
    <row r="157" spans="1:13" x14ac:dyDescent="0.25">
      <c r="A157" s="21">
        <v>44123</v>
      </c>
      <c r="B157" s="30">
        <v>0</v>
      </c>
      <c r="C157" s="21">
        <v>2003</v>
      </c>
      <c r="D157" s="17" t="s">
        <v>23</v>
      </c>
      <c r="E157" s="23">
        <v>4</v>
      </c>
      <c r="F157" s="24">
        <v>3</v>
      </c>
      <c r="G157" s="24">
        <v>3</v>
      </c>
      <c r="H157" s="24">
        <v>4</v>
      </c>
      <c r="I157" s="24">
        <v>4</v>
      </c>
      <c r="J157" s="24">
        <v>4</v>
      </c>
      <c r="K157" s="24">
        <v>2</v>
      </c>
      <c r="L157" s="25">
        <v>1</v>
      </c>
      <c r="M157" s="10">
        <v>25</v>
      </c>
    </row>
    <row r="158" spans="1:13" x14ac:dyDescent="0.25">
      <c r="A158" s="21">
        <v>44107</v>
      </c>
      <c r="B158" s="30">
        <v>0</v>
      </c>
      <c r="C158" s="21">
        <v>2005</v>
      </c>
      <c r="D158" s="17" t="s">
        <v>23</v>
      </c>
      <c r="E158" s="23">
        <v>4</v>
      </c>
      <c r="F158" s="24">
        <v>3</v>
      </c>
      <c r="G158" s="24">
        <v>4</v>
      </c>
      <c r="H158" s="24">
        <v>3</v>
      </c>
      <c r="I158" s="24">
        <v>4</v>
      </c>
      <c r="J158" s="24">
        <v>3</v>
      </c>
      <c r="K158" s="24">
        <v>4</v>
      </c>
      <c r="L158" s="25">
        <v>2</v>
      </c>
      <c r="M158" s="10">
        <v>27</v>
      </c>
    </row>
    <row r="159" spans="1:13" x14ac:dyDescent="0.25">
      <c r="A159" s="21">
        <v>41656</v>
      </c>
      <c r="B159" s="30">
        <v>0</v>
      </c>
      <c r="C159" s="21">
        <v>2004</v>
      </c>
      <c r="D159" s="17" t="s">
        <v>23</v>
      </c>
      <c r="E159" s="23">
        <v>4</v>
      </c>
      <c r="F159" s="24">
        <v>4</v>
      </c>
      <c r="G159" s="24">
        <v>4</v>
      </c>
      <c r="H159" s="24">
        <v>2</v>
      </c>
      <c r="I159" s="24">
        <v>5</v>
      </c>
      <c r="J159" s="24">
        <v>4</v>
      </c>
      <c r="K159" s="24">
        <v>4</v>
      </c>
      <c r="L159" s="25">
        <v>4</v>
      </c>
      <c r="M159" s="10">
        <v>31</v>
      </c>
    </row>
    <row r="160" spans="1:13" x14ac:dyDescent="0.25">
      <c r="A160" s="21">
        <v>44186</v>
      </c>
      <c r="B160" s="30">
        <v>0</v>
      </c>
      <c r="C160" s="21">
        <v>2002</v>
      </c>
      <c r="D160" s="17" t="s">
        <v>85</v>
      </c>
      <c r="E160" s="23">
        <v>4</v>
      </c>
      <c r="F160" s="24">
        <v>2</v>
      </c>
      <c r="G160" s="24">
        <v>3</v>
      </c>
      <c r="H160" s="24">
        <v>3</v>
      </c>
      <c r="I160" s="24">
        <v>4</v>
      </c>
      <c r="J160" s="24">
        <v>3</v>
      </c>
      <c r="K160" s="24">
        <v>3</v>
      </c>
      <c r="L160" s="25">
        <v>2</v>
      </c>
      <c r="M160" s="10">
        <v>24</v>
      </c>
    </row>
    <row r="161" spans="1:13" x14ac:dyDescent="0.25">
      <c r="A161" s="21">
        <v>44205</v>
      </c>
      <c r="B161" s="30">
        <v>1</v>
      </c>
      <c r="C161" s="21">
        <v>1996</v>
      </c>
      <c r="D161" s="17" t="s">
        <v>23</v>
      </c>
      <c r="E161" s="23">
        <v>5</v>
      </c>
      <c r="F161" s="24">
        <v>5</v>
      </c>
      <c r="G161" s="24">
        <v>1</v>
      </c>
      <c r="H161" s="24">
        <v>1</v>
      </c>
      <c r="I161" s="24">
        <v>1</v>
      </c>
      <c r="J161" s="24">
        <v>1</v>
      </c>
      <c r="K161" s="24">
        <v>1</v>
      </c>
      <c r="L161" s="25">
        <v>5</v>
      </c>
      <c r="M161" s="10">
        <v>20</v>
      </c>
    </row>
    <row r="162" spans="1:13" x14ac:dyDescent="0.25">
      <c r="A162" s="21">
        <v>44202</v>
      </c>
      <c r="B162" s="30">
        <v>1</v>
      </c>
      <c r="C162" s="21">
        <v>1999</v>
      </c>
      <c r="D162" s="17" t="s">
        <v>23</v>
      </c>
      <c r="E162" s="23">
        <v>5</v>
      </c>
      <c r="F162" s="24">
        <v>5</v>
      </c>
      <c r="G162" s="24">
        <v>5</v>
      </c>
      <c r="H162" s="24">
        <v>1</v>
      </c>
      <c r="I162" s="24">
        <v>4</v>
      </c>
      <c r="J162" s="24">
        <v>4</v>
      </c>
      <c r="K162" s="24">
        <v>1</v>
      </c>
      <c r="L162" s="25">
        <v>4</v>
      </c>
      <c r="M162" s="10">
        <v>29</v>
      </c>
    </row>
    <row r="163" spans="1:13" x14ac:dyDescent="0.25">
      <c r="A163" s="21">
        <v>44227</v>
      </c>
      <c r="B163" s="30">
        <v>0</v>
      </c>
      <c r="C163" s="21">
        <v>2003</v>
      </c>
      <c r="D163" s="17" t="s">
        <v>30</v>
      </c>
      <c r="E163" s="23">
        <v>5</v>
      </c>
      <c r="F163" s="24">
        <v>4</v>
      </c>
      <c r="G163" s="24">
        <v>4</v>
      </c>
      <c r="H163" s="24">
        <v>3</v>
      </c>
      <c r="I163" s="24">
        <v>4</v>
      </c>
      <c r="J163" s="24">
        <v>2</v>
      </c>
      <c r="K163" s="24">
        <v>4</v>
      </c>
      <c r="L163" s="25">
        <v>4</v>
      </c>
      <c r="M163" s="10">
        <v>30</v>
      </c>
    </row>
    <row r="164" spans="1:13" x14ac:dyDescent="0.25">
      <c r="A164" s="21">
        <v>44225</v>
      </c>
      <c r="B164" s="30">
        <v>0</v>
      </c>
      <c r="C164" s="21">
        <v>2002</v>
      </c>
      <c r="D164" s="17" t="s">
        <v>86</v>
      </c>
      <c r="E164" s="23">
        <v>4</v>
      </c>
      <c r="F164" s="24">
        <v>4</v>
      </c>
      <c r="G164" s="24">
        <v>2</v>
      </c>
      <c r="H164" s="24">
        <v>4</v>
      </c>
      <c r="I164" s="24">
        <v>2</v>
      </c>
      <c r="J164" s="24">
        <v>2</v>
      </c>
      <c r="K164" s="24">
        <v>4</v>
      </c>
      <c r="L164" s="25">
        <v>2</v>
      </c>
      <c r="M164" s="10">
        <v>24</v>
      </c>
    </row>
    <row r="165" spans="1:13" x14ac:dyDescent="0.25">
      <c r="A165" s="21">
        <v>44228</v>
      </c>
      <c r="B165" s="30">
        <v>1</v>
      </c>
      <c r="C165" s="21">
        <v>2002</v>
      </c>
      <c r="D165" s="17" t="s">
        <v>23</v>
      </c>
      <c r="E165" s="23">
        <v>5</v>
      </c>
      <c r="F165" s="24">
        <v>5</v>
      </c>
      <c r="G165" s="24">
        <v>5</v>
      </c>
      <c r="H165" s="24">
        <v>4</v>
      </c>
      <c r="I165" s="24">
        <v>5</v>
      </c>
      <c r="J165" s="24">
        <v>5</v>
      </c>
      <c r="K165" s="24">
        <v>5</v>
      </c>
      <c r="L165" s="25">
        <v>5</v>
      </c>
      <c r="M165" s="10">
        <v>39</v>
      </c>
    </row>
    <row r="166" spans="1:13" x14ac:dyDescent="0.25">
      <c r="A166" s="21">
        <v>44253</v>
      </c>
      <c r="B166" s="30">
        <v>0</v>
      </c>
      <c r="C166" s="21">
        <v>1999</v>
      </c>
      <c r="D166" s="17" t="s">
        <v>30</v>
      </c>
      <c r="E166" s="23">
        <v>4</v>
      </c>
      <c r="F166" s="24">
        <v>4</v>
      </c>
      <c r="G166" s="24">
        <v>5</v>
      </c>
      <c r="H166" s="24">
        <v>5</v>
      </c>
      <c r="I166" s="24">
        <v>3</v>
      </c>
      <c r="J166" s="24">
        <v>3</v>
      </c>
      <c r="K166" s="24">
        <v>5</v>
      </c>
      <c r="L166" s="25">
        <v>3</v>
      </c>
      <c r="M166" s="10">
        <v>32</v>
      </c>
    </row>
    <row r="167" spans="1:13" x14ac:dyDescent="0.25">
      <c r="A167" s="21">
        <v>44339</v>
      </c>
      <c r="B167" s="30">
        <v>1</v>
      </c>
      <c r="C167" s="21">
        <v>2001</v>
      </c>
      <c r="D167" s="17" t="s">
        <v>23</v>
      </c>
      <c r="E167" s="23">
        <v>5</v>
      </c>
      <c r="F167" s="24">
        <v>3</v>
      </c>
      <c r="G167" s="24">
        <v>4</v>
      </c>
      <c r="H167" s="24">
        <v>3</v>
      </c>
      <c r="I167" s="24">
        <v>4</v>
      </c>
      <c r="J167" s="24">
        <v>4</v>
      </c>
      <c r="K167" s="24">
        <v>4</v>
      </c>
      <c r="L167" s="25">
        <v>4</v>
      </c>
      <c r="M167" s="10">
        <v>31</v>
      </c>
    </row>
    <row r="168" spans="1:13" x14ac:dyDescent="0.25">
      <c r="A168" s="21">
        <v>44377</v>
      </c>
      <c r="B168" s="30">
        <v>1</v>
      </c>
      <c r="C168" s="21">
        <v>2004</v>
      </c>
      <c r="D168" s="17" t="s">
        <v>87</v>
      </c>
      <c r="E168" s="23">
        <v>4</v>
      </c>
      <c r="F168" s="24">
        <v>4</v>
      </c>
      <c r="G168" s="24">
        <v>3</v>
      </c>
      <c r="H168" s="24">
        <v>4</v>
      </c>
      <c r="I168" s="24">
        <v>5</v>
      </c>
      <c r="J168" s="24">
        <v>2</v>
      </c>
      <c r="K168" s="24">
        <v>3</v>
      </c>
      <c r="L168" s="25">
        <v>3</v>
      </c>
      <c r="M168" s="10">
        <v>28</v>
      </c>
    </row>
    <row r="169" spans="1:13" x14ac:dyDescent="0.25">
      <c r="A169" s="21">
        <v>44393</v>
      </c>
      <c r="B169" s="30">
        <v>0</v>
      </c>
      <c r="C169" s="21">
        <v>2002</v>
      </c>
      <c r="D169" s="17" t="s">
        <v>23</v>
      </c>
      <c r="E169" s="23">
        <v>4</v>
      </c>
      <c r="F169" s="24">
        <v>3</v>
      </c>
      <c r="G169" s="24">
        <v>3</v>
      </c>
      <c r="H169" s="24">
        <v>3</v>
      </c>
      <c r="I169" s="24">
        <v>4</v>
      </c>
      <c r="J169" s="24">
        <v>3</v>
      </c>
      <c r="K169" s="24">
        <v>4</v>
      </c>
      <c r="L169" s="25">
        <v>4</v>
      </c>
      <c r="M169" s="10">
        <v>28</v>
      </c>
    </row>
    <row r="170" spans="1:13" x14ac:dyDescent="0.25">
      <c r="A170" s="21">
        <v>41286</v>
      </c>
      <c r="B170" s="30">
        <v>0</v>
      </c>
      <c r="C170" s="21">
        <v>2003</v>
      </c>
      <c r="D170" s="17" t="s">
        <v>30</v>
      </c>
      <c r="E170" s="23">
        <v>5</v>
      </c>
      <c r="F170" s="24">
        <v>4</v>
      </c>
      <c r="G170" s="24">
        <v>4</v>
      </c>
      <c r="H170" s="24">
        <v>4</v>
      </c>
      <c r="I170" s="24">
        <v>4</v>
      </c>
      <c r="J170" s="24">
        <v>3</v>
      </c>
      <c r="K170" s="24">
        <v>4</v>
      </c>
      <c r="L170" s="25">
        <v>4</v>
      </c>
      <c r="M170" s="10">
        <v>32</v>
      </c>
    </row>
    <row r="171" spans="1:13" x14ac:dyDescent="0.25">
      <c r="A171" s="21">
        <v>44446</v>
      </c>
      <c r="B171" s="30">
        <v>1</v>
      </c>
      <c r="C171" s="21">
        <v>2000</v>
      </c>
      <c r="D171" s="17" t="s">
        <v>88</v>
      </c>
      <c r="E171" s="23">
        <v>5</v>
      </c>
      <c r="F171" s="24">
        <v>4</v>
      </c>
      <c r="G171" s="24">
        <v>3</v>
      </c>
      <c r="H171" s="24">
        <v>2</v>
      </c>
      <c r="I171" s="24">
        <v>3</v>
      </c>
      <c r="J171" s="24">
        <v>3</v>
      </c>
      <c r="K171" s="24">
        <v>3</v>
      </c>
      <c r="L171" s="25">
        <v>4</v>
      </c>
      <c r="M171" s="10">
        <v>27</v>
      </c>
    </row>
    <row r="172" spans="1:13" x14ac:dyDescent="0.25">
      <c r="A172" s="21">
        <v>44432</v>
      </c>
      <c r="B172" s="30">
        <v>0</v>
      </c>
      <c r="C172" s="21">
        <v>1995</v>
      </c>
      <c r="D172" s="17" t="s">
        <v>89</v>
      </c>
      <c r="E172" s="23">
        <v>2</v>
      </c>
      <c r="F172" s="24">
        <v>1</v>
      </c>
      <c r="G172" s="24">
        <v>3</v>
      </c>
      <c r="H172" s="24">
        <v>2</v>
      </c>
      <c r="I172" s="24">
        <v>4</v>
      </c>
      <c r="J172" s="24">
        <v>3</v>
      </c>
      <c r="K172" s="24">
        <v>2</v>
      </c>
      <c r="L172" s="25">
        <v>2</v>
      </c>
      <c r="M172" s="10">
        <v>19</v>
      </c>
    </row>
    <row r="173" spans="1:13" x14ac:dyDescent="0.25">
      <c r="A173" s="21">
        <v>44481</v>
      </c>
      <c r="B173" s="30">
        <v>0</v>
      </c>
      <c r="C173" s="21">
        <v>1987</v>
      </c>
      <c r="D173" s="17" t="s">
        <v>15</v>
      </c>
      <c r="E173" s="23">
        <v>2</v>
      </c>
      <c r="F173" s="24">
        <v>1</v>
      </c>
      <c r="G173" s="24">
        <v>1</v>
      </c>
      <c r="H173" s="24">
        <v>1</v>
      </c>
      <c r="I173" s="24">
        <v>1</v>
      </c>
      <c r="J173" s="24">
        <v>4</v>
      </c>
      <c r="K173" s="24">
        <v>2</v>
      </c>
      <c r="L173" s="25">
        <v>1</v>
      </c>
      <c r="M173" s="10">
        <v>13</v>
      </c>
    </row>
    <row r="174" spans="1:13" x14ac:dyDescent="0.25">
      <c r="A174" s="21">
        <v>44470</v>
      </c>
      <c r="B174" s="30">
        <v>0</v>
      </c>
      <c r="C174" s="21">
        <v>1997</v>
      </c>
      <c r="D174" s="17" t="s">
        <v>23</v>
      </c>
      <c r="E174" s="23">
        <v>5</v>
      </c>
      <c r="F174" s="24">
        <v>3</v>
      </c>
      <c r="G174" s="24">
        <v>4</v>
      </c>
      <c r="H174" s="24">
        <v>4</v>
      </c>
      <c r="I174" s="24">
        <v>4</v>
      </c>
      <c r="J174" s="24">
        <v>5</v>
      </c>
      <c r="K174" s="24">
        <v>5</v>
      </c>
      <c r="L174" s="25">
        <v>4</v>
      </c>
      <c r="M174" s="10">
        <v>34</v>
      </c>
    </row>
    <row r="175" spans="1:13" x14ac:dyDescent="0.25">
      <c r="A175" s="21">
        <v>44533</v>
      </c>
      <c r="B175" s="30">
        <v>0</v>
      </c>
      <c r="C175" s="21">
        <v>2002</v>
      </c>
      <c r="D175" s="17" t="s">
        <v>23</v>
      </c>
      <c r="E175" s="23">
        <v>4</v>
      </c>
      <c r="F175" s="24">
        <v>2</v>
      </c>
      <c r="G175" s="24">
        <v>3</v>
      </c>
      <c r="H175" s="24">
        <v>2</v>
      </c>
      <c r="I175" s="24">
        <v>4</v>
      </c>
      <c r="J175" s="24">
        <v>1</v>
      </c>
      <c r="K175" s="24">
        <v>3</v>
      </c>
      <c r="L175" s="25">
        <v>2</v>
      </c>
      <c r="M175" s="10">
        <v>21</v>
      </c>
    </row>
    <row r="176" spans="1:13" x14ac:dyDescent="0.25">
      <c r="A176" s="21">
        <v>44606</v>
      </c>
      <c r="B176" s="30">
        <v>0</v>
      </c>
      <c r="C176" s="21">
        <v>1998</v>
      </c>
      <c r="D176" s="17" t="s">
        <v>90</v>
      </c>
      <c r="E176" s="23">
        <v>5</v>
      </c>
      <c r="F176" s="24">
        <v>5</v>
      </c>
      <c r="G176" s="24">
        <v>4</v>
      </c>
      <c r="H176" s="24">
        <v>4</v>
      </c>
      <c r="I176" s="24">
        <v>4</v>
      </c>
      <c r="J176" s="24">
        <v>3</v>
      </c>
      <c r="K176" s="24">
        <v>4</v>
      </c>
      <c r="L176" s="25">
        <v>4</v>
      </c>
      <c r="M176" s="10">
        <v>33</v>
      </c>
    </row>
    <row r="177" spans="1:16" x14ac:dyDescent="0.25">
      <c r="A177" s="21">
        <v>42249</v>
      </c>
      <c r="B177" s="30">
        <v>0</v>
      </c>
      <c r="C177" s="21">
        <v>1991</v>
      </c>
      <c r="D177" s="17" t="s">
        <v>23</v>
      </c>
      <c r="E177" s="23">
        <v>4</v>
      </c>
      <c r="F177" s="24">
        <v>3</v>
      </c>
      <c r="G177" s="24">
        <v>3</v>
      </c>
      <c r="H177" s="24">
        <v>3</v>
      </c>
      <c r="I177" s="24">
        <v>4</v>
      </c>
      <c r="J177" s="24">
        <v>3</v>
      </c>
      <c r="K177" s="24">
        <v>4</v>
      </c>
      <c r="L177" s="25">
        <v>5</v>
      </c>
      <c r="M177" s="10">
        <v>29</v>
      </c>
      <c r="P177" s="92"/>
    </row>
    <row r="178" spans="1:16" x14ac:dyDescent="0.25">
      <c r="A178" s="21">
        <v>41066</v>
      </c>
      <c r="B178" s="30">
        <v>0</v>
      </c>
      <c r="C178" s="21">
        <v>2002</v>
      </c>
      <c r="D178" s="17" t="s">
        <v>91</v>
      </c>
      <c r="E178" s="23">
        <v>2</v>
      </c>
      <c r="F178" s="24">
        <v>3</v>
      </c>
      <c r="G178" s="24">
        <v>3</v>
      </c>
      <c r="H178" s="24">
        <v>3</v>
      </c>
      <c r="I178" s="24">
        <v>2</v>
      </c>
      <c r="J178" s="24">
        <v>3</v>
      </c>
      <c r="K178" s="24">
        <v>3</v>
      </c>
      <c r="L178" s="25">
        <v>2</v>
      </c>
      <c r="M178" s="10">
        <v>21</v>
      </c>
    </row>
    <row r="179" spans="1:16" x14ac:dyDescent="0.25">
      <c r="A179" s="21">
        <v>44654</v>
      </c>
      <c r="B179" s="30">
        <v>0</v>
      </c>
      <c r="C179" s="21">
        <v>1992</v>
      </c>
      <c r="D179" s="17" t="s">
        <v>23</v>
      </c>
      <c r="E179" s="23">
        <v>4</v>
      </c>
      <c r="F179" s="24">
        <v>3</v>
      </c>
      <c r="G179" s="24">
        <v>5</v>
      </c>
      <c r="H179" s="24">
        <v>3</v>
      </c>
      <c r="I179" s="24">
        <v>4</v>
      </c>
      <c r="J179" s="24">
        <v>4</v>
      </c>
      <c r="K179" s="24">
        <v>4</v>
      </c>
      <c r="L179" s="25">
        <v>4</v>
      </c>
      <c r="M179" s="10">
        <v>31</v>
      </c>
    </row>
    <row r="180" spans="1:16" x14ac:dyDescent="0.25">
      <c r="A180" s="21">
        <v>44689</v>
      </c>
      <c r="B180" s="30">
        <v>0</v>
      </c>
      <c r="C180" s="21">
        <v>1996</v>
      </c>
      <c r="D180" s="17" t="s">
        <v>15</v>
      </c>
      <c r="E180" s="23">
        <v>4</v>
      </c>
      <c r="F180" s="24">
        <v>4</v>
      </c>
      <c r="G180" s="24">
        <v>3</v>
      </c>
      <c r="H180" s="24">
        <v>4</v>
      </c>
      <c r="I180" s="24">
        <v>2</v>
      </c>
      <c r="J180" s="24">
        <v>4</v>
      </c>
      <c r="K180" s="24">
        <v>3</v>
      </c>
      <c r="L180" s="25">
        <v>4</v>
      </c>
      <c r="M180" s="10">
        <v>28</v>
      </c>
    </row>
    <row r="181" spans="1:16" x14ac:dyDescent="0.25">
      <c r="A181" s="21">
        <v>44820</v>
      </c>
      <c r="B181" s="30">
        <v>0</v>
      </c>
      <c r="C181" s="21">
        <v>2005</v>
      </c>
      <c r="D181" s="17" t="s">
        <v>23</v>
      </c>
      <c r="E181" s="23">
        <v>5</v>
      </c>
      <c r="F181" s="24">
        <v>4</v>
      </c>
      <c r="G181" s="24">
        <v>4</v>
      </c>
      <c r="H181" s="24">
        <v>3</v>
      </c>
      <c r="I181" s="24">
        <v>5</v>
      </c>
      <c r="J181" s="24">
        <v>4</v>
      </c>
      <c r="K181" s="24">
        <v>3</v>
      </c>
      <c r="L181" s="25">
        <v>4</v>
      </c>
      <c r="M181" s="10">
        <v>32</v>
      </c>
    </row>
    <row r="182" spans="1:16" x14ac:dyDescent="0.25">
      <c r="A182" s="21">
        <v>44828</v>
      </c>
      <c r="B182" s="30">
        <v>0</v>
      </c>
      <c r="C182" s="21">
        <v>1974</v>
      </c>
      <c r="D182" s="17" t="s">
        <v>15</v>
      </c>
      <c r="E182" s="23">
        <v>4</v>
      </c>
      <c r="F182" s="24">
        <v>4</v>
      </c>
      <c r="G182" s="24">
        <v>5</v>
      </c>
      <c r="H182" s="24">
        <v>4</v>
      </c>
      <c r="I182" s="24">
        <v>3</v>
      </c>
      <c r="J182" s="24">
        <v>3</v>
      </c>
      <c r="K182" s="24">
        <v>4</v>
      </c>
      <c r="L182" s="25">
        <v>4</v>
      </c>
      <c r="M182" s="10">
        <v>31</v>
      </c>
    </row>
    <row r="183" spans="1:16" x14ac:dyDescent="0.25">
      <c r="A183" s="21">
        <v>44833</v>
      </c>
      <c r="B183" s="30">
        <v>0</v>
      </c>
      <c r="C183" s="21">
        <v>2004</v>
      </c>
      <c r="D183" s="17" t="s">
        <v>15</v>
      </c>
      <c r="E183" s="23">
        <v>4</v>
      </c>
      <c r="F183" s="24">
        <v>3</v>
      </c>
      <c r="G183" s="24">
        <v>3</v>
      </c>
      <c r="H183" s="24">
        <v>3</v>
      </c>
      <c r="I183" s="24">
        <v>4</v>
      </c>
      <c r="J183" s="24">
        <v>3</v>
      </c>
      <c r="K183" s="24">
        <v>4</v>
      </c>
      <c r="L183" s="25">
        <v>4</v>
      </c>
      <c r="M183" s="10">
        <v>28</v>
      </c>
    </row>
    <row r="184" spans="1:16" x14ac:dyDescent="0.25">
      <c r="A184" s="21">
        <v>44839</v>
      </c>
      <c r="B184" s="30">
        <v>0</v>
      </c>
      <c r="C184" s="21">
        <v>2003</v>
      </c>
      <c r="D184" s="17" t="s">
        <v>92</v>
      </c>
      <c r="E184" s="23">
        <v>5</v>
      </c>
      <c r="F184" s="24">
        <v>5</v>
      </c>
      <c r="G184" s="24">
        <v>5</v>
      </c>
      <c r="H184" s="24">
        <v>5</v>
      </c>
      <c r="I184" s="24">
        <v>5</v>
      </c>
      <c r="J184" s="24">
        <v>3</v>
      </c>
      <c r="K184" s="24">
        <v>5</v>
      </c>
      <c r="L184" s="25">
        <v>5</v>
      </c>
      <c r="M184" s="10">
        <v>38</v>
      </c>
    </row>
    <row r="185" spans="1:16" x14ac:dyDescent="0.25">
      <c r="A185" s="21">
        <v>44868</v>
      </c>
      <c r="B185" s="30">
        <v>0</v>
      </c>
      <c r="C185" s="21">
        <v>2001</v>
      </c>
      <c r="D185" s="17" t="s">
        <v>23</v>
      </c>
      <c r="E185" s="23">
        <v>4</v>
      </c>
      <c r="F185" s="24">
        <v>3</v>
      </c>
      <c r="G185" s="24">
        <v>3</v>
      </c>
      <c r="H185" s="24">
        <v>4</v>
      </c>
      <c r="I185" s="24">
        <v>1</v>
      </c>
      <c r="J185" s="24">
        <v>1</v>
      </c>
      <c r="K185" s="24">
        <v>2</v>
      </c>
      <c r="L185" s="25">
        <v>3</v>
      </c>
      <c r="M185" s="10">
        <v>21</v>
      </c>
    </row>
    <row r="186" spans="1:16" x14ac:dyDescent="0.25">
      <c r="A186" s="21">
        <v>44938</v>
      </c>
      <c r="B186" s="30">
        <v>0</v>
      </c>
      <c r="C186" s="21">
        <v>2004</v>
      </c>
      <c r="D186" s="17" t="s">
        <v>23</v>
      </c>
      <c r="E186" s="23">
        <v>3</v>
      </c>
      <c r="F186" s="24">
        <v>5</v>
      </c>
      <c r="G186" s="24">
        <v>4</v>
      </c>
      <c r="H186" s="24">
        <v>5</v>
      </c>
      <c r="I186" s="24">
        <v>1</v>
      </c>
      <c r="J186" s="24">
        <v>4</v>
      </c>
      <c r="K186" s="24">
        <v>5</v>
      </c>
      <c r="L186" s="25">
        <v>3</v>
      </c>
      <c r="M186" s="10">
        <v>30</v>
      </c>
    </row>
    <row r="187" spans="1:16" x14ac:dyDescent="0.25">
      <c r="A187" s="21">
        <v>45007</v>
      </c>
      <c r="B187" s="30">
        <v>0</v>
      </c>
      <c r="C187" s="21">
        <v>2003</v>
      </c>
      <c r="D187" s="17" t="s">
        <v>23</v>
      </c>
      <c r="E187" s="23">
        <v>4</v>
      </c>
      <c r="F187" s="24">
        <v>4</v>
      </c>
      <c r="G187" s="24">
        <v>5</v>
      </c>
      <c r="H187" s="24">
        <v>5</v>
      </c>
      <c r="I187" s="24">
        <v>5</v>
      </c>
      <c r="J187" s="24">
        <v>5</v>
      </c>
      <c r="K187" s="24">
        <v>5</v>
      </c>
      <c r="L187" s="25">
        <v>5</v>
      </c>
      <c r="M187" s="10">
        <v>38</v>
      </c>
    </row>
    <row r="188" spans="1:16" x14ac:dyDescent="0.25">
      <c r="A188" s="21">
        <v>45079</v>
      </c>
      <c r="B188" s="30">
        <v>1</v>
      </c>
      <c r="C188" s="21">
        <v>1998</v>
      </c>
      <c r="D188" s="17" t="s">
        <v>30</v>
      </c>
      <c r="E188" s="23">
        <v>2</v>
      </c>
      <c r="F188" s="24">
        <v>2</v>
      </c>
      <c r="G188" s="24">
        <v>2</v>
      </c>
      <c r="H188" s="24">
        <v>2</v>
      </c>
      <c r="I188" s="24">
        <v>5</v>
      </c>
      <c r="J188" s="24">
        <v>4</v>
      </c>
      <c r="K188" s="24">
        <v>2</v>
      </c>
      <c r="L188" s="25">
        <v>1</v>
      </c>
      <c r="M188" s="10">
        <v>20</v>
      </c>
    </row>
    <row r="189" spans="1:16" x14ac:dyDescent="0.25">
      <c r="A189" s="21">
        <v>40797</v>
      </c>
      <c r="B189" s="30">
        <v>0</v>
      </c>
      <c r="C189" s="21">
        <v>2004</v>
      </c>
      <c r="D189" s="17" t="s">
        <v>15</v>
      </c>
      <c r="E189" s="23">
        <v>4</v>
      </c>
      <c r="F189" s="24">
        <v>4</v>
      </c>
      <c r="G189" s="24">
        <v>4</v>
      </c>
      <c r="H189" s="24">
        <v>4</v>
      </c>
      <c r="I189" s="24">
        <v>2</v>
      </c>
      <c r="J189" s="24">
        <v>1</v>
      </c>
      <c r="K189" s="24">
        <v>3</v>
      </c>
      <c r="L189" s="25">
        <v>3</v>
      </c>
      <c r="M189" s="10">
        <v>25</v>
      </c>
    </row>
    <row r="190" spans="1:16" x14ac:dyDescent="0.25">
      <c r="A190" s="21">
        <v>45186</v>
      </c>
      <c r="B190" s="30">
        <v>0</v>
      </c>
      <c r="C190" s="21">
        <v>2005</v>
      </c>
      <c r="D190" s="17" t="s">
        <v>15</v>
      </c>
      <c r="E190" s="23">
        <v>4</v>
      </c>
      <c r="F190" s="24">
        <v>3</v>
      </c>
      <c r="G190" s="24">
        <v>4</v>
      </c>
      <c r="H190" s="24">
        <v>2</v>
      </c>
      <c r="I190" s="24">
        <v>4</v>
      </c>
      <c r="J190" s="24">
        <v>4</v>
      </c>
      <c r="K190" s="24">
        <v>4</v>
      </c>
      <c r="L190" s="25">
        <v>4</v>
      </c>
      <c r="M190" s="10">
        <v>29</v>
      </c>
    </row>
    <row r="191" spans="1:16" x14ac:dyDescent="0.25">
      <c r="A191" s="21">
        <v>45342</v>
      </c>
      <c r="B191" s="30">
        <v>1</v>
      </c>
      <c r="C191" s="21">
        <v>2003</v>
      </c>
      <c r="D191" s="17" t="s">
        <v>93</v>
      </c>
      <c r="E191" s="23">
        <v>5</v>
      </c>
      <c r="F191" s="24">
        <v>4</v>
      </c>
      <c r="G191" s="24">
        <v>4</v>
      </c>
      <c r="H191" s="24">
        <v>4</v>
      </c>
      <c r="I191" s="24">
        <v>3</v>
      </c>
      <c r="J191" s="24">
        <v>4</v>
      </c>
      <c r="K191" s="24">
        <v>4</v>
      </c>
      <c r="L191" s="25">
        <v>4</v>
      </c>
      <c r="M191" s="10">
        <v>32</v>
      </c>
    </row>
    <row r="192" spans="1:16" x14ac:dyDescent="0.25">
      <c r="A192" s="21">
        <v>45374</v>
      </c>
      <c r="B192" s="30">
        <v>0</v>
      </c>
      <c r="C192" s="21">
        <v>1998</v>
      </c>
      <c r="D192" s="17" t="s">
        <v>94</v>
      </c>
      <c r="E192" s="23">
        <v>4</v>
      </c>
      <c r="F192" s="24">
        <v>4</v>
      </c>
      <c r="G192" s="24">
        <v>5</v>
      </c>
      <c r="H192" s="24">
        <v>4</v>
      </c>
      <c r="I192" s="24">
        <v>5</v>
      </c>
      <c r="J192" s="24">
        <v>4</v>
      </c>
      <c r="K192" s="24">
        <v>4</v>
      </c>
      <c r="L192" s="25">
        <v>5</v>
      </c>
      <c r="M192" s="10">
        <v>35</v>
      </c>
      <c r="P192" s="92"/>
    </row>
    <row r="193" spans="1:13" x14ac:dyDescent="0.25">
      <c r="A193" s="21">
        <v>45436</v>
      </c>
      <c r="B193" s="30">
        <v>0</v>
      </c>
      <c r="C193" s="21">
        <v>1999</v>
      </c>
      <c r="D193" s="17" t="s">
        <v>30</v>
      </c>
      <c r="E193" s="23">
        <v>2</v>
      </c>
      <c r="F193" s="24">
        <v>4</v>
      </c>
      <c r="G193" s="24">
        <v>3</v>
      </c>
      <c r="H193" s="24">
        <v>4</v>
      </c>
      <c r="I193" s="24">
        <v>5</v>
      </c>
      <c r="J193" s="24">
        <v>3</v>
      </c>
      <c r="K193" s="24">
        <v>2</v>
      </c>
      <c r="L193" s="25">
        <v>2</v>
      </c>
      <c r="M193" s="10">
        <v>25</v>
      </c>
    </row>
    <row r="194" spans="1:13" x14ac:dyDescent="0.25">
      <c r="A194" s="21">
        <v>45573</v>
      </c>
      <c r="B194" s="30">
        <v>0</v>
      </c>
      <c r="C194" s="21">
        <v>2005</v>
      </c>
      <c r="D194" s="17" t="s">
        <v>23</v>
      </c>
      <c r="E194" s="23">
        <v>4</v>
      </c>
      <c r="F194" s="24">
        <v>4</v>
      </c>
      <c r="G194" s="24">
        <v>4</v>
      </c>
      <c r="H194" s="24">
        <v>3</v>
      </c>
      <c r="I194" s="24">
        <v>5</v>
      </c>
      <c r="J194" s="24">
        <v>5</v>
      </c>
      <c r="K194" s="24">
        <v>5</v>
      </c>
      <c r="L194" s="25">
        <v>5</v>
      </c>
      <c r="M194" s="10">
        <v>35</v>
      </c>
    </row>
    <row r="195" spans="1:13" x14ac:dyDescent="0.25">
      <c r="A195" s="21">
        <v>45627</v>
      </c>
      <c r="B195" s="30">
        <v>0</v>
      </c>
      <c r="C195" s="21">
        <v>2001</v>
      </c>
      <c r="D195" s="17" t="s">
        <v>68</v>
      </c>
      <c r="E195" s="23">
        <v>5</v>
      </c>
      <c r="F195" s="24">
        <v>4</v>
      </c>
      <c r="G195" s="24">
        <v>4</v>
      </c>
      <c r="H195" s="24">
        <v>3</v>
      </c>
      <c r="I195" s="24">
        <v>4</v>
      </c>
      <c r="J195" s="24">
        <v>4</v>
      </c>
      <c r="K195" s="24">
        <v>4</v>
      </c>
      <c r="L195" s="25">
        <v>3</v>
      </c>
      <c r="M195" s="10">
        <v>31</v>
      </c>
    </row>
    <row r="196" spans="1:13" x14ac:dyDescent="0.25">
      <c r="A196" s="21">
        <v>45636</v>
      </c>
      <c r="B196" s="30">
        <v>0</v>
      </c>
      <c r="C196" s="21">
        <v>2001</v>
      </c>
      <c r="D196" s="17" t="s">
        <v>30</v>
      </c>
      <c r="E196" s="23">
        <v>4</v>
      </c>
      <c r="F196" s="24">
        <v>4</v>
      </c>
      <c r="G196" s="24">
        <v>4</v>
      </c>
      <c r="H196" s="24">
        <v>4</v>
      </c>
      <c r="I196" s="24">
        <v>4</v>
      </c>
      <c r="J196" s="24">
        <v>3</v>
      </c>
      <c r="K196" s="24">
        <v>4</v>
      </c>
      <c r="L196" s="25">
        <v>4</v>
      </c>
      <c r="M196" s="10">
        <v>31</v>
      </c>
    </row>
    <row r="197" spans="1:13" x14ac:dyDescent="0.25">
      <c r="A197" s="21">
        <v>45774</v>
      </c>
      <c r="B197" s="30">
        <v>0</v>
      </c>
      <c r="C197" s="21">
        <v>2002</v>
      </c>
      <c r="D197" s="17" t="s">
        <v>95</v>
      </c>
      <c r="E197" s="23">
        <v>4</v>
      </c>
      <c r="F197" s="24">
        <v>4</v>
      </c>
      <c r="G197" s="24">
        <v>4</v>
      </c>
      <c r="H197" s="24">
        <v>2</v>
      </c>
      <c r="I197" s="24">
        <v>2</v>
      </c>
      <c r="J197" s="24">
        <v>4</v>
      </c>
      <c r="K197" s="24">
        <v>4</v>
      </c>
      <c r="L197" s="25">
        <v>4</v>
      </c>
      <c r="M197" s="10">
        <v>28</v>
      </c>
    </row>
    <row r="198" spans="1:13" x14ac:dyDescent="0.25">
      <c r="A198" s="21">
        <v>40964</v>
      </c>
      <c r="B198" s="30">
        <v>0</v>
      </c>
      <c r="C198" s="21">
        <v>2003</v>
      </c>
      <c r="D198" s="17" t="s">
        <v>30</v>
      </c>
      <c r="E198" s="23">
        <v>4</v>
      </c>
      <c r="F198" s="24">
        <v>4</v>
      </c>
      <c r="G198" s="24">
        <v>4</v>
      </c>
      <c r="H198" s="24">
        <v>3</v>
      </c>
      <c r="I198" s="24">
        <v>4</v>
      </c>
      <c r="J198" s="24">
        <v>4</v>
      </c>
      <c r="K198" s="24">
        <v>4</v>
      </c>
      <c r="L198" s="25">
        <v>4</v>
      </c>
      <c r="M198" s="10">
        <v>31</v>
      </c>
    </row>
    <row r="199" spans="1:13" x14ac:dyDescent="0.25">
      <c r="A199" s="21">
        <v>45852</v>
      </c>
      <c r="B199" s="30">
        <v>1</v>
      </c>
      <c r="C199" s="21">
        <v>2000</v>
      </c>
      <c r="D199" s="17" t="s">
        <v>15</v>
      </c>
      <c r="E199" s="23">
        <v>5</v>
      </c>
      <c r="F199" s="24">
        <v>5</v>
      </c>
      <c r="G199" s="24">
        <v>5</v>
      </c>
      <c r="H199" s="24">
        <v>4</v>
      </c>
      <c r="I199" s="24">
        <v>5</v>
      </c>
      <c r="J199" s="24">
        <v>5</v>
      </c>
      <c r="K199" s="24">
        <v>4</v>
      </c>
      <c r="L199" s="25">
        <v>5</v>
      </c>
      <c r="M199" s="10">
        <v>38</v>
      </c>
    </row>
    <row r="200" spans="1:13" x14ac:dyDescent="0.25">
      <c r="A200" s="21">
        <v>45874</v>
      </c>
      <c r="B200" s="30">
        <v>0</v>
      </c>
      <c r="C200" s="21">
        <v>1998</v>
      </c>
      <c r="D200" s="17" t="s">
        <v>23</v>
      </c>
      <c r="E200" s="23">
        <v>2</v>
      </c>
      <c r="F200" s="24">
        <v>5</v>
      </c>
      <c r="G200" s="24">
        <v>4</v>
      </c>
      <c r="H200" s="24">
        <v>5</v>
      </c>
      <c r="I200" s="24">
        <v>5</v>
      </c>
      <c r="J200" s="24">
        <v>5</v>
      </c>
      <c r="K200" s="24">
        <v>4</v>
      </c>
      <c r="L200" s="25">
        <v>4</v>
      </c>
      <c r="M200" s="10">
        <v>34</v>
      </c>
    </row>
    <row r="201" spans="1:13" x14ac:dyDescent="0.25">
      <c r="A201" s="21">
        <v>45069</v>
      </c>
      <c r="B201" s="30">
        <v>1</v>
      </c>
      <c r="C201" s="21">
        <v>1986</v>
      </c>
      <c r="D201" s="17" t="s">
        <v>23</v>
      </c>
      <c r="E201" s="23">
        <v>5</v>
      </c>
      <c r="F201" s="24">
        <v>3</v>
      </c>
      <c r="G201" s="24">
        <v>4</v>
      </c>
      <c r="H201" s="24">
        <v>4</v>
      </c>
      <c r="I201" s="24">
        <v>3</v>
      </c>
      <c r="J201" s="24">
        <v>4</v>
      </c>
      <c r="K201" s="24">
        <v>5</v>
      </c>
      <c r="L201" s="25">
        <v>4</v>
      </c>
      <c r="M201" s="10">
        <v>32</v>
      </c>
    </row>
    <row r="202" spans="1:13" x14ac:dyDescent="0.25">
      <c r="A202" s="21">
        <v>45969</v>
      </c>
      <c r="B202" s="30">
        <v>1</v>
      </c>
      <c r="C202" s="21">
        <v>2002</v>
      </c>
      <c r="D202" s="17" t="s">
        <v>96</v>
      </c>
      <c r="E202" s="23">
        <v>4</v>
      </c>
      <c r="F202" s="24">
        <v>2</v>
      </c>
      <c r="G202" s="24">
        <v>2</v>
      </c>
      <c r="H202" s="24">
        <v>3</v>
      </c>
      <c r="I202" s="24">
        <v>4</v>
      </c>
      <c r="J202" s="24">
        <v>1</v>
      </c>
      <c r="K202" s="24">
        <v>2</v>
      </c>
      <c r="L202" s="25">
        <v>2</v>
      </c>
      <c r="M202" s="10">
        <v>20</v>
      </c>
    </row>
    <row r="203" spans="1:13" x14ac:dyDescent="0.25">
      <c r="A203" s="21">
        <v>45974</v>
      </c>
      <c r="B203" s="30">
        <v>0</v>
      </c>
      <c r="C203" s="21">
        <v>2005</v>
      </c>
      <c r="D203" s="17" t="s">
        <v>30</v>
      </c>
      <c r="E203" s="23">
        <v>3</v>
      </c>
      <c r="F203" s="24">
        <v>3</v>
      </c>
      <c r="G203" s="24">
        <v>3</v>
      </c>
      <c r="H203" s="24">
        <v>4</v>
      </c>
      <c r="I203" s="24">
        <v>4</v>
      </c>
      <c r="J203" s="24">
        <v>4</v>
      </c>
      <c r="K203" s="24">
        <v>4</v>
      </c>
      <c r="L203" s="25">
        <v>3</v>
      </c>
      <c r="M203" s="10">
        <v>28</v>
      </c>
    </row>
    <row r="204" spans="1:13" x14ac:dyDescent="0.25">
      <c r="A204" s="21">
        <v>41364</v>
      </c>
      <c r="B204" s="30">
        <v>0</v>
      </c>
      <c r="C204" s="21">
        <v>2002</v>
      </c>
      <c r="D204" s="17" t="s">
        <v>30</v>
      </c>
      <c r="E204" s="23">
        <v>4</v>
      </c>
      <c r="F204" s="24">
        <v>4</v>
      </c>
      <c r="G204" s="24">
        <v>5</v>
      </c>
      <c r="H204" s="24">
        <v>4</v>
      </c>
      <c r="I204" s="24">
        <v>4</v>
      </c>
      <c r="J204" s="24">
        <v>3</v>
      </c>
      <c r="K204" s="24">
        <v>3</v>
      </c>
      <c r="L204" s="25">
        <v>4</v>
      </c>
      <c r="M204" s="10">
        <v>31</v>
      </c>
    </row>
    <row r="205" spans="1:13" x14ac:dyDescent="0.25">
      <c r="A205" s="21">
        <v>45999</v>
      </c>
      <c r="B205" s="30">
        <v>0</v>
      </c>
      <c r="C205" s="21">
        <v>1974</v>
      </c>
      <c r="D205" s="17" t="s">
        <v>30</v>
      </c>
      <c r="E205" s="23">
        <v>4</v>
      </c>
      <c r="F205" s="24">
        <v>4</v>
      </c>
      <c r="G205" s="24">
        <v>4</v>
      </c>
      <c r="H205" s="24">
        <v>3</v>
      </c>
      <c r="I205" s="24">
        <v>4</v>
      </c>
      <c r="J205" s="24">
        <v>4</v>
      </c>
      <c r="K205" s="24">
        <v>4</v>
      </c>
      <c r="L205" s="25">
        <v>4</v>
      </c>
      <c r="M205" s="10">
        <v>31</v>
      </c>
    </row>
    <row r="206" spans="1:13" x14ac:dyDescent="0.25">
      <c r="A206" s="21">
        <v>46130</v>
      </c>
      <c r="B206" s="30">
        <v>0</v>
      </c>
      <c r="C206" s="21">
        <v>2003</v>
      </c>
      <c r="D206" s="17" t="s">
        <v>97</v>
      </c>
      <c r="E206" s="23">
        <v>2</v>
      </c>
      <c r="F206" s="24">
        <v>3</v>
      </c>
      <c r="G206" s="24">
        <v>2</v>
      </c>
      <c r="H206" s="24">
        <v>1</v>
      </c>
      <c r="I206" s="24">
        <v>3</v>
      </c>
      <c r="J206" s="24">
        <v>2</v>
      </c>
      <c r="K206" s="24">
        <v>3</v>
      </c>
      <c r="L206" s="25">
        <v>2</v>
      </c>
      <c r="M206" s="10">
        <v>18</v>
      </c>
    </row>
    <row r="207" spans="1:13" x14ac:dyDescent="0.25">
      <c r="A207" s="21">
        <v>46127</v>
      </c>
      <c r="B207" s="30">
        <v>0</v>
      </c>
      <c r="C207" s="21">
        <v>2003</v>
      </c>
      <c r="D207" s="17" t="s">
        <v>23</v>
      </c>
      <c r="E207" s="23">
        <v>4</v>
      </c>
      <c r="F207" s="24">
        <v>4</v>
      </c>
      <c r="G207" s="24">
        <v>4</v>
      </c>
      <c r="H207" s="24">
        <v>3</v>
      </c>
      <c r="I207" s="24">
        <v>4</v>
      </c>
      <c r="J207" s="24">
        <v>4</v>
      </c>
      <c r="K207" s="24">
        <v>4</v>
      </c>
      <c r="L207" s="25">
        <v>4</v>
      </c>
      <c r="M207" s="10">
        <v>31</v>
      </c>
    </row>
    <row r="208" spans="1:13" x14ac:dyDescent="0.25">
      <c r="A208" s="21">
        <v>46140</v>
      </c>
      <c r="B208" s="30">
        <v>0</v>
      </c>
      <c r="C208" s="21">
        <v>1965</v>
      </c>
      <c r="D208" s="17" t="s">
        <v>23</v>
      </c>
      <c r="E208" s="23">
        <v>5</v>
      </c>
      <c r="F208" s="24">
        <v>4</v>
      </c>
      <c r="G208" s="24">
        <v>3</v>
      </c>
      <c r="H208" s="24">
        <v>3</v>
      </c>
      <c r="I208" s="24">
        <v>4</v>
      </c>
      <c r="J208" s="24">
        <v>3</v>
      </c>
      <c r="K208" s="24">
        <v>4</v>
      </c>
      <c r="L208" s="25">
        <v>2</v>
      </c>
      <c r="M208" s="10">
        <v>28</v>
      </c>
    </row>
    <row r="209" spans="1:13" x14ac:dyDescent="0.25">
      <c r="A209" s="21">
        <v>46171</v>
      </c>
      <c r="B209" s="30">
        <v>0</v>
      </c>
      <c r="C209" s="21">
        <v>2002</v>
      </c>
      <c r="D209" s="17" t="s">
        <v>23</v>
      </c>
      <c r="E209" s="23">
        <v>2</v>
      </c>
      <c r="F209" s="24">
        <v>3</v>
      </c>
      <c r="G209" s="24">
        <v>2</v>
      </c>
      <c r="H209" s="24">
        <v>2</v>
      </c>
      <c r="I209" s="24">
        <v>3</v>
      </c>
      <c r="J209" s="24">
        <v>2</v>
      </c>
      <c r="K209" s="24">
        <v>3</v>
      </c>
      <c r="L209" s="25">
        <v>2</v>
      </c>
      <c r="M209" s="10">
        <v>19</v>
      </c>
    </row>
    <row r="210" spans="1:13" x14ac:dyDescent="0.25">
      <c r="A210" s="21">
        <v>46224</v>
      </c>
      <c r="B210" s="30">
        <v>0</v>
      </c>
      <c r="C210" s="21">
        <v>1993</v>
      </c>
      <c r="D210" s="17" t="s">
        <v>98</v>
      </c>
      <c r="E210" s="23">
        <v>3</v>
      </c>
      <c r="F210" s="24">
        <v>2</v>
      </c>
      <c r="G210" s="24">
        <v>3</v>
      </c>
      <c r="H210" s="24">
        <v>1</v>
      </c>
      <c r="I210" s="24">
        <v>3</v>
      </c>
      <c r="J210" s="24">
        <v>1</v>
      </c>
      <c r="K210" s="24">
        <v>2</v>
      </c>
      <c r="L210" s="25">
        <v>3</v>
      </c>
      <c r="M210" s="10">
        <v>18</v>
      </c>
    </row>
    <row r="211" spans="1:13" x14ac:dyDescent="0.25">
      <c r="A211" s="21">
        <v>46246</v>
      </c>
      <c r="B211" s="30">
        <v>1</v>
      </c>
      <c r="C211" s="21">
        <v>1996</v>
      </c>
      <c r="D211" s="17" t="s">
        <v>99</v>
      </c>
      <c r="E211" s="23">
        <v>5</v>
      </c>
      <c r="F211" s="24">
        <v>4</v>
      </c>
      <c r="G211" s="24">
        <v>4</v>
      </c>
      <c r="H211" s="24">
        <v>4</v>
      </c>
      <c r="I211" s="24">
        <v>5</v>
      </c>
      <c r="J211" s="24">
        <v>2</v>
      </c>
      <c r="K211" s="24">
        <v>3</v>
      </c>
      <c r="L211" s="25">
        <v>4</v>
      </c>
      <c r="M211" s="10">
        <v>31</v>
      </c>
    </row>
    <row r="212" spans="1:13" x14ac:dyDescent="0.25">
      <c r="A212" s="21">
        <v>46392</v>
      </c>
      <c r="B212" s="30">
        <v>1</v>
      </c>
      <c r="C212" s="21">
        <v>2004</v>
      </c>
      <c r="D212" s="17" t="s">
        <v>15</v>
      </c>
      <c r="E212" s="23">
        <v>4</v>
      </c>
      <c r="F212" s="24">
        <v>3</v>
      </c>
      <c r="G212" s="24">
        <v>4</v>
      </c>
      <c r="H212" s="24">
        <v>3</v>
      </c>
      <c r="I212" s="24">
        <v>4</v>
      </c>
      <c r="J212" s="24">
        <v>4</v>
      </c>
      <c r="K212" s="24">
        <v>4</v>
      </c>
      <c r="L212" s="25">
        <v>4</v>
      </c>
      <c r="M212" s="10">
        <v>30</v>
      </c>
    </row>
    <row r="213" spans="1:13" x14ac:dyDescent="0.25">
      <c r="A213" s="21">
        <v>46409</v>
      </c>
      <c r="B213" s="30">
        <v>1</v>
      </c>
      <c r="C213" s="21">
        <v>2005</v>
      </c>
      <c r="D213" s="17" t="s">
        <v>15</v>
      </c>
      <c r="E213" s="23">
        <v>3</v>
      </c>
      <c r="F213" s="24">
        <v>4</v>
      </c>
      <c r="G213" s="24">
        <v>4</v>
      </c>
      <c r="H213" s="24">
        <v>4</v>
      </c>
      <c r="I213" s="24">
        <v>3</v>
      </c>
      <c r="J213" s="24">
        <v>2</v>
      </c>
      <c r="K213" s="24">
        <v>4</v>
      </c>
      <c r="L213" s="25">
        <v>4</v>
      </c>
      <c r="M213" s="10">
        <v>28</v>
      </c>
    </row>
    <row r="214" spans="1:13" x14ac:dyDescent="0.25">
      <c r="A214" s="21">
        <v>46416</v>
      </c>
      <c r="B214" s="30">
        <v>0</v>
      </c>
      <c r="C214" s="21">
        <v>2003</v>
      </c>
      <c r="D214" s="17" t="s">
        <v>100</v>
      </c>
      <c r="E214" s="23">
        <v>4</v>
      </c>
      <c r="F214" s="24">
        <v>4</v>
      </c>
      <c r="G214" s="24">
        <v>4</v>
      </c>
      <c r="H214" s="24">
        <v>3</v>
      </c>
      <c r="I214" s="24">
        <v>4</v>
      </c>
      <c r="J214" s="24">
        <v>3</v>
      </c>
      <c r="K214" s="24">
        <v>4</v>
      </c>
      <c r="L214" s="25">
        <v>4</v>
      </c>
      <c r="M214" s="10">
        <v>30</v>
      </c>
    </row>
    <row r="215" spans="1:13" x14ac:dyDescent="0.25">
      <c r="A215" s="21">
        <v>46437</v>
      </c>
      <c r="B215" s="30">
        <v>0</v>
      </c>
      <c r="C215" s="21">
        <v>1998</v>
      </c>
      <c r="D215" s="17" t="s">
        <v>101</v>
      </c>
      <c r="E215" s="23">
        <v>5</v>
      </c>
      <c r="F215" s="24">
        <v>5</v>
      </c>
      <c r="G215" s="24">
        <v>5</v>
      </c>
      <c r="H215" s="24">
        <v>5</v>
      </c>
      <c r="I215" s="24">
        <v>5</v>
      </c>
      <c r="J215" s="24">
        <v>3</v>
      </c>
      <c r="K215" s="24">
        <v>4</v>
      </c>
      <c r="L215" s="25">
        <v>3</v>
      </c>
      <c r="M215" s="10">
        <v>35</v>
      </c>
    </row>
    <row r="216" spans="1:13" x14ac:dyDescent="0.25">
      <c r="A216" s="21">
        <v>46466</v>
      </c>
      <c r="B216" s="30">
        <v>0</v>
      </c>
      <c r="C216" s="21">
        <v>2004</v>
      </c>
      <c r="D216" s="17" t="s">
        <v>102</v>
      </c>
      <c r="E216" s="23">
        <v>3</v>
      </c>
      <c r="F216" s="24">
        <v>3</v>
      </c>
      <c r="G216" s="24">
        <v>3</v>
      </c>
      <c r="H216" s="24">
        <v>3</v>
      </c>
      <c r="I216" s="24">
        <v>4</v>
      </c>
      <c r="J216" s="24">
        <v>4</v>
      </c>
      <c r="K216" s="24">
        <v>3</v>
      </c>
      <c r="L216" s="25">
        <v>4</v>
      </c>
      <c r="M216" s="10">
        <v>27</v>
      </c>
    </row>
    <row r="217" spans="1:13" x14ac:dyDescent="0.25">
      <c r="A217" s="21">
        <v>46467</v>
      </c>
      <c r="B217" s="30">
        <v>1</v>
      </c>
      <c r="C217" s="21">
        <v>2005</v>
      </c>
      <c r="D217" s="17" t="s">
        <v>15</v>
      </c>
      <c r="E217" s="23">
        <v>4</v>
      </c>
      <c r="F217" s="24">
        <v>5</v>
      </c>
      <c r="G217" s="24">
        <v>5</v>
      </c>
      <c r="H217" s="24">
        <v>4</v>
      </c>
      <c r="I217" s="24">
        <v>5</v>
      </c>
      <c r="J217" s="24">
        <v>4</v>
      </c>
      <c r="K217" s="24">
        <v>5</v>
      </c>
      <c r="L217" s="25">
        <v>4</v>
      </c>
      <c r="M217" s="10">
        <v>36</v>
      </c>
    </row>
    <row r="218" spans="1:13" x14ac:dyDescent="0.25">
      <c r="A218" s="21">
        <v>42836</v>
      </c>
      <c r="B218" s="30">
        <v>0</v>
      </c>
      <c r="C218" s="21">
        <v>2004</v>
      </c>
      <c r="D218" s="17" t="s">
        <v>15</v>
      </c>
      <c r="E218" s="23">
        <v>4</v>
      </c>
      <c r="F218" s="24">
        <v>4</v>
      </c>
      <c r="G218" s="24">
        <v>4</v>
      </c>
      <c r="H218" s="24">
        <v>5</v>
      </c>
      <c r="I218" s="24">
        <v>3</v>
      </c>
      <c r="J218" s="24">
        <v>4</v>
      </c>
      <c r="K218" s="24">
        <v>4</v>
      </c>
      <c r="L218" s="25">
        <v>4</v>
      </c>
      <c r="M218" s="10">
        <v>32</v>
      </c>
    </row>
    <row r="219" spans="1:13" x14ac:dyDescent="0.25">
      <c r="A219" s="21">
        <v>46523</v>
      </c>
      <c r="B219" s="30">
        <v>0</v>
      </c>
      <c r="C219" s="21">
        <v>2003</v>
      </c>
      <c r="D219" s="17" t="s">
        <v>103</v>
      </c>
      <c r="E219" s="23">
        <v>3</v>
      </c>
      <c r="F219" s="24">
        <v>4</v>
      </c>
      <c r="G219" s="24">
        <v>4</v>
      </c>
      <c r="H219" s="24">
        <v>3</v>
      </c>
      <c r="I219" s="24">
        <v>5</v>
      </c>
      <c r="J219" s="24">
        <v>2</v>
      </c>
      <c r="K219" s="24">
        <v>4</v>
      </c>
      <c r="L219" s="25">
        <v>3</v>
      </c>
      <c r="M219" s="10">
        <v>28</v>
      </c>
    </row>
    <row r="220" spans="1:13" x14ac:dyDescent="0.25">
      <c r="A220" s="21">
        <v>46563</v>
      </c>
      <c r="B220" s="30">
        <v>0</v>
      </c>
      <c r="C220" s="21">
        <v>2003</v>
      </c>
      <c r="D220" s="17" t="s">
        <v>23</v>
      </c>
      <c r="E220" s="23">
        <v>3</v>
      </c>
      <c r="F220" s="24">
        <v>2</v>
      </c>
      <c r="G220" s="24">
        <v>3</v>
      </c>
      <c r="H220" s="24">
        <v>1</v>
      </c>
      <c r="I220" s="24">
        <v>4</v>
      </c>
      <c r="J220" s="24">
        <v>2</v>
      </c>
      <c r="K220" s="24">
        <v>3</v>
      </c>
      <c r="L220" s="25">
        <v>3</v>
      </c>
      <c r="M220" s="10">
        <v>21</v>
      </c>
    </row>
    <row r="221" spans="1:13" x14ac:dyDescent="0.25">
      <c r="A221" s="21">
        <v>46654</v>
      </c>
      <c r="B221" s="30">
        <v>0</v>
      </c>
      <c r="C221" s="21">
        <v>2003</v>
      </c>
      <c r="D221" s="17" t="s">
        <v>23</v>
      </c>
      <c r="E221" s="23">
        <v>5</v>
      </c>
      <c r="F221" s="24">
        <v>4</v>
      </c>
      <c r="G221" s="24">
        <v>3</v>
      </c>
      <c r="H221" s="24">
        <v>4</v>
      </c>
      <c r="I221" s="24">
        <v>3</v>
      </c>
      <c r="J221" s="24">
        <v>2</v>
      </c>
      <c r="K221" s="24">
        <v>3</v>
      </c>
      <c r="L221" s="25">
        <v>4</v>
      </c>
      <c r="M221" s="10">
        <v>28</v>
      </c>
    </row>
    <row r="222" spans="1:13" x14ac:dyDescent="0.25">
      <c r="A222" s="21">
        <v>46657</v>
      </c>
      <c r="B222" s="30">
        <v>0</v>
      </c>
      <c r="C222" s="21">
        <v>2001</v>
      </c>
      <c r="D222" s="17" t="s">
        <v>15</v>
      </c>
      <c r="E222" s="23">
        <v>4</v>
      </c>
      <c r="F222" s="24">
        <v>4</v>
      </c>
      <c r="G222" s="24">
        <v>4</v>
      </c>
      <c r="H222" s="24">
        <v>4</v>
      </c>
      <c r="I222" s="24">
        <v>4</v>
      </c>
      <c r="J222" s="24">
        <v>3</v>
      </c>
      <c r="K222" s="24">
        <v>4</v>
      </c>
      <c r="L222" s="25">
        <v>4</v>
      </c>
      <c r="M222" s="10">
        <v>31</v>
      </c>
    </row>
    <row r="223" spans="1:13" x14ac:dyDescent="0.25">
      <c r="A223" s="21">
        <v>44919</v>
      </c>
      <c r="B223" s="30">
        <v>0</v>
      </c>
      <c r="C223" s="21">
        <v>1997</v>
      </c>
      <c r="D223" s="17" t="s">
        <v>30</v>
      </c>
      <c r="E223" s="23">
        <v>2</v>
      </c>
      <c r="F223" s="24">
        <v>3</v>
      </c>
      <c r="G223" s="24">
        <v>2</v>
      </c>
      <c r="H223" s="24">
        <v>2</v>
      </c>
      <c r="I223" s="24">
        <v>3</v>
      </c>
      <c r="J223" s="24">
        <v>4</v>
      </c>
      <c r="K223" s="24">
        <v>3</v>
      </c>
      <c r="L223" s="25">
        <v>1</v>
      </c>
      <c r="M223" s="10">
        <v>20</v>
      </c>
    </row>
    <row r="224" spans="1:13" x14ac:dyDescent="0.25">
      <c r="A224" s="21">
        <v>46730</v>
      </c>
      <c r="B224" s="30">
        <v>0</v>
      </c>
      <c r="C224" s="21">
        <v>2003</v>
      </c>
      <c r="D224" s="17" t="s">
        <v>23</v>
      </c>
      <c r="E224" s="23">
        <v>4</v>
      </c>
      <c r="F224" s="24">
        <v>4</v>
      </c>
      <c r="G224" s="24">
        <v>4</v>
      </c>
      <c r="H224" s="24">
        <v>4</v>
      </c>
      <c r="I224" s="24">
        <v>4</v>
      </c>
      <c r="J224" s="24">
        <v>4</v>
      </c>
      <c r="K224" s="24">
        <v>3</v>
      </c>
      <c r="L224" s="25">
        <v>3</v>
      </c>
      <c r="M224" s="10">
        <v>30</v>
      </c>
    </row>
    <row r="225" spans="1:13" x14ac:dyDescent="0.25">
      <c r="A225" s="21">
        <v>45779</v>
      </c>
      <c r="B225" s="30">
        <v>0</v>
      </c>
      <c r="C225" s="21">
        <v>2003</v>
      </c>
      <c r="D225" s="17" t="s">
        <v>30</v>
      </c>
      <c r="E225" s="23">
        <v>4</v>
      </c>
      <c r="F225" s="24">
        <v>4</v>
      </c>
      <c r="G225" s="24">
        <v>4</v>
      </c>
      <c r="H225" s="24">
        <v>4</v>
      </c>
      <c r="I225" s="24">
        <v>4</v>
      </c>
      <c r="J225" s="24">
        <v>2</v>
      </c>
      <c r="K225" s="24">
        <v>4</v>
      </c>
      <c r="L225" s="25">
        <v>4</v>
      </c>
      <c r="M225" s="10">
        <v>30</v>
      </c>
    </row>
    <row r="226" spans="1:13" x14ac:dyDescent="0.25">
      <c r="A226" s="22">
        <v>41396</v>
      </c>
      <c r="B226" s="31">
        <v>1</v>
      </c>
      <c r="C226" s="22">
        <v>1999</v>
      </c>
      <c r="D226" s="18" t="s">
        <v>30</v>
      </c>
      <c r="E226" s="26">
        <v>3</v>
      </c>
      <c r="F226" s="27">
        <v>4</v>
      </c>
      <c r="G226" s="27">
        <v>5</v>
      </c>
      <c r="H226" s="27">
        <v>4</v>
      </c>
      <c r="I226" s="27">
        <v>4</v>
      </c>
      <c r="J226" s="27">
        <v>2</v>
      </c>
      <c r="K226" s="27">
        <v>4</v>
      </c>
      <c r="L226" s="28">
        <v>3</v>
      </c>
      <c r="M226" s="11">
        <v>29</v>
      </c>
    </row>
    <row r="228" spans="1:13" x14ac:dyDescent="0.25">
      <c r="A228" s="1" t="s">
        <v>170</v>
      </c>
      <c r="B228" s="2" t="s">
        <v>0</v>
      </c>
      <c r="C228" s="2" t="s">
        <v>171</v>
      </c>
      <c r="D228" s="2"/>
      <c r="E228" s="2"/>
      <c r="F228" s="2"/>
      <c r="G228" s="2"/>
      <c r="H228" s="2"/>
      <c r="I228" s="2"/>
      <c r="J228" s="2"/>
      <c r="K228" s="3"/>
    </row>
    <row r="229" spans="1:13" x14ac:dyDescent="0.25">
      <c r="A229" s="4">
        <v>2</v>
      </c>
      <c r="B229" s="5">
        <v>40822</v>
      </c>
      <c r="C229" s="5" t="s">
        <v>172</v>
      </c>
      <c r="D229" s="5"/>
      <c r="E229" s="5"/>
      <c r="F229" s="5"/>
      <c r="G229" s="5"/>
      <c r="H229" s="5"/>
      <c r="I229" s="5"/>
      <c r="J229" s="5"/>
      <c r="K229" s="6"/>
    </row>
    <row r="230" spans="1:13" x14ac:dyDescent="0.25">
      <c r="A230" s="7">
        <v>5</v>
      </c>
      <c r="B230" s="8">
        <v>42862</v>
      </c>
      <c r="C230" s="8" t="s">
        <v>173</v>
      </c>
      <c r="D230" s="8"/>
      <c r="E230" s="8"/>
      <c r="F230" s="8"/>
      <c r="G230" s="8"/>
      <c r="H230" s="8"/>
      <c r="I230" s="8"/>
      <c r="J230" s="8"/>
      <c r="K230" s="9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16977-6F98-4C78-9D3B-2898F96A1E6C}">
  <dimension ref="A1:I18"/>
  <sheetViews>
    <sheetView workbookViewId="0">
      <selection activeCell="J11" sqref="J11"/>
    </sheetView>
  </sheetViews>
  <sheetFormatPr defaultRowHeight="15" x14ac:dyDescent="0.25"/>
  <sheetData>
    <row r="1" spans="1:9" x14ac:dyDescent="0.25">
      <c r="A1" s="65" t="s">
        <v>128</v>
      </c>
      <c r="B1" s="66">
        <v>343</v>
      </c>
      <c r="C1" s="42"/>
      <c r="D1" s="42"/>
      <c r="E1" s="42"/>
      <c r="F1" s="42"/>
      <c r="G1" s="67"/>
    </row>
    <row r="2" spans="1:9" x14ac:dyDescent="0.25">
      <c r="A2" s="65" t="s">
        <v>129</v>
      </c>
      <c r="B2" s="66" t="s">
        <v>130</v>
      </c>
      <c r="C2" s="42"/>
      <c r="D2" s="42"/>
      <c r="E2" s="42"/>
      <c r="F2" s="42"/>
      <c r="G2" s="67"/>
    </row>
    <row r="3" spans="1:9" x14ac:dyDescent="0.25">
      <c r="A3" s="65" t="s">
        <v>131</v>
      </c>
      <c r="B3" s="66" t="s">
        <v>132</v>
      </c>
      <c r="C3" s="42"/>
      <c r="D3" s="42"/>
      <c r="E3" s="42"/>
      <c r="F3" s="42"/>
      <c r="G3" s="67"/>
    </row>
    <row r="4" spans="1:9" x14ac:dyDescent="0.25">
      <c r="A4" s="65" t="s">
        <v>133</v>
      </c>
      <c r="B4" s="66" t="s">
        <v>134</v>
      </c>
      <c r="C4" s="42"/>
      <c r="D4" s="42"/>
      <c r="E4" s="42"/>
      <c r="F4" s="42"/>
      <c r="G4" s="67"/>
    </row>
    <row r="5" spans="1:9" x14ac:dyDescent="0.25">
      <c r="A5" s="63" t="s">
        <v>135</v>
      </c>
      <c r="B5" s="64"/>
    </row>
    <row r="6" spans="1:9" x14ac:dyDescent="0.25">
      <c r="A6" s="68">
        <v>1</v>
      </c>
      <c r="B6" s="68" t="s">
        <v>136</v>
      </c>
      <c r="C6" s="68"/>
    </row>
    <row r="7" spans="1:9" x14ac:dyDescent="0.25">
      <c r="A7" s="68">
        <v>2</v>
      </c>
      <c r="B7" s="68" t="s">
        <v>137</v>
      </c>
      <c r="C7" s="68"/>
    </row>
    <row r="8" spans="1:9" x14ac:dyDescent="0.25">
      <c r="A8" s="68">
        <v>3</v>
      </c>
      <c r="B8" s="68" t="s">
        <v>138</v>
      </c>
      <c r="C8" s="68"/>
    </row>
    <row r="9" spans="1:9" x14ac:dyDescent="0.25">
      <c r="A9" s="68">
        <v>4</v>
      </c>
      <c r="B9" s="68" t="s">
        <v>139</v>
      </c>
      <c r="C9" s="68"/>
    </row>
    <row r="10" spans="1:9" x14ac:dyDescent="0.25">
      <c r="A10" s="68">
        <v>5</v>
      </c>
      <c r="B10" s="68" t="s">
        <v>140</v>
      </c>
      <c r="C10" s="68"/>
    </row>
    <row r="11" spans="1:9" x14ac:dyDescent="0.25">
      <c r="A11" s="54">
        <v>1</v>
      </c>
      <c r="B11" s="55" t="s">
        <v>141</v>
      </c>
      <c r="C11" s="55" t="s">
        <v>141</v>
      </c>
      <c r="D11" s="55"/>
      <c r="E11" s="55"/>
      <c r="F11" s="55"/>
      <c r="G11" s="55"/>
      <c r="H11" s="55"/>
      <c r="I11" s="56"/>
    </row>
    <row r="12" spans="1:9" x14ac:dyDescent="0.25">
      <c r="A12" s="57">
        <v>2</v>
      </c>
      <c r="B12" s="58" t="s">
        <v>142</v>
      </c>
      <c r="C12" s="58" t="s">
        <v>142</v>
      </c>
      <c r="D12" s="58"/>
      <c r="E12" s="58"/>
      <c r="F12" s="58"/>
      <c r="G12" s="58"/>
      <c r="H12" s="58"/>
      <c r="I12" s="59"/>
    </row>
    <row r="13" spans="1:9" x14ac:dyDescent="0.25">
      <c r="A13" s="57">
        <v>3</v>
      </c>
      <c r="B13" s="58" t="s">
        <v>143</v>
      </c>
      <c r="C13" s="58" t="s">
        <v>143</v>
      </c>
      <c r="D13" s="58"/>
      <c r="E13" s="58"/>
      <c r="F13" s="58"/>
      <c r="G13" s="58"/>
      <c r="H13" s="58"/>
      <c r="I13" s="59"/>
    </row>
    <row r="14" spans="1:9" x14ac:dyDescent="0.25">
      <c r="A14" s="57">
        <v>4</v>
      </c>
      <c r="B14" s="58" t="s">
        <v>144</v>
      </c>
      <c r="C14" s="58" t="s">
        <v>144</v>
      </c>
      <c r="D14" s="58"/>
      <c r="E14" s="58"/>
      <c r="F14" s="58"/>
      <c r="G14" s="58"/>
      <c r="H14" s="58"/>
      <c r="I14" s="59"/>
    </row>
    <row r="15" spans="1:9" x14ac:dyDescent="0.25">
      <c r="A15" s="57">
        <v>5</v>
      </c>
      <c r="B15" s="58" t="s">
        <v>145</v>
      </c>
      <c r="C15" s="58" t="s">
        <v>145</v>
      </c>
      <c r="D15" s="58"/>
      <c r="E15" s="58"/>
      <c r="F15" s="58"/>
      <c r="G15" s="58"/>
      <c r="H15" s="58"/>
      <c r="I15" s="59"/>
    </row>
    <row r="16" spans="1:9" x14ac:dyDescent="0.25">
      <c r="A16" s="57">
        <v>6</v>
      </c>
      <c r="B16" s="58" t="s">
        <v>146</v>
      </c>
      <c r="C16" s="58" t="s">
        <v>146</v>
      </c>
      <c r="D16" s="58"/>
      <c r="E16" s="58"/>
      <c r="F16" s="58"/>
      <c r="G16" s="58"/>
      <c r="H16" s="58"/>
      <c r="I16" s="59"/>
    </row>
    <row r="17" spans="1:9" x14ac:dyDescent="0.25">
      <c r="A17" s="57">
        <v>7</v>
      </c>
      <c r="B17" s="58" t="s">
        <v>147</v>
      </c>
      <c r="C17" s="58" t="s">
        <v>148</v>
      </c>
      <c r="D17" s="58"/>
      <c r="E17" s="58"/>
      <c r="F17" s="58"/>
      <c r="G17" s="58"/>
      <c r="H17" s="58"/>
      <c r="I17" s="59"/>
    </row>
    <row r="18" spans="1:9" x14ac:dyDescent="0.25">
      <c r="A18" s="60">
        <v>8</v>
      </c>
      <c r="B18" s="61" t="s">
        <v>149</v>
      </c>
      <c r="C18" s="61" t="s">
        <v>149</v>
      </c>
      <c r="D18" s="61"/>
      <c r="E18" s="61"/>
      <c r="F18" s="61"/>
      <c r="G18" s="61"/>
      <c r="H18" s="61"/>
      <c r="I18" s="62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17AA5-2E34-463E-AB73-78B3DA110ACE}">
  <dimension ref="A1:W19"/>
  <sheetViews>
    <sheetView workbookViewId="0">
      <selection activeCell="Q24" sqref="Q24"/>
    </sheetView>
  </sheetViews>
  <sheetFormatPr defaultRowHeight="15" x14ac:dyDescent="0.25"/>
  <sheetData>
    <row r="1" spans="1:23" x14ac:dyDescent="0.25">
      <c r="A1" s="46" t="s">
        <v>0</v>
      </c>
      <c r="B1" s="47" t="s">
        <v>1</v>
      </c>
      <c r="C1" s="47" t="s">
        <v>2</v>
      </c>
      <c r="D1" s="42" t="s">
        <v>104</v>
      </c>
      <c r="E1" s="42" t="s">
        <v>105</v>
      </c>
      <c r="F1" s="32" t="s">
        <v>106</v>
      </c>
      <c r="G1" s="32" t="s">
        <v>107</v>
      </c>
      <c r="H1" s="32" t="s">
        <v>108</v>
      </c>
      <c r="I1" s="32" t="s">
        <v>109</v>
      </c>
      <c r="J1" s="32" t="s">
        <v>110</v>
      </c>
      <c r="K1" s="32" t="s">
        <v>111</v>
      </c>
      <c r="L1" s="32" t="s">
        <v>112</v>
      </c>
      <c r="M1" s="32" t="s">
        <v>113</v>
      </c>
      <c r="N1" s="15" t="s">
        <v>126</v>
      </c>
      <c r="O1" s="13" t="s">
        <v>114</v>
      </c>
      <c r="P1" s="13" t="s">
        <v>115</v>
      </c>
      <c r="Q1" s="13" t="s">
        <v>116</v>
      </c>
      <c r="R1" s="13" t="s">
        <v>117</v>
      </c>
      <c r="S1" s="13" t="s">
        <v>118</v>
      </c>
      <c r="T1" s="13" t="s">
        <v>119</v>
      </c>
      <c r="U1" s="13" t="s">
        <v>120</v>
      </c>
      <c r="V1" s="14" t="s">
        <v>121</v>
      </c>
      <c r="W1" s="15" t="s">
        <v>127</v>
      </c>
    </row>
    <row r="2" spans="1:23" x14ac:dyDescent="0.25">
      <c r="A2" s="48">
        <v>40822</v>
      </c>
      <c r="B2" s="49">
        <v>0</v>
      </c>
      <c r="C2" s="49">
        <v>2005</v>
      </c>
      <c r="D2" s="43" t="s">
        <v>19</v>
      </c>
      <c r="E2" s="43" t="s">
        <v>122</v>
      </c>
      <c r="F2" s="33">
        <v>5</v>
      </c>
      <c r="G2" s="33">
        <v>4</v>
      </c>
      <c r="H2" s="33">
        <v>4</v>
      </c>
      <c r="I2" s="33">
        <v>2</v>
      </c>
      <c r="J2" s="33">
        <v>4</v>
      </c>
      <c r="K2" s="33">
        <v>4</v>
      </c>
      <c r="L2" s="33">
        <v>4</v>
      </c>
      <c r="M2" s="33">
        <v>2</v>
      </c>
      <c r="N2" s="10">
        <f>SUM(F2:M2)</f>
        <v>29</v>
      </c>
      <c r="O2" s="36">
        <v>5</v>
      </c>
      <c r="P2" s="36">
        <v>2</v>
      </c>
      <c r="Q2" s="36">
        <v>4</v>
      </c>
      <c r="R2" s="36">
        <v>2</v>
      </c>
      <c r="S2" s="36">
        <v>4</v>
      </c>
      <c r="T2" s="36">
        <v>5</v>
      </c>
      <c r="U2" s="36">
        <v>4</v>
      </c>
      <c r="V2" s="37">
        <v>1</v>
      </c>
      <c r="W2" s="10">
        <f>SUM(O2:V2)</f>
        <v>27</v>
      </c>
    </row>
    <row r="3" spans="1:23" x14ac:dyDescent="0.25">
      <c r="A3" s="50">
        <v>40683</v>
      </c>
      <c r="B3" s="51">
        <v>0</v>
      </c>
      <c r="C3" s="51">
        <v>2003</v>
      </c>
      <c r="D3" s="44" t="s">
        <v>23</v>
      </c>
      <c r="E3" s="44" t="s">
        <v>23</v>
      </c>
      <c r="F3" s="34">
        <v>2</v>
      </c>
      <c r="G3" s="34">
        <v>2</v>
      </c>
      <c r="H3" s="34">
        <v>3</v>
      </c>
      <c r="I3" s="34">
        <v>4</v>
      </c>
      <c r="J3" s="34">
        <v>3</v>
      </c>
      <c r="K3" s="34">
        <v>2</v>
      </c>
      <c r="L3" s="34">
        <v>2</v>
      </c>
      <c r="M3" s="34">
        <v>3</v>
      </c>
      <c r="N3" s="10">
        <f t="shared" ref="N3:N17" si="0">SUM(F3:M3)</f>
        <v>21</v>
      </c>
      <c r="O3" s="38">
        <v>2</v>
      </c>
      <c r="P3" s="38">
        <v>3</v>
      </c>
      <c r="Q3" s="38">
        <v>3</v>
      </c>
      <c r="R3" s="38">
        <v>5</v>
      </c>
      <c r="S3" s="38">
        <v>4</v>
      </c>
      <c r="T3" s="38">
        <v>3</v>
      </c>
      <c r="U3" s="38">
        <v>3</v>
      </c>
      <c r="V3" s="39">
        <v>3</v>
      </c>
      <c r="W3" s="10">
        <f t="shared" ref="W3:W17" si="1">SUM(O3:V3)</f>
        <v>26</v>
      </c>
    </row>
    <row r="4" spans="1:23" x14ac:dyDescent="0.25">
      <c r="A4" s="50">
        <v>42810</v>
      </c>
      <c r="B4" s="51">
        <v>1</v>
      </c>
      <c r="C4" s="51">
        <v>2001</v>
      </c>
      <c r="D4" s="44" t="s">
        <v>62</v>
      </c>
      <c r="E4" s="44" t="s">
        <v>15</v>
      </c>
      <c r="F4" s="34">
        <v>4</v>
      </c>
      <c r="G4" s="34">
        <v>3</v>
      </c>
      <c r="H4" s="34">
        <v>3</v>
      </c>
      <c r="I4" s="34">
        <v>4</v>
      </c>
      <c r="J4" s="34">
        <v>5</v>
      </c>
      <c r="K4" s="34">
        <v>3</v>
      </c>
      <c r="L4" s="34">
        <v>3</v>
      </c>
      <c r="M4" s="34">
        <v>4</v>
      </c>
      <c r="N4" s="10">
        <f t="shared" si="0"/>
        <v>29</v>
      </c>
      <c r="O4" s="38">
        <v>4</v>
      </c>
      <c r="P4" s="38">
        <v>4</v>
      </c>
      <c r="Q4" s="38">
        <v>3</v>
      </c>
      <c r="R4" s="38">
        <v>4</v>
      </c>
      <c r="S4" s="38">
        <v>5</v>
      </c>
      <c r="T4" s="38">
        <v>3</v>
      </c>
      <c r="U4" s="38">
        <v>4</v>
      </c>
      <c r="V4" s="39">
        <v>4</v>
      </c>
      <c r="W4" s="10">
        <f t="shared" si="1"/>
        <v>31</v>
      </c>
    </row>
    <row r="5" spans="1:23" x14ac:dyDescent="0.25">
      <c r="A5" s="50">
        <v>42840</v>
      </c>
      <c r="B5" s="51">
        <v>1</v>
      </c>
      <c r="C5" s="51">
        <v>1980</v>
      </c>
      <c r="D5" s="44" t="s">
        <v>15</v>
      </c>
      <c r="E5" s="44" t="s">
        <v>15</v>
      </c>
      <c r="F5" s="34">
        <v>4</v>
      </c>
      <c r="G5" s="34">
        <v>4</v>
      </c>
      <c r="H5" s="34">
        <v>4</v>
      </c>
      <c r="I5" s="34">
        <v>3</v>
      </c>
      <c r="J5" s="34">
        <v>4</v>
      </c>
      <c r="K5" s="34">
        <v>3</v>
      </c>
      <c r="L5" s="34">
        <v>3</v>
      </c>
      <c r="M5" s="34">
        <v>3</v>
      </c>
      <c r="N5" s="10">
        <f t="shared" si="0"/>
        <v>28</v>
      </c>
      <c r="O5" s="38">
        <v>3</v>
      </c>
      <c r="P5" s="38">
        <v>3</v>
      </c>
      <c r="Q5" s="38">
        <v>4</v>
      </c>
      <c r="R5" s="38">
        <v>4</v>
      </c>
      <c r="S5" s="38">
        <v>4</v>
      </c>
      <c r="T5" s="38">
        <v>3</v>
      </c>
      <c r="U5" s="38">
        <v>4</v>
      </c>
      <c r="V5" s="39">
        <v>4</v>
      </c>
      <c r="W5" s="10">
        <f t="shared" si="1"/>
        <v>29</v>
      </c>
    </row>
    <row r="6" spans="1:23" x14ac:dyDescent="0.25">
      <c r="A6" s="50">
        <v>43365</v>
      </c>
      <c r="B6" s="51">
        <v>1</v>
      </c>
      <c r="C6" s="51">
        <v>2003</v>
      </c>
      <c r="D6" s="44" t="s">
        <v>52</v>
      </c>
      <c r="E6" s="44" t="s">
        <v>123</v>
      </c>
      <c r="F6" s="34">
        <v>4</v>
      </c>
      <c r="G6" s="34">
        <v>4</v>
      </c>
      <c r="H6" s="34">
        <v>3</v>
      </c>
      <c r="I6" s="34">
        <v>4</v>
      </c>
      <c r="J6" s="34">
        <v>4</v>
      </c>
      <c r="K6" s="34">
        <v>4</v>
      </c>
      <c r="L6" s="34">
        <v>3</v>
      </c>
      <c r="M6" s="34">
        <v>4</v>
      </c>
      <c r="N6" s="10">
        <f t="shared" si="0"/>
        <v>30</v>
      </c>
      <c r="O6" s="38">
        <v>4</v>
      </c>
      <c r="P6" s="38">
        <v>3</v>
      </c>
      <c r="Q6" s="38">
        <v>4</v>
      </c>
      <c r="R6" s="38">
        <v>3</v>
      </c>
      <c r="S6" s="38">
        <v>5</v>
      </c>
      <c r="T6" s="38">
        <v>4</v>
      </c>
      <c r="U6" s="38">
        <v>3</v>
      </c>
      <c r="V6" s="39">
        <v>4</v>
      </c>
      <c r="W6" s="10">
        <f t="shared" si="1"/>
        <v>30</v>
      </c>
    </row>
    <row r="7" spans="1:23" x14ac:dyDescent="0.25">
      <c r="A7" s="50">
        <v>40854</v>
      </c>
      <c r="B7" s="51">
        <v>0</v>
      </c>
      <c r="C7" s="51">
        <v>1983</v>
      </c>
      <c r="D7" s="44" t="s">
        <v>67</v>
      </c>
      <c r="E7" s="44" t="s">
        <v>124</v>
      </c>
      <c r="F7" s="34">
        <v>5</v>
      </c>
      <c r="G7" s="34">
        <v>5</v>
      </c>
      <c r="H7" s="34">
        <v>4</v>
      </c>
      <c r="I7" s="34">
        <v>5</v>
      </c>
      <c r="J7" s="34">
        <v>4</v>
      </c>
      <c r="K7" s="34">
        <v>3</v>
      </c>
      <c r="L7" s="34">
        <v>3</v>
      </c>
      <c r="M7" s="34">
        <v>3</v>
      </c>
      <c r="N7" s="10">
        <f t="shared" si="0"/>
        <v>32</v>
      </c>
      <c r="O7" s="38">
        <v>4</v>
      </c>
      <c r="P7" s="38">
        <v>4</v>
      </c>
      <c r="Q7" s="38">
        <v>3</v>
      </c>
      <c r="R7" s="38">
        <v>4</v>
      </c>
      <c r="S7" s="38">
        <v>4</v>
      </c>
      <c r="T7" s="38">
        <v>3</v>
      </c>
      <c r="U7" s="38">
        <v>3</v>
      </c>
      <c r="V7" s="39">
        <v>3</v>
      </c>
      <c r="W7" s="10">
        <f t="shared" si="1"/>
        <v>28</v>
      </c>
    </row>
    <row r="8" spans="1:23" x14ac:dyDescent="0.25">
      <c r="A8" s="50">
        <v>43451</v>
      </c>
      <c r="B8" s="51">
        <v>0</v>
      </c>
      <c r="C8" s="51">
        <v>2001</v>
      </c>
      <c r="D8" s="44" t="s">
        <v>30</v>
      </c>
      <c r="E8" s="44" t="s">
        <v>30</v>
      </c>
      <c r="F8" s="34">
        <v>2</v>
      </c>
      <c r="G8" s="34">
        <v>4</v>
      </c>
      <c r="H8" s="34">
        <v>4</v>
      </c>
      <c r="I8" s="34">
        <v>3</v>
      </c>
      <c r="J8" s="34">
        <v>4</v>
      </c>
      <c r="K8" s="34">
        <v>4</v>
      </c>
      <c r="L8" s="34">
        <v>4</v>
      </c>
      <c r="M8" s="34">
        <v>4</v>
      </c>
      <c r="N8" s="10">
        <f t="shared" si="0"/>
        <v>29</v>
      </c>
      <c r="O8" s="38">
        <v>4</v>
      </c>
      <c r="P8" s="38">
        <v>4</v>
      </c>
      <c r="Q8" s="38">
        <v>4</v>
      </c>
      <c r="R8" s="38">
        <v>3</v>
      </c>
      <c r="S8" s="38">
        <v>4</v>
      </c>
      <c r="T8" s="38">
        <v>4</v>
      </c>
      <c r="U8" s="38">
        <v>4</v>
      </c>
      <c r="V8" s="39">
        <v>2</v>
      </c>
      <c r="W8" s="10">
        <f t="shared" si="1"/>
        <v>29</v>
      </c>
    </row>
    <row r="9" spans="1:23" x14ac:dyDescent="0.25">
      <c r="A9" s="50">
        <v>44020</v>
      </c>
      <c r="B9" s="51">
        <v>0</v>
      </c>
      <c r="C9" s="51">
        <v>2006</v>
      </c>
      <c r="D9" s="44" t="s">
        <v>15</v>
      </c>
      <c r="E9" s="44" t="s">
        <v>15</v>
      </c>
      <c r="F9" s="34">
        <v>5</v>
      </c>
      <c r="G9" s="34">
        <v>4</v>
      </c>
      <c r="H9" s="34">
        <v>4</v>
      </c>
      <c r="I9" s="34">
        <v>3</v>
      </c>
      <c r="J9" s="34">
        <v>4</v>
      </c>
      <c r="K9" s="34">
        <v>4</v>
      </c>
      <c r="L9" s="34">
        <v>4</v>
      </c>
      <c r="M9" s="34">
        <v>3</v>
      </c>
      <c r="N9" s="10">
        <f t="shared" si="0"/>
        <v>31</v>
      </c>
      <c r="O9" s="38">
        <v>4</v>
      </c>
      <c r="P9" s="38">
        <v>3</v>
      </c>
      <c r="Q9" s="38">
        <v>4</v>
      </c>
      <c r="R9" s="38">
        <v>3</v>
      </c>
      <c r="S9" s="38">
        <v>3</v>
      </c>
      <c r="T9" s="38">
        <v>4</v>
      </c>
      <c r="U9" s="38">
        <v>4</v>
      </c>
      <c r="V9" s="39">
        <v>4</v>
      </c>
      <c r="W9" s="10">
        <f t="shared" si="1"/>
        <v>29</v>
      </c>
    </row>
    <row r="10" spans="1:23" x14ac:dyDescent="0.25">
      <c r="A10" s="50">
        <v>44077</v>
      </c>
      <c r="B10" s="51">
        <v>1</v>
      </c>
      <c r="C10" s="51">
        <v>2000</v>
      </c>
      <c r="D10" s="44" t="s">
        <v>82</v>
      </c>
      <c r="E10" s="44" t="s">
        <v>125</v>
      </c>
      <c r="F10" s="34">
        <v>5</v>
      </c>
      <c r="G10" s="34">
        <v>5</v>
      </c>
      <c r="H10" s="34">
        <v>4</v>
      </c>
      <c r="I10" s="34">
        <v>3</v>
      </c>
      <c r="J10" s="34">
        <v>4</v>
      </c>
      <c r="K10" s="34">
        <v>3</v>
      </c>
      <c r="L10" s="34">
        <v>4</v>
      </c>
      <c r="M10" s="34">
        <v>4</v>
      </c>
      <c r="N10" s="10">
        <f t="shared" si="0"/>
        <v>32</v>
      </c>
      <c r="O10" s="38">
        <v>4</v>
      </c>
      <c r="P10" s="38">
        <v>5</v>
      </c>
      <c r="Q10" s="38">
        <v>4</v>
      </c>
      <c r="R10" s="38">
        <v>3</v>
      </c>
      <c r="S10" s="38">
        <v>4</v>
      </c>
      <c r="T10" s="38">
        <v>4</v>
      </c>
      <c r="U10" s="38">
        <v>4</v>
      </c>
      <c r="V10" s="39">
        <v>4</v>
      </c>
      <c r="W10" s="10">
        <f t="shared" si="1"/>
        <v>32</v>
      </c>
    </row>
    <row r="11" spans="1:23" x14ac:dyDescent="0.25">
      <c r="A11" s="50">
        <v>44079</v>
      </c>
      <c r="B11" s="51">
        <v>1</v>
      </c>
      <c r="C11" s="51">
        <v>2000</v>
      </c>
      <c r="D11" s="44" t="s">
        <v>24</v>
      </c>
      <c r="E11" s="44" t="s">
        <v>23</v>
      </c>
      <c r="F11" s="34">
        <v>3</v>
      </c>
      <c r="G11" s="34">
        <v>3</v>
      </c>
      <c r="H11" s="34">
        <v>4</v>
      </c>
      <c r="I11" s="34">
        <v>3</v>
      </c>
      <c r="J11" s="34">
        <v>4</v>
      </c>
      <c r="K11" s="34">
        <v>4</v>
      </c>
      <c r="L11" s="34">
        <v>4</v>
      </c>
      <c r="M11" s="34">
        <v>3</v>
      </c>
      <c r="N11" s="10">
        <f t="shared" si="0"/>
        <v>28</v>
      </c>
      <c r="O11" s="38">
        <v>3</v>
      </c>
      <c r="P11" s="38">
        <v>4</v>
      </c>
      <c r="Q11" s="38">
        <v>4</v>
      </c>
      <c r="R11" s="38">
        <v>4</v>
      </c>
      <c r="S11" s="38">
        <v>4</v>
      </c>
      <c r="T11" s="38">
        <v>4</v>
      </c>
      <c r="U11" s="38">
        <v>4</v>
      </c>
      <c r="V11" s="39">
        <v>3</v>
      </c>
      <c r="W11" s="10">
        <f t="shared" si="1"/>
        <v>30</v>
      </c>
    </row>
    <row r="12" spans="1:23" x14ac:dyDescent="0.25">
      <c r="A12" s="50">
        <v>44123</v>
      </c>
      <c r="B12" s="51">
        <v>0</v>
      </c>
      <c r="C12" s="51">
        <v>2003</v>
      </c>
      <c r="D12" s="44" t="s">
        <v>23</v>
      </c>
      <c r="E12" s="44" t="s">
        <v>23</v>
      </c>
      <c r="F12" s="34">
        <v>4</v>
      </c>
      <c r="G12" s="34">
        <v>3</v>
      </c>
      <c r="H12" s="34">
        <v>3</v>
      </c>
      <c r="I12" s="34">
        <v>4</v>
      </c>
      <c r="J12" s="34">
        <v>4</v>
      </c>
      <c r="K12" s="34">
        <v>4</v>
      </c>
      <c r="L12" s="34">
        <v>2</v>
      </c>
      <c r="M12" s="34">
        <v>1</v>
      </c>
      <c r="N12" s="10">
        <f t="shared" si="0"/>
        <v>25</v>
      </c>
      <c r="O12" s="38">
        <v>4</v>
      </c>
      <c r="P12" s="38">
        <v>3</v>
      </c>
      <c r="Q12" s="38">
        <v>2</v>
      </c>
      <c r="R12" s="38">
        <v>4</v>
      </c>
      <c r="S12" s="38">
        <v>3</v>
      </c>
      <c r="T12" s="38">
        <v>2</v>
      </c>
      <c r="U12" s="38">
        <v>2</v>
      </c>
      <c r="V12" s="39">
        <v>1</v>
      </c>
      <c r="W12" s="10">
        <f t="shared" si="1"/>
        <v>21</v>
      </c>
    </row>
    <row r="13" spans="1:23" x14ac:dyDescent="0.25">
      <c r="A13" s="50">
        <v>44107</v>
      </c>
      <c r="B13" s="51">
        <v>0</v>
      </c>
      <c r="C13" s="51">
        <v>2005</v>
      </c>
      <c r="D13" s="44" t="s">
        <v>23</v>
      </c>
      <c r="E13" s="44" t="s">
        <v>23</v>
      </c>
      <c r="F13" s="34">
        <v>4</v>
      </c>
      <c r="G13" s="34">
        <v>3</v>
      </c>
      <c r="H13" s="34">
        <v>4</v>
      </c>
      <c r="I13" s="34">
        <v>3</v>
      </c>
      <c r="J13" s="34">
        <v>4</v>
      </c>
      <c r="K13" s="34">
        <v>3</v>
      </c>
      <c r="L13" s="34">
        <v>4</v>
      </c>
      <c r="M13" s="34">
        <v>2</v>
      </c>
      <c r="N13" s="10">
        <f t="shared" si="0"/>
        <v>27</v>
      </c>
      <c r="O13" s="38">
        <v>4</v>
      </c>
      <c r="P13" s="38">
        <v>4</v>
      </c>
      <c r="Q13" s="38">
        <v>4</v>
      </c>
      <c r="R13" s="38">
        <v>2</v>
      </c>
      <c r="S13" s="38">
        <v>4</v>
      </c>
      <c r="T13" s="38">
        <v>3</v>
      </c>
      <c r="U13" s="38">
        <v>3</v>
      </c>
      <c r="V13" s="39">
        <v>2</v>
      </c>
      <c r="W13" s="10">
        <f t="shared" si="1"/>
        <v>26</v>
      </c>
    </row>
    <row r="14" spans="1:23" x14ac:dyDescent="0.25">
      <c r="A14" s="50">
        <v>41286</v>
      </c>
      <c r="B14" s="51">
        <v>0</v>
      </c>
      <c r="C14" s="51">
        <v>2003</v>
      </c>
      <c r="D14" s="44" t="s">
        <v>30</v>
      </c>
      <c r="E14" s="44" t="s">
        <v>32</v>
      </c>
      <c r="F14" s="34">
        <v>5</v>
      </c>
      <c r="G14" s="34">
        <v>4</v>
      </c>
      <c r="H14" s="34">
        <v>4</v>
      </c>
      <c r="I14" s="34">
        <v>4</v>
      </c>
      <c r="J14" s="34">
        <v>4</v>
      </c>
      <c r="K14" s="34">
        <v>3</v>
      </c>
      <c r="L14" s="34">
        <v>4</v>
      </c>
      <c r="M14" s="34">
        <v>4</v>
      </c>
      <c r="N14" s="10">
        <f t="shared" si="0"/>
        <v>32</v>
      </c>
      <c r="O14" s="38">
        <v>5</v>
      </c>
      <c r="P14" s="38">
        <v>5</v>
      </c>
      <c r="Q14" s="38">
        <v>4</v>
      </c>
      <c r="R14" s="38">
        <v>4</v>
      </c>
      <c r="S14" s="38">
        <v>4</v>
      </c>
      <c r="T14" s="38">
        <v>2</v>
      </c>
      <c r="U14" s="38">
        <v>4</v>
      </c>
      <c r="V14" s="39">
        <v>4</v>
      </c>
      <c r="W14" s="10">
        <f t="shared" si="1"/>
        <v>32</v>
      </c>
    </row>
    <row r="15" spans="1:23" x14ac:dyDescent="0.25">
      <c r="A15" s="50">
        <v>42249</v>
      </c>
      <c r="B15" s="51">
        <v>0</v>
      </c>
      <c r="C15" s="51">
        <v>1991</v>
      </c>
      <c r="D15" s="44" t="s">
        <v>23</v>
      </c>
      <c r="E15" s="44" t="s">
        <v>23</v>
      </c>
      <c r="F15" s="34">
        <v>4</v>
      </c>
      <c r="G15" s="34">
        <v>3</v>
      </c>
      <c r="H15" s="34">
        <v>3</v>
      </c>
      <c r="I15" s="34">
        <v>3</v>
      </c>
      <c r="J15" s="34">
        <v>4</v>
      </c>
      <c r="K15" s="34">
        <v>3</v>
      </c>
      <c r="L15" s="34">
        <v>4</v>
      </c>
      <c r="M15" s="34">
        <v>5</v>
      </c>
      <c r="N15" s="10">
        <f t="shared" si="0"/>
        <v>29</v>
      </c>
      <c r="O15" s="38">
        <v>5</v>
      </c>
      <c r="P15" s="38">
        <v>4</v>
      </c>
      <c r="Q15" s="38">
        <v>3</v>
      </c>
      <c r="R15" s="38">
        <v>4</v>
      </c>
      <c r="S15" s="38">
        <v>4</v>
      </c>
      <c r="T15" s="38">
        <v>4</v>
      </c>
      <c r="U15" s="38">
        <v>4</v>
      </c>
      <c r="V15" s="39">
        <v>4</v>
      </c>
      <c r="W15" s="10">
        <f t="shared" si="1"/>
        <v>32</v>
      </c>
    </row>
    <row r="16" spans="1:23" x14ac:dyDescent="0.25">
      <c r="A16" s="50">
        <v>44828</v>
      </c>
      <c r="B16" s="51">
        <v>0</v>
      </c>
      <c r="C16" s="51">
        <v>1974</v>
      </c>
      <c r="D16" s="44" t="s">
        <v>15</v>
      </c>
      <c r="E16" s="44" t="s">
        <v>15</v>
      </c>
      <c r="F16" s="34">
        <v>4</v>
      </c>
      <c r="G16" s="34">
        <v>4</v>
      </c>
      <c r="H16" s="34">
        <v>5</v>
      </c>
      <c r="I16" s="34">
        <v>4</v>
      </c>
      <c r="J16" s="34">
        <v>3</v>
      </c>
      <c r="K16" s="34">
        <v>3</v>
      </c>
      <c r="L16" s="34">
        <v>4</v>
      </c>
      <c r="M16" s="34">
        <v>4</v>
      </c>
      <c r="N16" s="10">
        <f t="shared" si="0"/>
        <v>31</v>
      </c>
      <c r="O16" s="38">
        <v>4</v>
      </c>
      <c r="P16" s="38">
        <v>4</v>
      </c>
      <c r="Q16" s="38">
        <v>5</v>
      </c>
      <c r="R16" s="38">
        <v>4</v>
      </c>
      <c r="S16" s="38">
        <v>3</v>
      </c>
      <c r="T16" s="38">
        <v>3</v>
      </c>
      <c r="U16" s="38">
        <v>4</v>
      </c>
      <c r="V16" s="39">
        <v>5</v>
      </c>
      <c r="W16" s="10">
        <f t="shared" si="1"/>
        <v>32</v>
      </c>
    </row>
    <row r="17" spans="1:23" x14ac:dyDescent="0.25">
      <c r="A17" s="52">
        <v>45069</v>
      </c>
      <c r="B17" s="53">
        <v>1</v>
      </c>
      <c r="C17" s="53">
        <v>1986</v>
      </c>
      <c r="D17" s="45" t="s">
        <v>23</v>
      </c>
      <c r="E17" s="45" t="s">
        <v>23</v>
      </c>
      <c r="F17" s="35">
        <v>5</v>
      </c>
      <c r="G17" s="35">
        <v>3</v>
      </c>
      <c r="H17" s="35">
        <v>4</v>
      </c>
      <c r="I17" s="35">
        <v>4</v>
      </c>
      <c r="J17" s="35">
        <v>3</v>
      </c>
      <c r="K17" s="35">
        <v>4</v>
      </c>
      <c r="L17" s="35">
        <v>5</v>
      </c>
      <c r="M17" s="35">
        <v>4</v>
      </c>
      <c r="N17" s="11">
        <f t="shared" si="0"/>
        <v>32</v>
      </c>
      <c r="O17" s="40">
        <v>5</v>
      </c>
      <c r="P17" s="40">
        <v>4</v>
      </c>
      <c r="Q17" s="40">
        <v>4</v>
      </c>
      <c r="R17" s="40">
        <v>4</v>
      </c>
      <c r="S17" s="40">
        <v>4</v>
      </c>
      <c r="T17" s="40">
        <v>4</v>
      </c>
      <c r="U17" s="40">
        <v>4</v>
      </c>
      <c r="V17" s="41">
        <v>4</v>
      </c>
      <c r="W17" s="11">
        <f t="shared" si="1"/>
        <v>33</v>
      </c>
    </row>
    <row r="18" spans="1:23" x14ac:dyDescent="0.25">
      <c r="L18" s="69" t="s">
        <v>150</v>
      </c>
      <c r="M18" s="70"/>
      <c r="N18" s="15">
        <f>SUM(N2:N17)</f>
        <v>465</v>
      </c>
      <c r="U18" s="69" t="s">
        <v>151</v>
      </c>
      <c r="V18" s="70"/>
      <c r="W18" s="15">
        <f>SUM(W2:W17)</f>
        <v>467</v>
      </c>
    </row>
    <row r="19" spans="1:23" x14ac:dyDescent="0.25">
      <c r="L19" s="69" t="s">
        <v>152</v>
      </c>
      <c r="M19" s="70"/>
      <c r="N19" s="15">
        <f>AVERAGE(N2:N17)</f>
        <v>29.0625</v>
      </c>
      <c r="P19" s="69" t="s">
        <v>154</v>
      </c>
      <c r="Q19" s="70"/>
      <c r="R19" s="70"/>
      <c r="S19" s="71"/>
      <c r="U19" s="69" t="s">
        <v>153</v>
      </c>
      <c r="V19" s="70"/>
      <c r="W19" s="15">
        <f>AVERAGE(W2:W17)</f>
        <v>29.1875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7F1C4-4469-48EA-830E-B4306B2E2CF4}">
  <dimension ref="A1:AK230"/>
  <sheetViews>
    <sheetView tabSelected="1" workbookViewId="0">
      <selection activeCell="P45" sqref="P45"/>
    </sheetView>
  </sheetViews>
  <sheetFormatPr defaultRowHeight="15" x14ac:dyDescent="0.25"/>
  <cols>
    <col min="2" max="2" width="11" bestFit="1" customWidth="1"/>
    <col min="7" max="7" width="18.28515625" bestFit="1" customWidth="1"/>
    <col min="8" max="8" width="48.42578125" bestFit="1" customWidth="1"/>
    <col min="9" max="12" width="18.28515625" bestFit="1" customWidth="1"/>
    <col min="13" max="13" width="23" bestFit="1" customWidth="1"/>
    <col min="14" max="14" width="40.5703125" bestFit="1" customWidth="1"/>
    <col min="16" max="16" width="11.140625" customWidth="1"/>
    <col min="17" max="17" width="10.28515625" bestFit="1" customWidth="1"/>
    <col min="22" max="24" width="9.140625" style="135"/>
    <col min="26" max="26" width="11.7109375" style="17" bestFit="1" customWidth="1"/>
    <col min="27" max="27" width="12.140625" style="17" bestFit="1" customWidth="1"/>
    <col min="28" max="28" width="16.5703125" bestFit="1" customWidth="1"/>
    <col min="29" max="29" width="18.28515625" bestFit="1" customWidth="1"/>
    <col min="34" max="34" width="48.42578125" bestFit="1" customWidth="1"/>
    <col min="35" max="37" width="18.28515625" bestFit="1" customWidth="1"/>
  </cols>
  <sheetData>
    <row r="1" spans="1:37" x14ac:dyDescent="0.25">
      <c r="A1" s="65" t="s">
        <v>1</v>
      </c>
      <c r="B1" s="65" t="s">
        <v>0</v>
      </c>
      <c r="C1" s="15" t="s">
        <v>12</v>
      </c>
      <c r="T1" t="s">
        <v>12</v>
      </c>
      <c r="V1" s="135" t="s">
        <v>176</v>
      </c>
      <c r="W1" s="135" t="s">
        <v>169</v>
      </c>
      <c r="X1" s="135" t="s">
        <v>177</v>
      </c>
      <c r="Z1" s="17" t="s">
        <v>192</v>
      </c>
      <c r="AA1" s="17" t="s">
        <v>193</v>
      </c>
      <c r="AB1" t="s">
        <v>190</v>
      </c>
      <c r="AC1" t="s">
        <v>191</v>
      </c>
      <c r="AD1" t="s">
        <v>218</v>
      </c>
      <c r="AE1" t="s">
        <v>219</v>
      </c>
      <c r="AF1" t="s">
        <v>220</v>
      </c>
      <c r="AG1" t="s">
        <v>221</v>
      </c>
      <c r="AH1" t="s">
        <v>224</v>
      </c>
      <c r="AI1" t="s">
        <v>176</v>
      </c>
      <c r="AJ1" t="s">
        <v>169</v>
      </c>
      <c r="AK1" t="s">
        <v>177</v>
      </c>
    </row>
    <row r="2" spans="1:37" x14ac:dyDescent="0.25">
      <c r="A2" s="148">
        <v>0</v>
      </c>
      <c r="B2" s="148">
        <v>40706</v>
      </c>
      <c r="C2" s="87">
        <v>21</v>
      </c>
      <c r="E2" s="75" t="s">
        <v>156</v>
      </c>
      <c r="F2" s="76"/>
      <c r="G2" s="76"/>
      <c r="H2" s="76"/>
      <c r="I2" s="77"/>
      <c r="J2" s="5"/>
      <c r="N2" s="78"/>
      <c r="O2" s="79" t="s">
        <v>159</v>
      </c>
      <c r="P2" s="79" t="s">
        <v>160</v>
      </c>
      <c r="Q2" s="79"/>
      <c r="R2" s="80"/>
      <c r="T2">
        <v>13</v>
      </c>
      <c r="U2">
        <f ca="1">RANK(T2,$T$2:$T$226,1)</f>
        <v>1</v>
      </c>
      <c r="V2" s="135">
        <f ca="1">(U2 - 0.5) / COUNT($T$2:$T$226) * 100</f>
        <v>0.22222222222222221</v>
      </c>
      <c r="W2" s="135">
        <f ca="1">_xlfn.NORM.S.INV(V2/100)</f>
        <v>-2.8447632422993743</v>
      </c>
      <c r="X2" s="135">
        <f ca="1">MIN(9,MAX(1,ROUND(2*W2+5,0)))</f>
        <v>1</v>
      </c>
      <c r="Z2" s="17">
        <f>IF(A2=0,
IF(AB2&lt;0.04,1,
IF(AB2&lt;0.11,2,
IF(AB2&lt;0.23,3,
IF(AB2&lt;0.4,4,
IF(AB2&lt;0.6,5,
IF(AB2&lt;0.77,6,
IF(AB2&lt;0.89,7,
IF(AB2&lt;0.96,8,9)))))))),
"")</f>
        <v>2</v>
      </c>
      <c r="AA2" s="17" t="str">
        <f>IF(A2=1,
IF(AC2&lt;0.04,1,
IF(AC2&lt;0.11,2,
IF(AC2&lt;0.23,3,
IF(AC2&lt;0.4,4,
IF(AC2&lt;0.6,5,
IF(AC2&lt;0.77,6,
IF(AC2&lt;0.89,7,
IF(AC2&lt;0.96,8,9)))))))),
"")</f>
        <v/>
      </c>
      <c r="AB2" cm="1">
        <f t="array" ref="AB2">_xlfn.PERCENTRANK.INC(_xlfn._xlws.FILTER($C:$C,$A:$A=0),C2)</f>
        <v>5.3999999999999999E-2</v>
      </c>
      <c r="AC2" cm="1">
        <f t="array" ref="AC2">_xlfn.PERCENTRANK.INC(_xlfn._xlws.FILTER($C:$C,$A:$A=1),C2)</f>
        <v>0.12</v>
      </c>
      <c r="AD2">
        <f>_xlfn.NORM.S.INV(AB2)</f>
        <v>-1.607247891900218</v>
      </c>
      <c r="AE2">
        <f>_xlfn.NORM.S.INV(AC2)</f>
        <v>-1.1749867920660904</v>
      </c>
      <c r="AF2">
        <f>IF(A2= 0,ROUND(AD2*2+5,0),"")</f>
        <v>2</v>
      </c>
      <c r="AG2" t="str">
        <f>IF(A2= 1,ROUND(AE2*2+5,0),"")</f>
        <v/>
      </c>
      <c r="AH2">
        <v>8</v>
      </c>
      <c r="AI2" t="e">
        <f>_xlfn.PERCENTRANK.EXC($C$1:$C$226,AH2)</f>
        <v>#N/A</v>
      </c>
      <c r="AJ2" t="e">
        <f>_xlfn.NORM.S.INV(AI2)</f>
        <v>#N/A</v>
      </c>
      <c r="AK2">
        <v>1</v>
      </c>
    </row>
    <row r="3" spans="1:37" x14ac:dyDescent="0.25">
      <c r="A3" s="149">
        <v>0</v>
      </c>
      <c r="B3" s="149">
        <v>40707</v>
      </c>
      <c r="C3" s="87">
        <v>32</v>
      </c>
      <c r="E3" s="75" t="s">
        <v>155</v>
      </c>
      <c r="F3" s="76"/>
      <c r="G3" s="76"/>
      <c r="H3" s="76"/>
      <c r="I3" s="77"/>
      <c r="J3" s="5"/>
      <c r="K3" s="134" t="s">
        <v>222</v>
      </c>
      <c r="L3" s="134">
        <f>MIN(C2:C226)</f>
        <v>13</v>
      </c>
      <c r="N3" s="81" t="s">
        <v>161</v>
      </c>
      <c r="O3" s="89">
        <v>3.96</v>
      </c>
      <c r="P3" s="82"/>
      <c r="Q3" s="89">
        <v>0.91</v>
      </c>
      <c r="R3" s="83"/>
      <c r="T3">
        <v>13</v>
      </c>
      <c r="U3">
        <f t="shared" ref="P3:U66" ca="1" si="0">RANK(T3,$T$2:$T$226,1)</f>
        <v>1</v>
      </c>
      <c r="V3" s="135">
        <f t="shared" ref="Q3:V66" ca="1" si="1">(U3 - 0.5) / COUNT($T$2:$T$226) * 100</f>
        <v>0.22222222222222221</v>
      </c>
      <c r="W3" s="135">
        <f t="shared" ref="R3:W66" ca="1" si="2">_xlfn.NORM.S.INV(V3/100)</f>
        <v>-2.8447632422993743</v>
      </c>
      <c r="X3" s="135">
        <f t="shared" ref="S3:X66" ca="1" si="3">MIN(9,MAX(1,ROUND(2*W3+5,0)))</f>
        <v>1</v>
      </c>
      <c r="Z3" s="17">
        <f t="shared" ref="Z3:Z47" si="4">IF(A3=0,
IF(AB3&lt;0.04,1,
IF(AB3&lt;0.11,2,
IF(AB3&lt;0.23,3,
IF(AB3&lt;0.4,4,
IF(AB3&lt;0.6,5,
IF(AB3&lt;0.77,6,
IF(AB3&lt;0.89,7,
IF(AB3&lt;0.96,8,9)))))))),
"")</f>
        <v>6</v>
      </c>
      <c r="AA3" s="17" t="str">
        <f t="shared" ref="AA3:AA66" si="5">IF(A3=1,
IF(AC3&lt;0.04,1,
IF(AC3&lt;0.11,2,
IF(AC3&lt;0.23,3,
IF(AC3&lt;0.4,4,
IF(AC3&lt;0.6,5,
IF(AC3&lt;0.77,6,
IF(AC3&lt;0.89,7,
IF(AC3&lt;0.96,8,9)))))))),
"")</f>
        <v/>
      </c>
      <c r="AB3" cm="1">
        <f t="array" ref="AB3">_xlfn.PERCENTRANK.INC(_xlfn._xlws.FILTER($C:$C,$A:$A=0),C3)</f>
        <v>0.70299999999999996</v>
      </c>
      <c r="AC3" cm="1">
        <f t="array" ref="AC3">_xlfn.PERCENTRANK.INC(_xlfn._xlws.FILTER($C:$C,$A:$A=1),C3)</f>
        <v>0.68899999999999995</v>
      </c>
      <c r="AD3">
        <f t="shared" ref="Z3:AD66" si="6">_xlfn.NORM.S.INV(AB3)</f>
        <v>0.53304851090290906</v>
      </c>
      <c r="AE3">
        <f t="shared" ref="AA3:AE66" si="7">_xlfn.NORM.S.INV(AC3)</f>
        <v>0.49301781448446469</v>
      </c>
      <c r="AF3">
        <f t="shared" ref="AF3:AF66" si="8">IF(A3= 0,ROUND(AD3*2+5,0),"")</f>
        <v>6</v>
      </c>
      <c r="AG3" t="str">
        <f t="shared" ref="AG3:AG66" si="9">IF(A3= 1,ROUND(AE3*2+5,0),"")</f>
        <v/>
      </c>
      <c r="AH3">
        <v>9</v>
      </c>
      <c r="AI3" t="e">
        <f t="shared" ref="AE3:AI66" si="10">_xlfn.PERCENTRANK.EXC($C$1:$C$226,AH3)</f>
        <v>#N/A</v>
      </c>
      <c r="AJ3" t="e">
        <f t="shared" ref="AF3:AJ66" si="11">_xlfn.NORM.S.INV(AI3)</f>
        <v>#N/A</v>
      </c>
      <c r="AK3">
        <v>1</v>
      </c>
    </row>
    <row r="4" spans="1:37" x14ac:dyDescent="0.25">
      <c r="A4" s="149">
        <v>1</v>
      </c>
      <c r="B4" s="149">
        <v>40722</v>
      </c>
      <c r="C4" s="87">
        <v>20</v>
      </c>
      <c r="E4" s="75" t="s">
        <v>158</v>
      </c>
      <c r="F4" s="76"/>
      <c r="G4" s="76"/>
      <c r="H4" s="76"/>
      <c r="I4" s="77">
        <f>_xlfn.STDEV.P(C2:C226)</f>
        <v>5.1581487730999092</v>
      </c>
      <c r="J4" s="5"/>
      <c r="K4" s="134" t="s">
        <v>223</v>
      </c>
      <c r="L4" s="134">
        <f>MAX(C2:C226)</f>
        <v>39</v>
      </c>
      <c r="N4" s="81" t="s">
        <v>162</v>
      </c>
      <c r="O4" s="89">
        <v>3.59</v>
      </c>
      <c r="P4" s="82"/>
      <c r="Q4" s="89">
        <v>0.95</v>
      </c>
      <c r="R4" s="83"/>
      <c r="T4">
        <v>15</v>
      </c>
      <c r="U4">
        <f t="shared" ca="1" si="0"/>
        <v>3</v>
      </c>
      <c r="V4" s="135">
        <f t="shared" ca="1" si="1"/>
        <v>1.1111111111111112</v>
      </c>
      <c r="W4" s="135">
        <f t="shared" ca="1" si="2"/>
        <v>-2.2865479513109808</v>
      </c>
      <c r="X4" s="135">
        <f t="shared" ca="1" si="3"/>
        <v>1</v>
      </c>
      <c r="Z4" s="17" t="str">
        <f t="shared" si="4"/>
        <v/>
      </c>
      <c r="AA4" s="17">
        <f t="shared" si="5"/>
        <v>1</v>
      </c>
      <c r="AB4" cm="1">
        <f t="array" ref="AB4">_xlfn.PERCENTRANK.INC(_xlfn._xlws.FILTER($C:$C,$A:$A=0),C4)</f>
        <v>4.8000000000000001E-2</v>
      </c>
      <c r="AC4" cm="1">
        <f t="array" ref="AC4">_xlfn.PERCENTRANK.INC(_xlfn._xlws.FILTER($C:$C,$A:$A=1),C4)</f>
        <v>3.4000000000000002E-2</v>
      </c>
      <c r="AD4">
        <f t="shared" si="6"/>
        <v>-1.6645628612027215</v>
      </c>
      <c r="AE4">
        <f t="shared" si="7"/>
        <v>-1.825006821146403</v>
      </c>
      <c r="AF4" t="str">
        <f t="shared" si="8"/>
        <v/>
      </c>
      <c r="AG4">
        <f t="shared" si="9"/>
        <v>1</v>
      </c>
      <c r="AH4">
        <v>10</v>
      </c>
      <c r="AI4" t="e">
        <f t="shared" si="10"/>
        <v>#N/A</v>
      </c>
      <c r="AJ4" t="e">
        <f t="shared" si="11"/>
        <v>#N/A</v>
      </c>
      <c r="AK4">
        <v>1</v>
      </c>
    </row>
    <row r="5" spans="1:37" x14ac:dyDescent="0.25">
      <c r="A5" s="149">
        <v>0</v>
      </c>
      <c r="B5" s="149">
        <v>40822</v>
      </c>
      <c r="C5" s="87">
        <v>29</v>
      </c>
      <c r="N5" s="81" t="s">
        <v>163</v>
      </c>
      <c r="O5" s="89">
        <v>3.67</v>
      </c>
      <c r="P5" s="82"/>
      <c r="Q5" s="89">
        <v>0.9</v>
      </c>
      <c r="R5" s="83"/>
      <c r="T5">
        <v>18</v>
      </c>
      <c r="U5">
        <f t="shared" ca="1" si="0"/>
        <v>4</v>
      </c>
      <c r="V5" s="135">
        <f t="shared" ca="1" si="1"/>
        <v>1.5555555555555556</v>
      </c>
      <c r="W5" s="135">
        <f t="shared" ca="1" si="2"/>
        <v>-2.1556486441957894</v>
      </c>
      <c r="X5" s="135">
        <f t="shared" ca="1" si="3"/>
        <v>1</v>
      </c>
      <c r="Z5" s="17">
        <f t="shared" si="4"/>
        <v>5</v>
      </c>
      <c r="AA5" s="17" t="str">
        <f t="shared" si="5"/>
        <v/>
      </c>
      <c r="AB5" cm="1">
        <f t="array" ref="AB5">_xlfn.PERCENTRANK.INC(_xlfn._xlws.FILTER($C:$C,$A:$A=0),C5)</f>
        <v>0.41199999999999998</v>
      </c>
      <c r="AC5" cm="1">
        <f t="array" ref="AC5">_xlfn.PERCENTRANK.INC(_xlfn._xlws.FILTER($C:$C,$A:$A=1),C5)</f>
        <v>0.44800000000000001</v>
      </c>
      <c r="AD5">
        <f t="shared" si="6"/>
        <v>-0.2224032269272064</v>
      </c>
      <c r="AE5">
        <f t="shared" si="7"/>
        <v>-0.13071596811986319</v>
      </c>
      <c r="AF5">
        <f t="shared" si="8"/>
        <v>5</v>
      </c>
      <c r="AG5" t="str">
        <f t="shared" si="9"/>
        <v/>
      </c>
      <c r="AH5">
        <v>11</v>
      </c>
      <c r="AI5" t="e">
        <f t="shared" si="10"/>
        <v>#N/A</v>
      </c>
      <c r="AJ5" t="e">
        <f t="shared" si="11"/>
        <v>#N/A</v>
      </c>
      <c r="AK5">
        <v>1</v>
      </c>
    </row>
    <row r="6" spans="1:37" x14ac:dyDescent="0.25">
      <c r="A6" s="149">
        <v>0</v>
      </c>
      <c r="B6" s="149">
        <v>40857</v>
      </c>
      <c r="C6" s="87">
        <v>30</v>
      </c>
      <c r="E6" s="72" t="s">
        <v>157</v>
      </c>
      <c r="F6" s="73"/>
      <c r="G6" s="74"/>
      <c r="N6" s="81" t="s">
        <v>164</v>
      </c>
      <c r="O6" s="89">
        <v>3.22</v>
      </c>
      <c r="P6" s="82"/>
      <c r="Q6" s="89">
        <v>1.1299999999999999</v>
      </c>
      <c r="R6" s="83"/>
      <c r="T6">
        <v>18</v>
      </c>
      <c r="U6">
        <f t="shared" ca="1" si="0"/>
        <v>4</v>
      </c>
      <c r="V6" s="135">
        <f t="shared" ca="1" si="1"/>
        <v>1.5555555555555556</v>
      </c>
      <c r="W6" s="135">
        <f t="shared" ca="1" si="2"/>
        <v>-2.1556486441957894</v>
      </c>
      <c r="X6" s="135">
        <f t="shared" ca="1" si="3"/>
        <v>1</v>
      </c>
      <c r="Z6" s="17">
        <f t="shared" si="4"/>
        <v>5</v>
      </c>
      <c r="AA6" s="17" t="str">
        <f t="shared" si="5"/>
        <v/>
      </c>
      <c r="AB6" cm="1">
        <f t="array" ref="AB6">_xlfn.PERCENTRANK.INC(_xlfn._xlws.FILTER($C:$C,$A:$A=0),C6)</f>
        <v>0.48399999999999999</v>
      </c>
      <c r="AC6" cm="1">
        <f t="array" ref="AC6">_xlfn.PERCENTRANK.INC(_xlfn._xlws.FILTER($C:$C,$A:$A=1),C6)</f>
        <v>0.55100000000000005</v>
      </c>
      <c r="AD6">
        <f t="shared" si="6"/>
        <v>-4.0116810184968099E-2</v>
      </c>
      <c r="AE6">
        <f t="shared" si="7"/>
        <v>0.12818824809848564</v>
      </c>
      <c r="AF6">
        <f t="shared" si="8"/>
        <v>5</v>
      </c>
      <c r="AG6" t="str">
        <f t="shared" si="9"/>
        <v/>
      </c>
      <c r="AH6">
        <v>12</v>
      </c>
      <c r="AI6" t="e">
        <f t="shared" si="10"/>
        <v>#N/A</v>
      </c>
      <c r="AJ6" t="e">
        <f t="shared" si="11"/>
        <v>#N/A</v>
      </c>
      <c r="AK6">
        <v>1</v>
      </c>
    </row>
    <row r="7" spans="1:37" x14ac:dyDescent="0.25">
      <c r="A7" s="149">
        <v>0</v>
      </c>
      <c r="B7" s="149">
        <v>40858</v>
      </c>
      <c r="C7" s="87">
        <v>33</v>
      </c>
      <c r="N7" s="81" t="s">
        <v>165</v>
      </c>
      <c r="O7" s="89">
        <v>3.96</v>
      </c>
      <c r="P7" s="82"/>
      <c r="Q7" s="89">
        <v>0.88</v>
      </c>
      <c r="R7" s="83"/>
      <c r="T7">
        <v>19</v>
      </c>
      <c r="U7">
        <f t="shared" ca="1" si="0"/>
        <v>6</v>
      </c>
      <c r="V7" s="135">
        <f t="shared" ca="1" si="1"/>
        <v>2.4444444444444446</v>
      </c>
      <c r="W7" s="135">
        <f t="shared" ca="1" si="2"/>
        <v>-1.9695593972966903</v>
      </c>
      <c r="X7" s="135">
        <f t="shared" ca="1" si="3"/>
        <v>1</v>
      </c>
      <c r="Z7" s="17">
        <f t="shared" si="4"/>
        <v>7</v>
      </c>
      <c r="AA7" s="17" t="str">
        <f t="shared" si="5"/>
        <v/>
      </c>
      <c r="AB7" cm="1">
        <f t="array" ref="AB7">_xlfn.PERCENTRANK.INC(_xlfn._xlws.FILTER($C:$C,$A:$A=0),C7)</f>
        <v>0.78700000000000003</v>
      </c>
      <c r="AC7" cm="1">
        <f t="array" ref="AC7">_xlfn.PERCENTRANK.INC(_xlfn._xlws.FILTER($C:$C,$A:$A=1),C7)</f>
        <v>0.75800000000000001</v>
      </c>
      <c r="AD7">
        <f t="shared" si="6"/>
        <v>0.79605511726266276</v>
      </c>
      <c r="AE7">
        <f t="shared" si="7"/>
        <v>0.69988360019734119</v>
      </c>
      <c r="AF7">
        <f t="shared" si="8"/>
        <v>7</v>
      </c>
      <c r="AG7" t="str">
        <f t="shared" si="9"/>
        <v/>
      </c>
      <c r="AH7">
        <v>13</v>
      </c>
      <c r="AI7">
        <f t="shared" si="10"/>
        <v>4.0000000000000001E-3</v>
      </c>
      <c r="AJ7">
        <f t="shared" si="11"/>
        <v>-2.6520698079021954</v>
      </c>
      <c r="AK7" s="136">
        <v>1</v>
      </c>
    </row>
    <row r="8" spans="1:37" x14ac:dyDescent="0.25">
      <c r="A8" s="149">
        <v>0</v>
      </c>
      <c r="B8" s="149">
        <v>40863</v>
      </c>
      <c r="C8" s="87">
        <v>30</v>
      </c>
      <c r="N8" s="81" t="s">
        <v>166</v>
      </c>
      <c r="O8" s="89">
        <v>3.33</v>
      </c>
      <c r="P8" s="82"/>
      <c r="Q8" s="89">
        <v>1.04</v>
      </c>
      <c r="R8" s="83"/>
      <c r="T8">
        <v>19</v>
      </c>
      <c r="U8">
        <f t="shared" ca="1" si="0"/>
        <v>6</v>
      </c>
      <c r="V8" s="135">
        <f t="shared" ca="1" si="1"/>
        <v>2.4444444444444446</v>
      </c>
      <c r="W8" s="135">
        <f t="shared" ca="1" si="2"/>
        <v>-1.9695593972966903</v>
      </c>
      <c r="X8" s="135">
        <f t="shared" ca="1" si="3"/>
        <v>1</v>
      </c>
      <c r="Z8" s="17">
        <f t="shared" si="4"/>
        <v>5</v>
      </c>
      <c r="AA8" s="17" t="str">
        <f t="shared" si="5"/>
        <v/>
      </c>
      <c r="AB8" cm="1">
        <f t="array" ref="AB8">_xlfn.PERCENTRANK.INC(_xlfn._xlws.FILTER($C:$C,$A:$A=0),C8)</f>
        <v>0.48399999999999999</v>
      </c>
      <c r="AC8" cm="1">
        <f t="array" ref="AC8">_xlfn.PERCENTRANK.INC(_xlfn._xlws.FILTER($C:$C,$A:$A=1),C8)</f>
        <v>0.55100000000000005</v>
      </c>
      <c r="AD8">
        <f t="shared" si="6"/>
        <v>-4.0116810184968099E-2</v>
      </c>
      <c r="AE8">
        <f t="shared" si="7"/>
        <v>0.12818824809848564</v>
      </c>
      <c r="AF8">
        <f t="shared" si="8"/>
        <v>5</v>
      </c>
      <c r="AG8" t="str">
        <f t="shared" si="9"/>
        <v/>
      </c>
      <c r="AH8">
        <v>14</v>
      </c>
      <c r="AI8">
        <f t="shared" si="10"/>
        <v>1.0999999999999999E-2</v>
      </c>
      <c r="AJ8">
        <f t="shared" si="11"/>
        <v>-2.290367877855267</v>
      </c>
      <c r="AK8" s="136">
        <v>1</v>
      </c>
    </row>
    <row r="9" spans="1:37" x14ac:dyDescent="0.25">
      <c r="A9" s="149">
        <v>0</v>
      </c>
      <c r="B9" s="149">
        <v>40864</v>
      </c>
      <c r="C9" s="87">
        <v>28</v>
      </c>
      <c r="E9" s="139" t="s">
        <v>188</v>
      </c>
      <c r="F9" s="141" t="s">
        <v>189</v>
      </c>
      <c r="G9" t="s">
        <v>225</v>
      </c>
      <c r="H9" s="151" t="s">
        <v>224</v>
      </c>
      <c r="I9" t="s">
        <v>176</v>
      </c>
      <c r="J9" t="s">
        <v>169</v>
      </c>
      <c r="K9" s="146" t="s">
        <v>193</v>
      </c>
      <c r="L9" t="s">
        <v>226</v>
      </c>
      <c r="M9" s="144" t="s">
        <v>192</v>
      </c>
      <c r="N9" s="81" t="s">
        <v>167</v>
      </c>
      <c r="O9" s="89">
        <v>3.68</v>
      </c>
      <c r="P9" s="82"/>
      <c r="Q9" s="89">
        <v>0.87</v>
      </c>
      <c r="R9" s="83"/>
      <c r="T9">
        <v>19</v>
      </c>
      <c r="U9">
        <f t="shared" ca="1" si="0"/>
        <v>6</v>
      </c>
      <c r="V9" s="135">
        <f t="shared" ca="1" si="1"/>
        <v>2.4444444444444446</v>
      </c>
      <c r="W9" s="135">
        <f t="shared" ca="1" si="2"/>
        <v>-1.9695593972966903</v>
      </c>
      <c r="X9" s="135">
        <f t="shared" ca="1" si="3"/>
        <v>1</v>
      </c>
      <c r="Z9" s="17">
        <f t="shared" si="4"/>
        <v>4</v>
      </c>
      <c r="AA9" s="17" t="str">
        <f t="shared" si="5"/>
        <v/>
      </c>
      <c r="AB9" cm="1">
        <f t="array" ref="AB9">_xlfn.PERCENTRANK.INC(_xlfn._xlws.FILTER($C:$C,$A:$A=0),C9)</f>
        <v>0.315</v>
      </c>
      <c r="AC9" cm="1">
        <f t="array" ref="AC9">_xlfn.PERCENTRANK.INC(_xlfn._xlws.FILTER($C:$C,$A:$A=1),C9)</f>
        <v>0.32700000000000001</v>
      </c>
      <c r="AD9">
        <f t="shared" si="6"/>
        <v>-0.48172684958473044</v>
      </c>
      <c r="AE9">
        <f t="shared" si="7"/>
        <v>-0.4482122814566093</v>
      </c>
      <c r="AF9">
        <f t="shared" si="8"/>
        <v>4</v>
      </c>
      <c r="AG9" t="str">
        <f t="shared" si="9"/>
        <v/>
      </c>
      <c r="AH9">
        <v>15</v>
      </c>
      <c r="AI9">
        <f t="shared" si="10"/>
        <v>1.2999999999999999E-2</v>
      </c>
      <c r="AJ9">
        <f t="shared" si="11"/>
        <v>-2.226211769317175</v>
      </c>
      <c r="AK9" s="136">
        <f t="shared" ref="AG9:AK66" si="12">AJ9*2+5</f>
        <v>0.54757646136564997</v>
      </c>
    </row>
    <row r="10" spans="1:37" x14ac:dyDescent="0.25">
      <c r="A10" s="149">
        <v>1</v>
      </c>
      <c r="B10" s="149">
        <v>40860</v>
      </c>
      <c r="C10" s="87">
        <v>29</v>
      </c>
      <c r="E10" s="140">
        <v>21</v>
      </c>
      <c r="F10" s="142">
        <v>20</v>
      </c>
      <c r="G10" t="e">
        <f>_xlfn.PERCENTRANK.EXC($E$10:$E$175,H10)</f>
        <v>#N/A</v>
      </c>
      <c r="H10" s="151">
        <v>8</v>
      </c>
      <c r="I10" t="e">
        <f>_xlfn.PERCENTRANK.EXC($F$10:$F$68,H10)</f>
        <v>#N/A</v>
      </c>
      <c r="J10" t="e">
        <f>_xlfn.NORM.S.INV(I10)</f>
        <v>#N/A</v>
      </c>
      <c r="K10" s="146">
        <v>1</v>
      </c>
      <c r="L10" t="e">
        <f>_xlfn.NORM.S.INV(G10)</f>
        <v>#N/A</v>
      </c>
      <c r="M10" s="144">
        <v>1</v>
      </c>
      <c r="N10" s="84" t="s">
        <v>168</v>
      </c>
      <c r="O10" s="90">
        <v>3.54</v>
      </c>
      <c r="P10" s="85"/>
      <c r="Q10" s="90">
        <v>1.05</v>
      </c>
      <c r="R10" s="86"/>
      <c r="T10">
        <v>19</v>
      </c>
      <c r="U10">
        <f t="shared" ca="1" si="0"/>
        <v>6</v>
      </c>
      <c r="V10" s="135">
        <f t="shared" ca="1" si="1"/>
        <v>2.4444444444444446</v>
      </c>
      <c r="W10" s="135">
        <f t="shared" ca="1" si="2"/>
        <v>-1.9695593972966903</v>
      </c>
      <c r="X10" s="135">
        <f t="shared" ca="1" si="3"/>
        <v>1</v>
      </c>
      <c r="Z10" s="17" t="str">
        <f t="shared" si="4"/>
        <v/>
      </c>
      <c r="AA10" s="17">
        <f t="shared" si="5"/>
        <v>5</v>
      </c>
      <c r="AB10" cm="1">
        <f t="array" ref="AB10">_xlfn.PERCENTRANK.INC(_xlfn._xlws.FILTER($C:$C,$A:$A=0),C10)</f>
        <v>0.41199999999999998</v>
      </c>
      <c r="AC10" cm="1">
        <f t="array" ref="AC10">_xlfn.PERCENTRANK.INC(_xlfn._xlws.FILTER($C:$C,$A:$A=1),C10)</f>
        <v>0.44800000000000001</v>
      </c>
      <c r="AD10">
        <f t="shared" si="6"/>
        <v>-0.2224032269272064</v>
      </c>
      <c r="AE10">
        <f t="shared" si="7"/>
        <v>-0.13071596811986319</v>
      </c>
      <c r="AF10" t="str">
        <f t="shared" si="8"/>
        <v/>
      </c>
      <c r="AG10">
        <f t="shared" si="9"/>
        <v>5</v>
      </c>
      <c r="AH10">
        <v>16</v>
      </c>
      <c r="AI10">
        <f t="shared" si="10"/>
        <v>1.4E-2</v>
      </c>
      <c r="AJ10">
        <f t="shared" si="11"/>
        <v>-2.1972863766410518</v>
      </c>
      <c r="AK10" s="136">
        <f>AJ10*2+5</f>
        <v>0.60542724671789649</v>
      </c>
    </row>
    <row r="11" spans="1:37" x14ac:dyDescent="0.25">
      <c r="A11" s="149">
        <v>0</v>
      </c>
      <c r="B11" s="149">
        <v>40871</v>
      </c>
      <c r="C11" s="87">
        <v>33</v>
      </c>
      <c r="E11" s="140">
        <v>32</v>
      </c>
      <c r="F11" s="143">
        <v>29</v>
      </c>
      <c r="G11" t="e">
        <f t="shared" ref="G11:G74" si="13">_xlfn.PERCENTRANK.EXC($E$10:$E$175,H11)</f>
        <v>#N/A</v>
      </c>
      <c r="H11" s="151">
        <v>9</v>
      </c>
      <c r="I11" t="e">
        <f t="shared" ref="I11:I42" si="14">_xlfn.PERCENTRANK.EXC($F$10:$F$68,H11)</f>
        <v>#N/A</v>
      </c>
      <c r="J11" t="e">
        <f t="shared" ref="J11:J42" si="15">_xlfn.NORM.S.INV(I11)</f>
        <v>#N/A</v>
      </c>
      <c r="K11" s="146">
        <v>1</v>
      </c>
      <c r="L11" t="e">
        <f t="shared" ref="L11:L70" si="16">_xlfn.NORM.S.INV(G11)</f>
        <v>#N/A</v>
      </c>
      <c r="M11" s="144">
        <v>1</v>
      </c>
      <c r="T11">
        <v>19</v>
      </c>
      <c r="U11">
        <f t="shared" ca="1" si="0"/>
        <v>6</v>
      </c>
      <c r="V11" s="135">
        <f t="shared" ca="1" si="1"/>
        <v>2.4444444444444446</v>
      </c>
      <c r="W11" s="135">
        <f t="shared" ca="1" si="2"/>
        <v>-1.9695593972966903</v>
      </c>
      <c r="X11" s="135">
        <f t="shared" ca="1" si="3"/>
        <v>1</v>
      </c>
      <c r="Z11" s="17">
        <f t="shared" si="4"/>
        <v>7</v>
      </c>
      <c r="AA11" s="17" t="str">
        <f t="shared" si="5"/>
        <v/>
      </c>
      <c r="AB11" cm="1">
        <f t="array" ref="AB11">_xlfn.PERCENTRANK.INC(_xlfn._xlws.FILTER($C:$C,$A:$A=0),C11)</f>
        <v>0.78700000000000003</v>
      </c>
      <c r="AC11" cm="1">
        <f t="array" ref="AC11">_xlfn.PERCENTRANK.INC(_xlfn._xlws.FILTER($C:$C,$A:$A=1),C11)</f>
        <v>0.75800000000000001</v>
      </c>
      <c r="AD11">
        <f t="shared" si="6"/>
        <v>0.79605511726266276</v>
      </c>
      <c r="AE11">
        <f t="shared" si="7"/>
        <v>0.69988360019734119</v>
      </c>
      <c r="AF11">
        <f t="shared" si="8"/>
        <v>7</v>
      </c>
      <c r="AG11" t="str">
        <f t="shared" si="9"/>
        <v/>
      </c>
      <c r="AH11">
        <v>17</v>
      </c>
      <c r="AI11">
        <f t="shared" si="10"/>
        <v>1.6E-2</v>
      </c>
      <c r="AJ11">
        <f t="shared" si="11"/>
        <v>-2.1444106209118399</v>
      </c>
      <c r="AK11" s="136">
        <f t="shared" si="12"/>
        <v>0.71117875817632026</v>
      </c>
    </row>
    <row r="12" spans="1:37" x14ac:dyDescent="0.25">
      <c r="A12" s="149">
        <v>1</v>
      </c>
      <c r="B12" s="149">
        <v>40875</v>
      </c>
      <c r="C12" s="87">
        <v>25</v>
      </c>
      <c r="E12" s="140">
        <v>29</v>
      </c>
      <c r="F12" s="142">
        <v>25</v>
      </c>
      <c r="G12" t="e">
        <f t="shared" si="13"/>
        <v>#N/A</v>
      </c>
      <c r="H12" s="151">
        <v>10</v>
      </c>
      <c r="I12" t="e">
        <f t="shared" si="14"/>
        <v>#N/A</v>
      </c>
      <c r="J12" t="e">
        <f t="shared" si="15"/>
        <v>#N/A</v>
      </c>
      <c r="K12" s="146">
        <v>1</v>
      </c>
      <c r="L12" t="e">
        <f t="shared" si="16"/>
        <v>#N/A</v>
      </c>
      <c r="M12" s="144">
        <v>1</v>
      </c>
      <c r="T12">
        <v>20</v>
      </c>
      <c r="U12">
        <f t="shared" ca="1" si="0"/>
        <v>11</v>
      </c>
      <c r="V12" s="135">
        <f t="shared" ca="1" si="1"/>
        <v>4.666666666666667</v>
      </c>
      <c r="W12" s="135">
        <f t="shared" ca="1" si="2"/>
        <v>-1.6780705182209088</v>
      </c>
      <c r="X12" s="135">
        <f t="shared" ca="1" si="3"/>
        <v>2</v>
      </c>
      <c r="Z12" s="17" t="str">
        <f t="shared" si="4"/>
        <v/>
      </c>
      <c r="AA12" s="17">
        <f t="shared" si="5"/>
        <v>3</v>
      </c>
      <c r="AB12" cm="1">
        <f t="array" ref="AB12">_xlfn.PERCENTRANK.INC(_xlfn._xlws.FILTER($C:$C,$A:$A=0),C12)</f>
        <v>0.187</v>
      </c>
      <c r="AC12" cm="1">
        <f t="array" ref="AC12">_xlfn.PERCENTRANK.INC(_xlfn._xlws.FILTER($C:$C,$A:$A=1),C12)</f>
        <v>0.189</v>
      </c>
      <c r="AD12">
        <f t="shared" si="6"/>
        <v>-0.88900573060102461</v>
      </c>
      <c r="AE12">
        <f t="shared" si="7"/>
        <v>-0.88158734699617469</v>
      </c>
      <c r="AF12" t="str">
        <f t="shared" si="8"/>
        <v/>
      </c>
      <c r="AG12">
        <f t="shared" si="9"/>
        <v>3</v>
      </c>
      <c r="AH12">
        <v>18</v>
      </c>
      <c r="AI12">
        <f t="shared" si="10"/>
        <v>1.7000000000000001E-2</v>
      </c>
      <c r="AJ12">
        <f t="shared" si="11"/>
        <v>-2.1200716897421503</v>
      </c>
      <c r="AK12" s="136">
        <f t="shared" si="12"/>
        <v>0.75985662051569935</v>
      </c>
    </row>
    <row r="13" spans="1:37" x14ac:dyDescent="0.25">
      <c r="A13" s="149">
        <v>1</v>
      </c>
      <c r="B13" s="149">
        <v>40883</v>
      </c>
      <c r="C13" s="87">
        <v>21</v>
      </c>
      <c r="E13" s="140">
        <v>30</v>
      </c>
      <c r="F13" s="142">
        <v>21</v>
      </c>
      <c r="G13" t="e">
        <f t="shared" si="13"/>
        <v>#N/A</v>
      </c>
      <c r="H13" s="151">
        <v>11</v>
      </c>
      <c r="I13" t="e">
        <f t="shared" si="14"/>
        <v>#N/A</v>
      </c>
      <c r="J13" t="e">
        <f t="shared" si="15"/>
        <v>#N/A</v>
      </c>
      <c r="K13" s="146">
        <v>1</v>
      </c>
      <c r="L13" t="e">
        <f t="shared" si="16"/>
        <v>#N/A</v>
      </c>
      <c r="M13" s="144">
        <v>1</v>
      </c>
      <c r="T13">
        <v>20</v>
      </c>
      <c r="U13">
        <f t="shared" ca="1" si="0"/>
        <v>11</v>
      </c>
      <c r="V13" s="135">
        <f t="shared" ca="1" si="1"/>
        <v>4.666666666666667</v>
      </c>
      <c r="W13" s="135">
        <f t="shared" ca="1" si="2"/>
        <v>-1.6780705182209088</v>
      </c>
      <c r="X13" s="135">
        <f t="shared" ca="1" si="3"/>
        <v>2</v>
      </c>
      <c r="Z13" s="17" t="str">
        <f t="shared" si="4"/>
        <v/>
      </c>
      <c r="AA13" s="17">
        <f t="shared" si="5"/>
        <v>3</v>
      </c>
      <c r="AB13" cm="1">
        <f t="array" ref="AB13">_xlfn.PERCENTRANK.INC(_xlfn._xlws.FILTER($C:$C,$A:$A=0),C13)</f>
        <v>5.3999999999999999E-2</v>
      </c>
      <c r="AC13" cm="1">
        <f t="array" ref="AC13">_xlfn.PERCENTRANK.INC(_xlfn._xlws.FILTER($C:$C,$A:$A=1),C13)</f>
        <v>0.12</v>
      </c>
      <c r="AD13">
        <f t="shared" si="6"/>
        <v>-1.607247891900218</v>
      </c>
      <c r="AE13">
        <f t="shared" si="7"/>
        <v>-1.1749867920660904</v>
      </c>
      <c r="AF13" t="str">
        <f t="shared" si="8"/>
        <v/>
      </c>
      <c r="AG13">
        <f t="shared" si="9"/>
        <v>3</v>
      </c>
      <c r="AH13">
        <v>19</v>
      </c>
      <c r="AI13">
        <f t="shared" si="10"/>
        <v>2.5999999999999999E-2</v>
      </c>
      <c r="AJ13">
        <f t="shared" si="11"/>
        <v>-1.9431337511050664</v>
      </c>
      <c r="AK13" s="136">
        <f t="shared" si="12"/>
        <v>1.1137324977898673</v>
      </c>
    </row>
    <row r="14" spans="1:37" x14ac:dyDescent="0.25">
      <c r="A14" s="149">
        <v>1</v>
      </c>
      <c r="B14" s="149">
        <v>40815</v>
      </c>
      <c r="C14" s="87">
        <v>37</v>
      </c>
      <c r="E14" s="140">
        <v>33</v>
      </c>
      <c r="F14" s="142">
        <v>37</v>
      </c>
      <c r="G14" t="e">
        <f t="shared" si="13"/>
        <v>#N/A</v>
      </c>
      <c r="H14" s="151">
        <v>12</v>
      </c>
      <c r="I14" t="e">
        <f t="shared" si="14"/>
        <v>#N/A</v>
      </c>
      <c r="J14" t="e">
        <f t="shared" si="15"/>
        <v>#N/A</v>
      </c>
      <c r="K14" s="146">
        <v>1</v>
      </c>
      <c r="L14" t="e">
        <f t="shared" si="16"/>
        <v>#N/A</v>
      </c>
      <c r="M14" s="144">
        <v>1</v>
      </c>
      <c r="P14" s="95" t="s">
        <v>177</v>
      </c>
      <c r="Q14" s="96" t="s">
        <v>187</v>
      </c>
      <c r="T14">
        <v>20</v>
      </c>
      <c r="U14">
        <f t="shared" ca="1" si="0"/>
        <v>11</v>
      </c>
      <c r="V14" s="135">
        <f t="shared" ca="1" si="1"/>
        <v>4.666666666666667</v>
      </c>
      <c r="W14" s="135">
        <f t="shared" ca="1" si="2"/>
        <v>-1.6780705182209088</v>
      </c>
      <c r="X14" s="135">
        <f t="shared" ca="1" si="3"/>
        <v>2</v>
      </c>
      <c r="Z14" s="17" t="str">
        <f t="shared" si="4"/>
        <v/>
      </c>
      <c r="AA14" s="17">
        <f t="shared" si="5"/>
        <v>8</v>
      </c>
      <c r="AB14" cm="1">
        <f t="array" ref="AB14">_xlfn.PERCENTRANK.INC(_xlfn._xlws.FILTER($C:$C,$A:$A=0),C14)</f>
        <v>0.93300000000000005</v>
      </c>
      <c r="AC14" cm="1">
        <f t="array" ref="AC14">_xlfn.PERCENTRANK.INC(_xlfn._xlws.FILTER($C:$C,$A:$A=1),C14)</f>
        <v>0.93100000000000005</v>
      </c>
      <c r="AD14">
        <f t="shared" si="6"/>
        <v>1.4985130678799758</v>
      </c>
      <c r="AE14">
        <f t="shared" si="7"/>
        <v>1.4832801273356211</v>
      </c>
      <c r="AF14" t="str">
        <f t="shared" si="8"/>
        <v/>
      </c>
      <c r="AG14">
        <f t="shared" si="9"/>
        <v>8</v>
      </c>
      <c r="AH14">
        <v>20</v>
      </c>
      <c r="AI14">
        <f t="shared" si="10"/>
        <v>4.8000000000000001E-2</v>
      </c>
      <c r="AJ14">
        <f t="shared" si="11"/>
        <v>-1.6645628612027215</v>
      </c>
      <c r="AK14" s="136">
        <f t="shared" si="12"/>
        <v>1.6708742775945571</v>
      </c>
    </row>
    <row r="15" spans="1:37" x14ac:dyDescent="0.25">
      <c r="A15" s="149">
        <v>1</v>
      </c>
      <c r="B15" s="149">
        <v>40918</v>
      </c>
      <c r="C15" s="87">
        <v>26</v>
      </c>
      <c r="E15" s="140">
        <v>30</v>
      </c>
      <c r="F15" s="142">
        <v>26</v>
      </c>
      <c r="G15" s="138">
        <f t="shared" si="13"/>
        <v>5.0000000000000001E-3</v>
      </c>
      <c r="H15" s="151">
        <v>13</v>
      </c>
      <c r="I15">
        <f>_xlfn.PERCENTRANK.EXC($F$10:$F$68,H15)</f>
        <v>1.6E-2</v>
      </c>
      <c r="J15">
        <f t="shared" si="15"/>
        <v>-2.1444106209118399</v>
      </c>
      <c r="K15" s="147">
        <f>J15*2+5</f>
        <v>0.71117875817632026</v>
      </c>
      <c r="L15">
        <f t="shared" si="16"/>
        <v>-2.5758293035488999</v>
      </c>
      <c r="M15" s="145">
        <v>1</v>
      </c>
      <c r="P15" s="93">
        <v>1</v>
      </c>
      <c r="Q15" s="97" t="s">
        <v>178</v>
      </c>
      <c r="T15">
        <v>20</v>
      </c>
      <c r="U15">
        <f t="shared" ca="1" si="0"/>
        <v>11</v>
      </c>
      <c r="V15" s="135">
        <f t="shared" ca="1" si="1"/>
        <v>4.666666666666667</v>
      </c>
      <c r="W15" s="135">
        <f t="shared" ca="1" si="2"/>
        <v>-1.6780705182209088</v>
      </c>
      <c r="X15" s="135">
        <f t="shared" ca="1" si="3"/>
        <v>2</v>
      </c>
      <c r="Z15" s="17" t="str">
        <f t="shared" si="4"/>
        <v/>
      </c>
      <c r="AA15" s="17">
        <f t="shared" si="5"/>
        <v>3</v>
      </c>
      <c r="AB15" cm="1">
        <f t="array" ref="AB15">_xlfn.PERCENTRANK.INC(_xlfn._xlws.FILTER($C:$C,$A:$A=0),C15)</f>
        <v>0.24199999999999999</v>
      </c>
      <c r="AC15" cm="1">
        <f t="array" ref="AC15">_xlfn.PERCENTRANK.INC(_xlfn._xlws.FILTER($C:$C,$A:$A=1),C15)</f>
        <v>0.224</v>
      </c>
      <c r="AD15">
        <f t="shared" si="6"/>
        <v>-0.69988360019734119</v>
      </c>
      <c r="AE15">
        <f t="shared" si="7"/>
        <v>-0.75875354450437071</v>
      </c>
      <c r="AF15" t="str">
        <f t="shared" si="8"/>
        <v/>
      </c>
      <c r="AG15">
        <f t="shared" si="9"/>
        <v>3</v>
      </c>
      <c r="AH15">
        <v>21</v>
      </c>
      <c r="AI15">
        <f t="shared" si="10"/>
        <v>7.4999999999999997E-2</v>
      </c>
      <c r="AJ15">
        <f t="shared" si="11"/>
        <v>-1.4395314709384572</v>
      </c>
      <c r="AK15" s="136">
        <f t="shared" si="12"/>
        <v>2.1209370581230855</v>
      </c>
    </row>
    <row r="16" spans="1:37" x14ac:dyDescent="0.25">
      <c r="A16" s="149">
        <v>0</v>
      </c>
      <c r="B16" s="149">
        <v>40927</v>
      </c>
      <c r="C16" s="87">
        <v>37</v>
      </c>
      <c r="E16" s="140">
        <v>28</v>
      </c>
      <c r="F16" s="143">
        <v>29</v>
      </c>
      <c r="G16" s="138">
        <f t="shared" si="13"/>
        <v>8.0000000000000002E-3</v>
      </c>
      <c r="H16" s="151">
        <v>14</v>
      </c>
      <c r="I16">
        <f t="shared" si="14"/>
        <v>1.9E-2</v>
      </c>
      <c r="J16">
        <f t="shared" si="15"/>
        <v>-2.0748547343933095</v>
      </c>
      <c r="K16" s="147">
        <f t="shared" ref="K16:K41" si="17">J16*2+5</f>
        <v>0.85029053121338105</v>
      </c>
      <c r="L16">
        <f t="shared" si="16"/>
        <v>-2.4089155458154612</v>
      </c>
      <c r="M16" s="145">
        <v>1</v>
      </c>
      <c r="P16" s="93">
        <v>2</v>
      </c>
      <c r="Q16" s="97" t="s">
        <v>179</v>
      </c>
      <c r="T16">
        <v>20</v>
      </c>
      <c r="U16">
        <f t="shared" ca="1" si="0"/>
        <v>11</v>
      </c>
      <c r="V16" s="135">
        <f t="shared" ca="1" si="1"/>
        <v>4.666666666666667</v>
      </c>
      <c r="W16" s="135">
        <f t="shared" ca="1" si="2"/>
        <v>-1.6780705182209088</v>
      </c>
      <c r="X16" s="135">
        <f t="shared" ca="1" si="3"/>
        <v>2</v>
      </c>
      <c r="Z16" s="17">
        <f t="shared" si="4"/>
        <v>8</v>
      </c>
      <c r="AA16" s="17" t="str">
        <f t="shared" si="5"/>
        <v/>
      </c>
      <c r="AB16" cm="1">
        <f t="array" ref="AB16">_xlfn.PERCENTRANK.INC(_xlfn._xlws.FILTER($C:$C,$A:$A=0),C16)</f>
        <v>0.93300000000000005</v>
      </c>
      <c r="AC16" cm="1">
        <f t="array" ref="AC16">_xlfn.PERCENTRANK.INC(_xlfn._xlws.FILTER($C:$C,$A:$A=1),C16)</f>
        <v>0.93100000000000005</v>
      </c>
      <c r="AD16">
        <f t="shared" si="6"/>
        <v>1.4985130678799758</v>
      </c>
      <c r="AE16">
        <f t="shared" si="7"/>
        <v>1.4832801273356211</v>
      </c>
      <c r="AF16">
        <f t="shared" si="8"/>
        <v>8</v>
      </c>
      <c r="AG16" t="str">
        <f t="shared" si="9"/>
        <v/>
      </c>
      <c r="AH16">
        <v>22</v>
      </c>
      <c r="AI16">
        <f t="shared" si="10"/>
        <v>0.11</v>
      </c>
      <c r="AJ16">
        <f t="shared" si="11"/>
        <v>-1.2265281200366105</v>
      </c>
      <c r="AK16" s="136">
        <f t="shared" si="12"/>
        <v>2.546943759926779</v>
      </c>
    </row>
    <row r="17" spans="1:37" x14ac:dyDescent="0.25">
      <c r="A17" s="149">
        <v>0</v>
      </c>
      <c r="B17" s="149">
        <v>40923</v>
      </c>
      <c r="C17" s="87">
        <v>28</v>
      </c>
      <c r="E17" s="140">
        <v>33</v>
      </c>
      <c r="F17" s="143">
        <v>19</v>
      </c>
      <c r="G17" s="138">
        <f t="shared" si="13"/>
        <v>1.0999999999999999E-2</v>
      </c>
      <c r="H17" s="151">
        <v>15</v>
      </c>
      <c r="I17">
        <f t="shared" si="14"/>
        <v>2.1999999999999999E-2</v>
      </c>
      <c r="J17">
        <f t="shared" si="15"/>
        <v>-2.0140908120181393</v>
      </c>
      <c r="K17" s="147">
        <f t="shared" si="17"/>
        <v>0.97181837596372134</v>
      </c>
      <c r="L17">
        <f t="shared" si="16"/>
        <v>-2.290367877855267</v>
      </c>
      <c r="M17" s="145">
        <v>1</v>
      </c>
      <c r="P17" s="93">
        <v>3</v>
      </c>
      <c r="Q17" s="97" t="s">
        <v>180</v>
      </c>
      <c r="T17">
        <v>20</v>
      </c>
      <c r="U17">
        <f t="shared" ca="1" si="0"/>
        <v>11</v>
      </c>
      <c r="V17" s="135">
        <f t="shared" ca="1" si="1"/>
        <v>4.666666666666667</v>
      </c>
      <c r="W17" s="135">
        <f t="shared" ca="1" si="2"/>
        <v>-1.6780705182209088</v>
      </c>
      <c r="X17" s="135">
        <f t="shared" ca="1" si="3"/>
        <v>2</v>
      </c>
      <c r="Z17" s="17">
        <f t="shared" si="4"/>
        <v>4</v>
      </c>
      <c r="AA17" s="17" t="str">
        <f t="shared" si="5"/>
        <v/>
      </c>
      <c r="AB17" cm="1">
        <f t="array" ref="AB17">_xlfn.PERCENTRANK.INC(_xlfn._xlws.FILTER($C:$C,$A:$A=0),C17)</f>
        <v>0.315</v>
      </c>
      <c r="AC17" cm="1">
        <f t="array" ref="AC17">_xlfn.PERCENTRANK.INC(_xlfn._xlws.FILTER($C:$C,$A:$A=1),C17)</f>
        <v>0.32700000000000001</v>
      </c>
      <c r="AD17">
        <f t="shared" si="6"/>
        <v>-0.48172684958473044</v>
      </c>
      <c r="AE17">
        <f t="shared" si="7"/>
        <v>-0.4482122814566093</v>
      </c>
      <c r="AF17">
        <f t="shared" si="8"/>
        <v>4</v>
      </c>
      <c r="AG17" t="str">
        <f t="shared" si="9"/>
        <v/>
      </c>
      <c r="AH17">
        <v>23</v>
      </c>
      <c r="AI17">
        <f t="shared" si="10"/>
        <v>0.13700000000000001</v>
      </c>
      <c r="AJ17">
        <f t="shared" si="11"/>
        <v>-1.0938973526034375</v>
      </c>
      <c r="AK17" s="136">
        <f t="shared" si="12"/>
        <v>2.8122052947931251</v>
      </c>
    </row>
    <row r="18" spans="1:37" x14ac:dyDescent="0.25">
      <c r="A18" s="149">
        <v>0</v>
      </c>
      <c r="B18" s="149">
        <v>40945</v>
      </c>
      <c r="C18" s="87">
        <v>30</v>
      </c>
      <c r="E18" s="140">
        <v>37</v>
      </c>
      <c r="F18" s="143">
        <v>36</v>
      </c>
      <c r="G18" s="138">
        <f t="shared" si="13"/>
        <v>1.2999999999999999E-2</v>
      </c>
      <c r="H18" s="151">
        <v>16</v>
      </c>
      <c r="I18">
        <f t="shared" si="14"/>
        <v>2.5000000000000001E-2</v>
      </c>
      <c r="J18">
        <f t="shared" si="15"/>
        <v>-1.9599639845400538</v>
      </c>
      <c r="K18" s="147">
        <f t="shared" si="17"/>
        <v>1.0800720309198923</v>
      </c>
      <c r="L18">
        <f t="shared" si="16"/>
        <v>-2.226211769317175</v>
      </c>
      <c r="M18" s="145">
        <f t="shared" ref="M18:M70" si="18">L18*2+5</f>
        <v>0.54757646136564997</v>
      </c>
      <c r="P18" s="93">
        <v>4</v>
      </c>
      <c r="Q18" s="97" t="s">
        <v>181</v>
      </c>
      <c r="T18">
        <v>21</v>
      </c>
      <c r="U18">
        <f t="shared" ca="1" si="0"/>
        <v>17</v>
      </c>
      <c r="V18" s="135">
        <f t="shared" ca="1" si="1"/>
        <v>7.333333333333333</v>
      </c>
      <c r="W18" s="135">
        <f t="shared" ca="1" si="2"/>
        <v>-1.4514066228072919</v>
      </c>
      <c r="X18" s="135">
        <f t="shared" ca="1" si="3"/>
        <v>2</v>
      </c>
      <c r="Z18" s="17">
        <f t="shared" si="4"/>
        <v>5</v>
      </c>
      <c r="AA18" s="17" t="str">
        <f t="shared" si="5"/>
        <v/>
      </c>
      <c r="AB18" cm="1">
        <f t="array" ref="AB18">_xlfn.PERCENTRANK.INC(_xlfn._xlws.FILTER($C:$C,$A:$A=0),C18)</f>
        <v>0.48399999999999999</v>
      </c>
      <c r="AC18" cm="1">
        <f t="array" ref="AC18">_xlfn.PERCENTRANK.INC(_xlfn._xlws.FILTER($C:$C,$A:$A=1),C18)</f>
        <v>0.55100000000000005</v>
      </c>
      <c r="AD18">
        <f t="shared" si="6"/>
        <v>-4.0116810184968099E-2</v>
      </c>
      <c r="AE18">
        <f t="shared" si="7"/>
        <v>0.12818824809848564</v>
      </c>
      <c r="AF18">
        <f t="shared" si="8"/>
        <v>5</v>
      </c>
      <c r="AG18" t="str">
        <f t="shared" si="9"/>
        <v/>
      </c>
      <c r="AH18">
        <v>24</v>
      </c>
      <c r="AI18">
        <f t="shared" si="10"/>
        <v>0.16300000000000001</v>
      </c>
      <c r="AJ18">
        <f t="shared" si="11"/>
        <v>-0.98220269533346871</v>
      </c>
      <c r="AK18" s="136">
        <f t="shared" si="12"/>
        <v>3.0355946093330628</v>
      </c>
    </row>
    <row r="19" spans="1:37" x14ac:dyDescent="0.25">
      <c r="A19" s="149">
        <v>1</v>
      </c>
      <c r="B19" s="149">
        <v>40948</v>
      </c>
      <c r="C19" s="87">
        <v>29</v>
      </c>
      <c r="E19" s="140">
        <v>28</v>
      </c>
      <c r="F19" s="143">
        <v>36</v>
      </c>
      <c r="G19" s="138">
        <f t="shared" si="13"/>
        <v>1.4999999999999999E-2</v>
      </c>
      <c r="H19" s="151">
        <v>17</v>
      </c>
      <c r="I19">
        <f t="shared" si="14"/>
        <v>2.7E-2</v>
      </c>
      <c r="J19">
        <f t="shared" si="15"/>
        <v>-1.9268365732639106</v>
      </c>
      <c r="K19" s="147">
        <f t="shared" si="17"/>
        <v>1.1463268534721789</v>
      </c>
      <c r="L19">
        <f t="shared" si="16"/>
        <v>-2.1700903775845601</v>
      </c>
      <c r="M19" s="145">
        <f t="shared" si="18"/>
        <v>0.65981924483087973</v>
      </c>
      <c r="P19" s="93">
        <v>5</v>
      </c>
      <c r="Q19" s="97" t="s">
        <v>182</v>
      </c>
      <c r="T19">
        <v>21</v>
      </c>
      <c r="U19">
        <f t="shared" ca="1" si="0"/>
        <v>17</v>
      </c>
      <c r="V19" s="135">
        <f t="shared" ca="1" si="1"/>
        <v>7.333333333333333</v>
      </c>
      <c r="W19" s="135">
        <f t="shared" ca="1" si="2"/>
        <v>-1.4514066228072919</v>
      </c>
      <c r="X19" s="135">
        <f t="shared" ca="1" si="3"/>
        <v>2</v>
      </c>
      <c r="Z19" s="17" t="str">
        <f t="shared" si="4"/>
        <v/>
      </c>
      <c r="AA19" s="17">
        <f t="shared" si="5"/>
        <v>5</v>
      </c>
      <c r="AB19" cm="1">
        <f t="array" ref="AB19">_xlfn.PERCENTRANK.INC(_xlfn._xlws.FILTER($C:$C,$A:$A=0),C19)</f>
        <v>0.41199999999999998</v>
      </c>
      <c r="AC19" cm="1">
        <f t="array" ref="AC19">_xlfn.PERCENTRANK.INC(_xlfn._xlws.FILTER($C:$C,$A:$A=1),C19)</f>
        <v>0.44800000000000001</v>
      </c>
      <c r="AD19">
        <f t="shared" si="6"/>
        <v>-0.2224032269272064</v>
      </c>
      <c r="AE19">
        <f t="shared" si="7"/>
        <v>-0.13071596811986319</v>
      </c>
      <c r="AF19" t="str">
        <f t="shared" si="8"/>
        <v/>
      </c>
      <c r="AG19">
        <f t="shared" si="9"/>
        <v>5</v>
      </c>
      <c r="AH19">
        <v>25</v>
      </c>
      <c r="AI19">
        <f t="shared" si="10"/>
        <v>0.19</v>
      </c>
      <c r="AJ19">
        <f t="shared" si="11"/>
        <v>-0.87789629505122846</v>
      </c>
      <c r="AK19" s="136">
        <f t="shared" si="12"/>
        <v>3.2442074098975429</v>
      </c>
    </row>
    <row r="20" spans="1:37" x14ac:dyDescent="0.25">
      <c r="A20" s="149">
        <v>1</v>
      </c>
      <c r="B20" s="149">
        <v>40971</v>
      </c>
      <c r="C20" s="87">
        <v>19</v>
      </c>
      <c r="E20" s="140">
        <v>30</v>
      </c>
      <c r="F20" s="143">
        <v>23</v>
      </c>
      <c r="G20" s="138">
        <f t="shared" si="13"/>
        <v>1.7000000000000001E-2</v>
      </c>
      <c r="H20" s="151">
        <v>18</v>
      </c>
      <c r="I20">
        <f t="shared" si="14"/>
        <v>0.03</v>
      </c>
      <c r="J20">
        <f t="shared" si="15"/>
        <v>-1.8807936081512509</v>
      </c>
      <c r="K20" s="147">
        <f t="shared" si="17"/>
        <v>1.2384127836974983</v>
      </c>
      <c r="L20">
        <f t="shared" si="16"/>
        <v>-2.1200716897421503</v>
      </c>
      <c r="M20" s="145">
        <f t="shared" si="18"/>
        <v>0.75985662051569935</v>
      </c>
      <c r="P20" s="93">
        <v>6</v>
      </c>
      <c r="Q20" s="97" t="s">
        <v>183</v>
      </c>
      <c r="T20">
        <v>21</v>
      </c>
      <c r="U20">
        <f t="shared" ca="1" si="0"/>
        <v>17</v>
      </c>
      <c r="V20" s="135">
        <f t="shared" ca="1" si="1"/>
        <v>7.333333333333333</v>
      </c>
      <c r="W20" s="135">
        <f t="shared" ca="1" si="2"/>
        <v>-1.4514066228072919</v>
      </c>
      <c r="X20" s="135">
        <f t="shared" ca="1" si="3"/>
        <v>2</v>
      </c>
      <c r="Z20" s="17" t="str">
        <f t="shared" si="4"/>
        <v/>
      </c>
      <c r="AA20" s="17">
        <f t="shared" si="5"/>
        <v>1</v>
      </c>
      <c r="AB20" cm="1">
        <f t="array" ref="AB20">_xlfn.PERCENTRANK.INC(_xlfn._xlws.FILTER($C:$C,$A:$A=0),C20)</f>
        <v>2.4E-2</v>
      </c>
      <c r="AC20" cm="1">
        <f t="array" ref="AC20">_xlfn.PERCENTRANK.INC(_xlfn._xlws.FILTER($C:$C,$A:$A=1),C20)</f>
        <v>1.7000000000000001E-2</v>
      </c>
      <c r="AD20">
        <f t="shared" si="6"/>
        <v>-1.9773684281819468</v>
      </c>
      <c r="AE20">
        <f t="shared" si="7"/>
        <v>-2.1200716897421503</v>
      </c>
      <c r="AF20" t="str">
        <f t="shared" si="8"/>
        <v/>
      </c>
      <c r="AG20">
        <f t="shared" si="9"/>
        <v>1</v>
      </c>
      <c r="AH20">
        <v>26</v>
      </c>
      <c r="AI20">
        <f t="shared" si="10"/>
        <v>0.23799999999999999</v>
      </c>
      <c r="AJ20">
        <f t="shared" si="11"/>
        <v>-0.71275076022004324</v>
      </c>
      <c r="AK20" s="136">
        <f t="shared" si="12"/>
        <v>3.5744984795599137</v>
      </c>
    </row>
    <row r="21" spans="1:37" x14ac:dyDescent="0.25">
      <c r="A21" s="149">
        <v>0</v>
      </c>
      <c r="B21" s="149">
        <v>41044</v>
      </c>
      <c r="C21" s="87">
        <v>22</v>
      </c>
      <c r="E21" s="140">
        <v>22</v>
      </c>
      <c r="F21" s="143">
        <v>33</v>
      </c>
      <c r="G21" s="138">
        <f t="shared" si="13"/>
        <v>2.9000000000000001E-2</v>
      </c>
      <c r="H21" s="151">
        <v>19</v>
      </c>
      <c r="I21">
        <f t="shared" si="14"/>
        <v>3.3000000000000002E-2</v>
      </c>
      <c r="J21">
        <f t="shared" si="15"/>
        <v>-1.8384236692477767</v>
      </c>
      <c r="K21" s="147">
        <f t="shared" si="17"/>
        <v>1.3231526615044467</v>
      </c>
      <c r="L21">
        <f t="shared" si="16"/>
        <v>-1.8956979239918383</v>
      </c>
      <c r="M21" s="145">
        <f t="shared" si="18"/>
        <v>1.2086041520163233</v>
      </c>
      <c r="P21" s="93">
        <v>7</v>
      </c>
      <c r="Q21" s="97" t="s">
        <v>184</v>
      </c>
      <c r="T21">
        <v>21</v>
      </c>
      <c r="U21">
        <f t="shared" ca="1" si="0"/>
        <v>17</v>
      </c>
      <c r="V21" s="135">
        <f t="shared" ca="1" si="1"/>
        <v>7.333333333333333</v>
      </c>
      <c r="W21" s="135">
        <f t="shared" ca="1" si="2"/>
        <v>-1.4514066228072919</v>
      </c>
      <c r="X21" s="135">
        <f t="shared" ca="1" si="3"/>
        <v>2</v>
      </c>
      <c r="Z21" s="17">
        <f t="shared" si="4"/>
        <v>2</v>
      </c>
      <c r="AA21" s="17" t="str">
        <f t="shared" si="5"/>
        <v/>
      </c>
      <c r="AB21" cm="1">
        <f t="array" ref="AB21">_xlfn.PERCENTRANK.INC(_xlfn._xlws.FILTER($C:$C,$A:$A=0),C21)</f>
        <v>9.6000000000000002E-2</v>
      </c>
      <c r="AC21" cm="1">
        <f t="array" ref="AC21">_xlfn.PERCENTRANK.INC(_xlfn._xlws.FILTER($C:$C,$A:$A=1),C21)</f>
        <v>0.13700000000000001</v>
      </c>
      <c r="AD21">
        <f t="shared" si="6"/>
        <v>-1.3046853852287905</v>
      </c>
      <c r="AE21">
        <f t="shared" si="7"/>
        <v>-1.0938973526034375</v>
      </c>
      <c r="AF21">
        <f t="shared" si="8"/>
        <v>2</v>
      </c>
      <c r="AG21" t="str">
        <f t="shared" si="9"/>
        <v/>
      </c>
      <c r="AH21">
        <v>27</v>
      </c>
      <c r="AI21">
        <f t="shared" si="10"/>
        <v>0.28299999999999997</v>
      </c>
      <c r="AJ21">
        <f t="shared" si="11"/>
        <v>-0.57395241856857337</v>
      </c>
      <c r="AK21" s="136">
        <f t="shared" si="12"/>
        <v>3.8520951628628533</v>
      </c>
    </row>
    <row r="22" spans="1:37" x14ac:dyDescent="0.25">
      <c r="A22" s="149">
        <v>0</v>
      </c>
      <c r="B22" s="149">
        <v>41069</v>
      </c>
      <c r="C22" s="87">
        <v>36</v>
      </c>
      <c r="E22" s="140">
        <v>36</v>
      </c>
      <c r="F22" s="143">
        <v>28</v>
      </c>
      <c r="G22" s="138">
        <f t="shared" si="13"/>
        <v>5.2999999999999999E-2</v>
      </c>
      <c r="H22" s="151">
        <v>20</v>
      </c>
      <c r="I22">
        <f t="shared" si="14"/>
        <v>0.05</v>
      </c>
      <c r="J22">
        <f t="shared" si="15"/>
        <v>-1.6448536269514726</v>
      </c>
      <c r="K22" s="147">
        <f t="shared" si="17"/>
        <v>1.7102927460970547</v>
      </c>
      <c r="L22">
        <f t="shared" si="16"/>
        <v>-1.6164363711150214</v>
      </c>
      <c r="M22" s="145">
        <f t="shared" si="18"/>
        <v>1.7671272577699573</v>
      </c>
      <c r="P22" s="93">
        <v>8</v>
      </c>
      <c r="Q22" s="97" t="s">
        <v>185</v>
      </c>
      <c r="T22">
        <v>21</v>
      </c>
      <c r="U22">
        <f t="shared" ca="1" si="0"/>
        <v>17</v>
      </c>
      <c r="V22" s="135">
        <f t="shared" ca="1" si="1"/>
        <v>7.333333333333333</v>
      </c>
      <c r="W22" s="135">
        <f t="shared" ca="1" si="2"/>
        <v>-1.4514066228072919</v>
      </c>
      <c r="X22" s="135">
        <f t="shared" ca="1" si="3"/>
        <v>2</v>
      </c>
      <c r="Z22" s="17">
        <f t="shared" si="4"/>
        <v>8</v>
      </c>
      <c r="AA22" s="17" t="str">
        <f t="shared" si="5"/>
        <v/>
      </c>
      <c r="AB22" cm="1">
        <f t="array" ref="AB22">_xlfn.PERCENTRANK.INC(_xlfn._xlws.FILTER($C:$C,$A:$A=0),C22)</f>
        <v>0.92700000000000005</v>
      </c>
      <c r="AC22" cm="1">
        <f t="array" ref="AC22">_xlfn.PERCENTRANK.INC(_xlfn._xlws.FILTER($C:$C,$A:$A=1),C22)</f>
        <v>0.84399999999999997</v>
      </c>
      <c r="AD22">
        <f t="shared" si="6"/>
        <v>1.4538063589405752</v>
      </c>
      <c r="AE22">
        <f t="shared" si="7"/>
        <v>1.0110343281418137</v>
      </c>
      <c r="AF22">
        <f t="shared" si="8"/>
        <v>8</v>
      </c>
      <c r="AG22" t="str">
        <f t="shared" si="9"/>
        <v/>
      </c>
      <c r="AH22">
        <v>28</v>
      </c>
      <c r="AI22">
        <f t="shared" si="10"/>
        <v>0.318</v>
      </c>
      <c r="AJ22">
        <f t="shared" si="11"/>
        <v>-0.47329882543243701</v>
      </c>
      <c r="AK22" s="136">
        <f t="shared" si="12"/>
        <v>4.0534023491351263</v>
      </c>
    </row>
    <row r="23" spans="1:37" x14ac:dyDescent="0.25">
      <c r="A23" s="149">
        <v>1</v>
      </c>
      <c r="B23" s="149">
        <v>41079</v>
      </c>
      <c r="C23" s="87">
        <v>36</v>
      </c>
      <c r="E23" s="140">
        <v>23</v>
      </c>
      <c r="F23" s="143">
        <v>37</v>
      </c>
      <c r="G23" s="138">
        <f t="shared" si="13"/>
        <v>5.8999999999999997E-2</v>
      </c>
      <c r="H23" s="151">
        <v>21</v>
      </c>
      <c r="I23">
        <f t="shared" si="14"/>
        <v>0.13300000000000001</v>
      </c>
      <c r="J23">
        <f t="shared" si="15"/>
        <v>-1.1123213672493113</v>
      </c>
      <c r="K23" s="147">
        <f t="shared" si="17"/>
        <v>2.7753572655013774</v>
      </c>
      <c r="L23">
        <f t="shared" si="16"/>
        <v>-1.5632236468662759</v>
      </c>
      <c r="M23" s="145">
        <f t="shared" si="18"/>
        <v>1.8735527062674482</v>
      </c>
      <c r="P23" s="94">
        <v>9</v>
      </c>
      <c r="Q23" s="98" t="s">
        <v>186</v>
      </c>
      <c r="T23">
        <v>21</v>
      </c>
      <c r="U23">
        <f t="shared" ca="1" si="0"/>
        <v>17</v>
      </c>
      <c r="V23" s="135">
        <f t="shared" ca="1" si="1"/>
        <v>7.333333333333333</v>
      </c>
      <c r="W23" s="135">
        <f t="shared" ca="1" si="2"/>
        <v>-1.4514066228072919</v>
      </c>
      <c r="X23" s="135">
        <f t="shared" ca="1" si="3"/>
        <v>2</v>
      </c>
      <c r="Z23" s="17" t="str">
        <f t="shared" si="4"/>
        <v/>
      </c>
      <c r="AA23" s="17">
        <f t="shared" si="5"/>
        <v>7</v>
      </c>
      <c r="AB23" cm="1">
        <f t="array" ref="AB23">_xlfn.PERCENTRANK.INC(_xlfn._xlws.FILTER($C:$C,$A:$A=0),C23)</f>
        <v>0.92700000000000005</v>
      </c>
      <c r="AC23" cm="1">
        <f t="array" ref="AC23">_xlfn.PERCENTRANK.INC(_xlfn._xlws.FILTER($C:$C,$A:$A=1),C23)</f>
        <v>0.84399999999999997</v>
      </c>
      <c r="AD23">
        <f t="shared" si="6"/>
        <v>1.4538063589405752</v>
      </c>
      <c r="AE23">
        <f t="shared" si="7"/>
        <v>1.0110343281418137</v>
      </c>
      <c r="AF23" t="str">
        <f t="shared" si="8"/>
        <v/>
      </c>
      <c r="AG23">
        <f t="shared" si="9"/>
        <v>7</v>
      </c>
      <c r="AH23">
        <v>29</v>
      </c>
      <c r="AI23">
        <f t="shared" si="10"/>
        <v>0.42</v>
      </c>
      <c r="AJ23">
        <f t="shared" si="11"/>
        <v>-0.20189347914185088</v>
      </c>
      <c r="AK23" s="136">
        <f t="shared" si="12"/>
        <v>4.5962130417162985</v>
      </c>
    </row>
    <row r="24" spans="1:37" x14ac:dyDescent="0.25">
      <c r="A24" s="149">
        <v>0</v>
      </c>
      <c r="B24" s="149">
        <v>41077</v>
      </c>
      <c r="C24" s="87">
        <v>23</v>
      </c>
      <c r="E24" s="140">
        <v>29</v>
      </c>
      <c r="F24" s="143">
        <v>30</v>
      </c>
      <c r="G24" s="138">
        <f t="shared" si="13"/>
        <v>0.10100000000000001</v>
      </c>
      <c r="H24" s="151">
        <v>22</v>
      </c>
      <c r="I24">
        <f t="shared" si="14"/>
        <v>0.15</v>
      </c>
      <c r="J24">
        <f t="shared" si="15"/>
        <v>-1.0364333894937898</v>
      </c>
      <c r="K24" s="147">
        <f t="shared" si="17"/>
        <v>2.9271332210124203</v>
      </c>
      <c r="L24">
        <f t="shared" si="16"/>
        <v>-1.2758741791491304</v>
      </c>
      <c r="M24" s="145">
        <f t="shared" si="18"/>
        <v>2.4482516417017393</v>
      </c>
      <c r="T24">
        <v>21</v>
      </c>
      <c r="U24">
        <f t="shared" ca="1" si="0"/>
        <v>17</v>
      </c>
      <c r="V24" s="135">
        <f t="shared" ca="1" si="1"/>
        <v>7.333333333333333</v>
      </c>
      <c r="W24" s="135">
        <f t="shared" ca="1" si="2"/>
        <v>-1.4514066228072919</v>
      </c>
      <c r="X24" s="135">
        <f t="shared" ca="1" si="3"/>
        <v>2</v>
      </c>
      <c r="Z24" s="17">
        <f t="shared" si="4"/>
        <v>3</v>
      </c>
      <c r="AA24" s="17" t="str">
        <f t="shared" si="5"/>
        <v/>
      </c>
      <c r="AB24" cm="1">
        <f t="array" ref="AB24">_xlfn.PERCENTRANK.INC(_xlfn._xlws.FILTER($C:$C,$A:$A=0),C24)</f>
        <v>0.127</v>
      </c>
      <c r="AC24" cm="1">
        <f t="array" ref="AC24">_xlfn.PERCENTRANK.INC(_xlfn._xlws.FILTER($C:$C,$A:$A=1),C24)</f>
        <v>0.155</v>
      </c>
      <c r="AD24">
        <f t="shared" si="6"/>
        <v>-1.140687476337622</v>
      </c>
      <c r="AE24">
        <f t="shared" si="7"/>
        <v>-1.0152220332170301</v>
      </c>
      <c r="AF24">
        <f t="shared" si="8"/>
        <v>3</v>
      </c>
      <c r="AG24" t="str">
        <f t="shared" si="9"/>
        <v/>
      </c>
      <c r="AH24">
        <v>30</v>
      </c>
      <c r="AI24">
        <f>_xlfn.PERCENTRANK.EXC($C$1:$C$226,AH24)</f>
        <v>0.5</v>
      </c>
      <c r="AJ24">
        <f t="shared" si="11"/>
        <v>0</v>
      </c>
      <c r="AK24" s="136">
        <f t="shared" si="12"/>
        <v>5</v>
      </c>
    </row>
    <row r="25" spans="1:37" x14ac:dyDescent="0.25">
      <c r="A25" s="149">
        <v>0</v>
      </c>
      <c r="B25" s="149">
        <v>41163</v>
      </c>
      <c r="C25" s="87">
        <v>29</v>
      </c>
      <c r="E25" s="140">
        <v>24</v>
      </c>
      <c r="F25" s="143">
        <v>36</v>
      </c>
      <c r="G25" s="138">
        <f t="shared" si="13"/>
        <v>0.13100000000000001</v>
      </c>
      <c r="H25" s="151">
        <v>23</v>
      </c>
      <c r="I25">
        <f t="shared" si="14"/>
        <v>0.16600000000000001</v>
      </c>
      <c r="J25">
        <f t="shared" si="15"/>
        <v>-0.9700932766287379</v>
      </c>
      <c r="K25" s="147">
        <f t="shared" si="17"/>
        <v>3.059813446742524</v>
      </c>
      <c r="L25">
        <f t="shared" si="16"/>
        <v>-1.1216765279254892</v>
      </c>
      <c r="M25" s="145">
        <f t="shared" si="18"/>
        <v>2.7566469441490216</v>
      </c>
      <c r="T25">
        <v>21</v>
      </c>
      <c r="U25">
        <f t="shared" ca="1" si="0"/>
        <v>17</v>
      </c>
      <c r="V25" s="135">
        <f t="shared" ca="1" si="1"/>
        <v>7.333333333333333</v>
      </c>
      <c r="W25" s="135">
        <f t="shared" ca="1" si="2"/>
        <v>-1.4514066228072919</v>
      </c>
      <c r="X25" s="135">
        <f t="shared" ca="1" si="3"/>
        <v>2</v>
      </c>
      <c r="Z25" s="17">
        <f t="shared" si="4"/>
        <v>5</v>
      </c>
      <c r="AA25" s="17" t="str">
        <f t="shared" si="5"/>
        <v/>
      </c>
      <c r="AB25" cm="1">
        <f t="array" ref="AB25">_xlfn.PERCENTRANK.INC(_xlfn._xlws.FILTER($C:$C,$A:$A=0),C25)</f>
        <v>0.41199999999999998</v>
      </c>
      <c r="AC25" cm="1">
        <f t="array" ref="AC25">_xlfn.PERCENTRANK.INC(_xlfn._xlws.FILTER($C:$C,$A:$A=1),C25)</f>
        <v>0.44800000000000001</v>
      </c>
      <c r="AD25">
        <f t="shared" si="6"/>
        <v>-0.2224032269272064</v>
      </c>
      <c r="AE25">
        <f t="shared" si="7"/>
        <v>-0.13071596811986319</v>
      </c>
      <c r="AF25">
        <f t="shared" si="8"/>
        <v>5</v>
      </c>
      <c r="AG25" t="str">
        <f t="shared" si="9"/>
        <v/>
      </c>
      <c r="AH25">
        <v>31</v>
      </c>
      <c r="AI25">
        <f t="shared" si="10"/>
        <v>0.59199999999999997</v>
      </c>
      <c r="AJ25">
        <f t="shared" si="11"/>
        <v>0.23269274918304472</v>
      </c>
      <c r="AK25" s="136">
        <f t="shared" si="12"/>
        <v>5.4653854983660892</v>
      </c>
    </row>
    <row r="26" spans="1:37" x14ac:dyDescent="0.25">
      <c r="A26" s="149">
        <v>0</v>
      </c>
      <c r="B26" s="149">
        <v>41203</v>
      </c>
      <c r="C26" s="87">
        <v>24</v>
      </c>
      <c r="E26" s="140">
        <v>30</v>
      </c>
      <c r="F26" s="142">
        <v>20</v>
      </c>
      <c r="G26" s="138">
        <f t="shared" si="13"/>
        <v>0.155</v>
      </c>
      <c r="H26" s="151">
        <v>24</v>
      </c>
      <c r="I26">
        <f t="shared" si="14"/>
        <v>0.191</v>
      </c>
      <c r="J26">
        <f t="shared" si="15"/>
        <v>-0.87421716486648293</v>
      </c>
      <c r="K26" s="147">
        <f t="shared" si="17"/>
        <v>3.2515656702670341</v>
      </c>
      <c r="L26">
        <f t="shared" si="16"/>
        <v>-1.0152220332170301</v>
      </c>
      <c r="M26" s="145">
        <f t="shared" si="18"/>
        <v>2.9695559335659398</v>
      </c>
      <c r="P26">
        <v>22</v>
      </c>
      <c r="Q26">
        <f t="shared" ca="1" si="0"/>
        <v>25</v>
      </c>
      <c r="R26" s="135">
        <f t="shared" ca="1" si="1"/>
        <v>10.888888888888888</v>
      </c>
      <c r="S26" s="135">
        <f t="shared" ca="1" si="2"/>
        <v>-1.2324587197131802</v>
      </c>
      <c r="T26" s="135">
        <f t="shared" ca="1" si="3"/>
        <v>3</v>
      </c>
      <c r="V26" s="17">
        <f t="shared" ref="V26:V45" si="19">IF(A26=0,
IF(X26&lt;0.04,1,
IF(X26&lt;0.11,2,
IF(X26&lt;0.23,3,
IF(X26&lt;0.4,4,
IF(X26&lt;0.6,5,
IF(X26&lt;0.77,6,
IF(X26&lt;0.89,7,
IF(X26&lt;0.96,8,9)))))))),
"")</f>
        <v>3</v>
      </c>
      <c r="W26" s="17" t="str">
        <f t="shared" ref="W26:W45" si="20">IF(A26=1,
IF(Y26&lt;0.04,1,
IF(Y26&lt;0.11,2,
IF(Y26&lt;0.23,3,
IF(Y26&lt;0.4,4,
IF(Y26&lt;0.6,5,
IF(Y26&lt;0.77,6,
IF(Y26&lt;0.89,7,
IF(Y26&lt;0.96,8,9)))))))),
"")</f>
        <v/>
      </c>
      <c r="X26" cm="1">
        <f t="array" ref="X26">_xlfn.PERCENTRANK.INC(_xlfn._xlws.FILTER($C:$C,$A:$A=0),C26)</f>
        <v>0.151</v>
      </c>
      <c r="Y26" cm="1">
        <f t="array" ref="Y26">_xlfn.PERCENTRANK.INC(_xlfn._xlws.FILTER($C:$C,$A:$A=1),C26)</f>
        <v>0.18099999999999999</v>
      </c>
      <c r="Z26">
        <f t="shared" si="6"/>
        <v>-1.0321539579593055</v>
      </c>
      <c r="AA26">
        <f t="shared" si="7"/>
        <v>-0.91156073506754076</v>
      </c>
      <c r="AB26">
        <f t="shared" ref="AB26:AB45" si="21">IF(A26= 0,ROUND(Z26*2+5,0),"")</f>
        <v>3</v>
      </c>
      <c r="AC26" t="str">
        <f t="shared" ref="AC26:AC45" si="22">IF(A26= 1,ROUND(AA26*2+5,0),"")</f>
        <v/>
      </c>
      <c r="AD26">
        <v>32</v>
      </c>
      <c r="AE26">
        <f t="shared" si="10"/>
        <v>0.69399999999999995</v>
      </c>
      <c r="AF26">
        <f t="shared" si="11"/>
        <v>0.50722066058694582</v>
      </c>
      <c r="AG26" s="136">
        <f t="shared" si="12"/>
        <v>6.0144413211738916</v>
      </c>
    </row>
    <row r="27" spans="1:37" x14ac:dyDescent="0.25">
      <c r="A27" s="149">
        <v>0</v>
      </c>
      <c r="B27" s="149">
        <v>41152</v>
      </c>
      <c r="C27" s="87">
        <v>30</v>
      </c>
      <c r="E27" s="140">
        <v>24</v>
      </c>
      <c r="F27" s="142">
        <v>26</v>
      </c>
      <c r="G27" s="138">
        <f t="shared" si="13"/>
        <v>0.191</v>
      </c>
      <c r="H27" s="151">
        <v>25</v>
      </c>
      <c r="I27">
        <f t="shared" si="14"/>
        <v>0.2</v>
      </c>
      <c r="J27">
        <f t="shared" si="15"/>
        <v>-0.84162123357291452</v>
      </c>
      <c r="K27" s="147">
        <f t="shared" si="17"/>
        <v>3.316757532854171</v>
      </c>
      <c r="L27">
        <f t="shared" si="16"/>
        <v>-0.87421716486648293</v>
      </c>
      <c r="M27" s="145">
        <f t="shared" si="18"/>
        <v>3.2515656702670341</v>
      </c>
      <c r="P27">
        <v>22</v>
      </c>
      <c r="Q27">
        <f t="shared" ca="1" si="0"/>
        <v>25</v>
      </c>
      <c r="R27" s="135">
        <f t="shared" ca="1" si="1"/>
        <v>10.888888888888888</v>
      </c>
      <c r="S27" s="135">
        <f t="shared" ca="1" si="2"/>
        <v>-1.2324587197131802</v>
      </c>
      <c r="T27" s="135">
        <f t="shared" ca="1" si="3"/>
        <v>3</v>
      </c>
      <c r="V27" s="17">
        <f t="shared" si="19"/>
        <v>5</v>
      </c>
      <c r="W27" s="17" t="str">
        <f t="shared" si="20"/>
        <v/>
      </c>
      <c r="X27" cm="1">
        <f t="array" ref="X27">_xlfn.PERCENTRANK.INC(_xlfn._xlws.FILTER($C:$C,$A:$A=0),C27)</f>
        <v>0.48399999999999999</v>
      </c>
      <c r="Y27" cm="1">
        <f t="array" ref="Y27">_xlfn.PERCENTRANK.INC(_xlfn._xlws.FILTER($C:$C,$A:$A=1),C27)</f>
        <v>0.55100000000000005</v>
      </c>
      <c r="Z27">
        <f t="shared" si="6"/>
        <v>-4.0116810184968099E-2</v>
      </c>
      <c r="AA27">
        <f t="shared" si="7"/>
        <v>0.12818824809848564</v>
      </c>
      <c r="AB27">
        <f t="shared" si="21"/>
        <v>5</v>
      </c>
      <c r="AC27" t="str">
        <f t="shared" si="22"/>
        <v/>
      </c>
      <c r="AD27">
        <v>33</v>
      </c>
      <c r="AE27">
        <f t="shared" si="10"/>
        <v>0.77400000000000002</v>
      </c>
      <c r="AF27">
        <f t="shared" si="11"/>
        <v>0.75208490669549144</v>
      </c>
      <c r="AG27" s="136">
        <f t="shared" si="12"/>
        <v>6.5041698133909831</v>
      </c>
    </row>
    <row r="28" spans="1:37" x14ac:dyDescent="0.25">
      <c r="A28" s="149">
        <v>0</v>
      </c>
      <c r="B28" s="149">
        <v>41264</v>
      </c>
      <c r="C28" s="87">
        <v>24</v>
      </c>
      <c r="E28" s="140">
        <v>28</v>
      </c>
      <c r="F28" s="142">
        <v>32</v>
      </c>
      <c r="G28" s="138">
        <f t="shared" si="13"/>
        <v>0.245</v>
      </c>
      <c r="H28" s="151">
        <v>26</v>
      </c>
      <c r="I28">
        <f t="shared" si="14"/>
        <v>0.23300000000000001</v>
      </c>
      <c r="J28">
        <f t="shared" si="15"/>
        <v>-0.72900271780521808</v>
      </c>
      <c r="K28" s="147">
        <f t="shared" si="17"/>
        <v>3.5419945643895638</v>
      </c>
      <c r="L28">
        <f t="shared" si="16"/>
        <v>-0.69030882393303394</v>
      </c>
      <c r="M28" s="145">
        <f t="shared" si="18"/>
        <v>3.6193823521339321</v>
      </c>
      <c r="P28">
        <v>22</v>
      </c>
      <c r="Q28">
        <f t="shared" ca="1" si="0"/>
        <v>25</v>
      </c>
      <c r="R28" s="135">
        <f t="shared" ca="1" si="1"/>
        <v>10.888888888888888</v>
      </c>
      <c r="S28" s="135">
        <f t="shared" ca="1" si="2"/>
        <v>-1.2324587197131802</v>
      </c>
      <c r="T28" s="135">
        <f t="shared" ca="1" si="3"/>
        <v>3</v>
      </c>
      <c r="V28" s="17">
        <f t="shared" si="19"/>
        <v>3</v>
      </c>
      <c r="W28" s="17" t="str">
        <f t="shared" si="20"/>
        <v/>
      </c>
      <c r="X28" cm="1">
        <f t="array" ref="X28">_xlfn.PERCENTRANK.INC(_xlfn._xlws.FILTER($C:$C,$A:$A=0),C28)</f>
        <v>0.151</v>
      </c>
      <c r="Y28" cm="1">
        <f t="array" ref="Y28">_xlfn.PERCENTRANK.INC(_xlfn._xlws.FILTER($C:$C,$A:$A=1),C28)</f>
        <v>0.18099999999999999</v>
      </c>
      <c r="Z28">
        <f t="shared" si="6"/>
        <v>-1.0321539579593055</v>
      </c>
      <c r="AA28">
        <f t="shared" si="7"/>
        <v>-0.91156073506754076</v>
      </c>
      <c r="AB28">
        <f t="shared" si="21"/>
        <v>3</v>
      </c>
      <c r="AC28" t="str">
        <f t="shared" si="22"/>
        <v/>
      </c>
      <c r="AD28">
        <v>34</v>
      </c>
      <c r="AE28">
        <f t="shared" si="10"/>
        <v>0.83599999999999997</v>
      </c>
      <c r="AF28">
        <f t="shared" si="11"/>
        <v>0.97815028626247047</v>
      </c>
      <c r="AG28" s="136">
        <f t="shared" si="12"/>
        <v>6.9563005725249409</v>
      </c>
    </row>
    <row r="29" spans="1:37" x14ac:dyDescent="0.25">
      <c r="A29" s="149">
        <v>0</v>
      </c>
      <c r="B29" s="149">
        <v>41297</v>
      </c>
      <c r="C29" s="87">
        <v>28</v>
      </c>
      <c r="E29" s="140">
        <v>38</v>
      </c>
      <c r="F29" s="142">
        <v>13</v>
      </c>
      <c r="G29" s="138">
        <f t="shared" si="13"/>
        <v>0.28100000000000003</v>
      </c>
      <c r="H29" s="151">
        <v>27</v>
      </c>
      <c r="I29">
        <f t="shared" si="14"/>
        <v>0.3</v>
      </c>
      <c r="J29">
        <f t="shared" si="15"/>
        <v>-0.52440051270804089</v>
      </c>
      <c r="K29" s="147">
        <f t="shared" si="17"/>
        <v>3.9511989745839182</v>
      </c>
      <c r="L29">
        <f t="shared" si="16"/>
        <v>-0.57987339242770475</v>
      </c>
      <c r="M29" s="145">
        <f t="shared" si="18"/>
        <v>3.8402532151445907</v>
      </c>
      <c r="P29">
        <v>22</v>
      </c>
      <c r="Q29">
        <f t="shared" ca="1" si="0"/>
        <v>25</v>
      </c>
      <c r="R29" s="135">
        <f t="shared" ca="1" si="1"/>
        <v>10.888888888888888</v>
      </c>
      <c r="S29" s="135">
        <f t="shared" ca="1" si="2"/>
        <v>-1.2324587197131802</v>
      </c>
      <c r="T29" s="135">
        <f t="shared" ca="1" si="3"/>
        <v>3</v>
      </c>
      <c r="V29" s="17">
        <f t="shared" si="19"/>
        <v>4</v>
      </c>
      <c r="W29" s="17" t="str">
        <f t="shared" si="20"/>
        <v/>
      </c>
      <c r="X29" cm="1">
        <f t="array" ref="X29">_xlfn.PERCENTRANK.INC(_xlfn._xlws.FILTER($C:$C,$A:$A=0),C29)</f>
        <v>0.315</v>
      </c>
      <c r="Y29" cm="1">
        <f t="array" ref="Y29">_xlfn.PERCENTRANK.INC(_xlfn._xlws.FILTER($C:$C,$A:$A=1),C29)</f>
        <v>0.32700000000000001</v>
      </c>
      <c r="Z29">
        <f t="shared" si="6"/>
        <v>-0.48172684958473044</v>
      </c>
      <c r="AA29">
        <f t="shared" si="7"/>
        <v>-0.4482122814566093</v>
      </c>
      <c r="AB29">
        <f t="shared" si="21"/>
        <v>4</v>
      </c>
      <c r="AC29" t="str">
        <f t="shared" si="22"/>
        <v/>
      </c>
      <c r="AD29">
        <v>35</v>
      </c>
      <c r="AE29">
        <f t="shared" si="10"/>
        <v>0.871</v>
      </c>
      <c r="AF29">
        <f t="shared" si="11"/>
        <v>1.1311309008386339</v>
      </c>
      <c r="AG29" s="136">
        <f t="shared" si="12"/>
        <v>7.2622618016772673</v>
      </c>
    </row>
    <row r="30" spans="1:37" x14ac:dyDescent="0.25">
      <c r="A30" s="149">
        <v>1</v>
      </c>
      <c r="B30" s="149">
        <v>34587</v>
      </c>
      <c r="C30" s="87">
        <v>36</v>
      </c>
      <c r="E30" s="140">
        <v>29</v>
      </c>
      <c r="F30" s="142">
        <v>28</v>
      </c>
      <c r="G30" s="138">
        <f t="shared" si="13"/>
        <v>0.317</v>
      </c>
      <c r="H30" s="151">
        <v>28</v>
      </c>
      <c r="I30">
        <f t="shared" si="14"/>
        <v>0.33300000000000002</v>
      </c>
      <c r="J30">
        <f t="shared" si="15"/>
        <v>-0.43164423938395602</v>
      </c>
      <c r="K30" s="147">
        <f t="shared" si="17"/>
        <v>4.1367115212320877</v>
      </c>
      <c r="L30">
        <f t="shared" si="16"/>
        <v>-0.47610440348939503</v>
      </c>
      <c r="M30" s="145">
        <f t="shared" si="18"/>
        <v>4.0477911930212098</v>
      </c>
      <c r="P30">
        <v>22</v>
      </c>
      <c r="Q30">
        <f t="shared" ca="1" si="0"/>
        <v>25</v>
      </c>
      <c r="R30" s="135">
        <f t="shared" ca="1" si="1"/>
        <v>10.888888888888888</v>
      </c>
      <c r="S30" s="135">
        <f t="shared" ca="1" si="2"/>
        <v>-1.2324587197131802</v>
      </c>
      <c r="T30" s="135">
        <f t="shared" ca="1" si="3"/>
        <v>3</v>
      </c>
      <c r="V30" s="17" t="str">
        <f t="shared" si="19"/>
        <v/>
      </c>
      <c r="W30" s="17">
        <f t="shared" si="20"/>
        <v>7</v>
      </c>
      <c r="X30" cm="1">
        <f t="array" ref="X30">_xlfn.PERCENTRANK.INC(_xlfn._xlws.FILTER($C:$C,$A:$A=0),C30)</f>
        <v>0.92700000000000005</v>
      </c>
      <c r="Y30" cm="1">
        <f t="array" ref="Y30">_xlfn.PERCENTRANK.INC(_xlfn._xlws.FILTER($C:$C,$A:$A=1),C30)</f>
        <v>0.84399999999999997</v>
      </c>
      <c r="Z30">
        <f t="shared" si="6"/>
        <v>1.4538063589405752</v>
      </c>
      <c r="AA30">
        <f t="shared" si="7"/>
        <v>1.0110343281418137</v>
      </c>
      <c r="AB30" t="str">
        <f t="shared" si="21"/>
        <v/>
      </c>
      <c r="AC30">
        <f t="shared" si="22"/>
        <v>7</v>
      </c>
      <c r="AD30">
        <v>36</v>
      </c>
      <c r="AE30">
        <f t="shared" si="10"/>
        <v>0.89800000000000002</v>
      </c>
      <c r="AF30">
        <f t="shared" si="11"/>
        <v>1.2702376223931489</v>
      </c>
      <c r="AG30" s="136">
        <f t="shared" si="12"/>
        <v>7.5404752447862977</v>
      </c>
    </row>
    <row r="31" spans="1:37" x14ac:dyDescent="0.25">
      <c r="A31" s="149">
        <v>0</v>
      </c>
      <c r="B31" s="149">
        <v>41499</v>
      </c>
      <c r="C31" s="87">
        <v>38</v>
      </c>
      <c r="E31" s="140">
        <v>34</v>
      </c>
      <c r="F31" s="142">
        <v>38</v>
      </c>
      <c r="G31" s="138">
        <f t="shared" si="13"/>
        <v>0.41299999999999998</v>
      </c>
      <c r="H31" s="151">
        <v>29</v>
      </c>
      <c r="I31">
        <f t="shared" si="14"/>
        <v>0.45</v>
      </c>
      <c r="J31">
        <f t="shared" si="15"/>
        <v>-0.12566134685507402</v>
      </c>
      <c r="K31" s="147">
        <f t="shared" si="17"/>
        <v>4.748677306289852</v>
      </c>
      <c r="L31">
        <f t="shared" si="16"/>
        <v>-0.21983456380506872</v>
      </c>
      <c r="M31" s="145">
        <f t="shared" si="18"/>
        <v>4.5603308723898621</v>
      </c>
      <c r="P31">
        <v>22</v>
      </c>
      <c r="Q31">
        <f t="shared" ca="1" si="0"/>
        <v>25</v>
      </c>
      <c r="R31" s="135">
        <f t="shared" ca="1" si="1"/>
        <v>10.888888888888888</v>
      </c>
      <c r="S31" s="135">
        <f t="shared" ca="1" si="2"/>
        <v>-1.2324587197131802</v>
      </c>
      <c r="T31" s="135">
        <f t="shared" ca="1" si="3"/>
        <v>3</v>
      </c>
      <c r="V31" s="17">
        <f t="shared" si="19"/>
        <v>8</v>
      </c>
      <c r="W31" s="17" t="str">
        <f t="shared" si="20"/>
        <v/>
      </c>
      <c r="X31" cm="1">
        <f t="array" ref="X31">_xlfn.PERCENTRANK.INC(_xlfn._xlws.FILTER($C:$C,$A:$A=0),C31)</f>
        <v>0.95099999999999996</v>
      </c>
      <c r="Y31" cm="1">
        <f t="array" ref="Y31">_xlfn.PERCENTRANK.INC(_xlfn._xlws.FILTER($C:$C,$A:$A=1),C31)</f>
        <v>0.96499999999999997</v>
      </c>
      <c r="Z31">
        <f t="shared" si="6"/>
        <v>1.654627902351077</v>
      </c>
      <c r="AA31">
        <f t="shared" si="7"/>
        <v>1.8119106729525971</v>
      </c>
      <c r="AB31">
        <f t="shared" si="21"/>
        <v>8</v>
      </c>
      <c r="AC31" t="str">
        <f t="shared" si="22"/>
        <v/>
      </c>
      <c r="AD31">
        <v>37</v>
      </c>
      <c r="AE31">
        <f t="shared" si="10"/>
        <v>0.92400000000000004</v>
      </c>
      <c r="AF31">
        <f t="shared" si="11"/>
        <v>1.4325027208258103</v>
      </c>
      <c r="AG31" s="136">
        <f t="shared" si="12"/>
        <v>7.8650054416516202</v>
      </c>
    </row>
    <row r="32" spans="1:37" x14ac:dyDescent="0.25">
      <c r="A32" s="149">
        <v>0</v>
      </c>
      <c r="B32" s="149">
        <v>41513</v>
      </c>
      <c r="C32" s="87">
        <v>29</v>
      </c>
      <c r="E32" s="140">
        <v>38</v>
      </c>
      <c r="F32" s="142">
        <v>28</v>
      </c>
      <c r="G32" s="138">
        <f t="shared" si="13"/>
        <v>0.48499999999999999</v>
      </c>
      <c r="H32" s="151">
        <v>30</v>
      </c>
      <c r="I32">
        <f t="shared" si="14"/>
        <v>0.55000000000000004</v>
      </c>
      <c r="J32">
        <f t="shared" si="15"/>
        <v>0.12566134685507416</v>
      </c>
      <c r="K32" s="147">
        <f t="shared" si="17"/>
        <v>5.251322693710148</v>
      </c>
      <c r="L32">
        <f t="shared" si="16"/>
        <v>-3.7608287661255936E-2</v>
      </c>
      <c r="M32" s="145">
        <f t="shared" si="18"/>
        <v>4.9247834246774884</v>
      </c>
      <c r="P32">
        <v>23</v>
      </c>
      <c r="Q32">
        <f t="shared" ca="1" si="0"/>
        <v>31</v>
      </c>
      <c r="R32" s="135">
        <f t="shared" ca="1" si="1"/>
        <v>13.555555555555557</v>
      </c>
      <c r="S32" s="135">
        <f t="shared" ca="1" si="2"/>
        <v>-1.1005073910122762</v>
      </c>
      <c r="T32" s="135">
        <f t="shared" ca="1" si="3"/>
        <v>3</v>
      </c>
      <c r="V32" s="17">
        <f t="shared" si="19"/>
        <v>5</v>
      </c>
      <c r="W32" s="17" t="str">
        <f t="shared" si="20"/>
        <v/>
      </c>
      <c r="X32" cm="1">
        <f t="array" ref="X32">_xlfn.PERCENTRANK.INC(_xlfn._xlws.FILTER($C:$C,$A:$A=0),C32)</f>
        <v>0.41199999999999998</v>
      </c>
      <c r="Y32" cm="1">
        <f t="array" ref="Y32">_xlfn.PERCENTRANK.INC(_xlfn._xlws.FILTER($C:$C,$A:$A=1),C32)</f>
        <v>0.44800000000000001</v>
      </c>
      <c r="Z32">
        <f t="shared" si="6"/>
        <v>-0.2224032269272064</v>
      </c>
      <c r="AA32">
        <f t="shared" si="7"/>
        <v>-0.13071596811986319</v>
      </c>
      <c r="AB32">
        <f t="shared" si="21"/>
        <v>5</v>
      </c>
      <c r="AC32" t="str">
        <f t="shared" si="22"/>
        <v/>
      </c>
      <c r="AD32">
        <v>38</v>
      </c>
      <c r="AE32">
        <f t="shared" si="10"/>
        <v>0.94599999999999995</v>
      </c>
      <c r="AF32">
        <f t="shared" si="11"/>
        <v>1.6072478919002178</v>
      </c>
      <c r="AG32" s="136">
        <f t="shared" si="12"/>
        <v>8.2144957838004355</v>
      </c>
    </row>
    <row r="33" spans="1:37" x14ac:dyDescent="0.25">
      <c r="A33" s="149">
        <v>0</v>
      </c>
      <c r="B33" s="149">
        <v>41457</v>
      </c>
      <c r="C33" s="87">
        <v>34</v>
      </c>
      <c r="E33" s="140">
        <v>29</v>
      </c>
      <c r="F33" s="142">
        <v>26</v>
      </c>
      <c r="G33" s="138">
        <f t="shared" si="13"/>
        <v>0.58599999999999997</v>
      </c>
      <c r="H33" s="151">
        <v>31</v>
      </c>
      <c r="I33">
        <f t="shared" si="14"/>
        <v>0.61599999999999999</v>
      </c>
      <c r="J33">
        <f t="shared" si="15"/>
        <v>0.29499198822262629</v>
      </c>
      <c r="K33" s="147">
        <f t="shared" si="17"/>
        <v>5.5899839764452528</v>
      </c>
      <c r="L33">
        <f t="shared" si="16"/>
        <v>0.21726735034186326</v>
      </c>
      <c r="M33" s="145">
        <f t="shared" si="18"/>
        <v>5.4345347006837263</v>
      </c>
      <c r="P33">
        <v>23</v>
      </c>
      <c r="Q33">
        <f t="shared" ca="1" si="0"/>
        <v>31</v>
      </c>
      <c r="R33" s="135">
        <f t="shared" ca="1" si="1"/>
        <v>13.555555555555557</v>
      </c>
      <c r="S33" s="135">
        <f t="shared" ca="1" si="2"/>
        <v>-1.1005073910122762</v>
      </c>
      <c r="T33" s="135">
        <f t="shared" ca="1" si="3"/>
        <v>3</v>
      </c>
      <c r="V33" s="17">
        <f t="shared" si="19"/>
        <v>7</v>
      </c>
      <c r="W33" s="17" t="str">
        <f t="shared" si="20"/>
        <v/>
      </c>
      <c r="X33" cm="1">
        <f t="array" ref="X33">_xlfn.PERCENTRANK.INC(_xlfn._xlws.FILTER($C:$C,$A:$A=0),C33)</f>
        <v>0.84799999999999998</v>
      </c>
      <c r="Y33" cm="1">
        <f t="array" ref="Y33">_xlfn.PERCENTRANK.INC(_xlfn._xlws.FILTER($C:$C,$A:$A=1),C33)</f>
        <v>0.82699999999999996</v>
      </c>
      <c r="Z33">
        <f t="shared" si="6"/>
        <v>1.02789334580214</v>
      </c>
      <c r="AA33">
        <f t="shared" si="7"/>
        <v>0.94237633259795017</v>
      </c>
      <c r="AB33">
        <f t="shared" si="21"/>
        <v>7</v>
      </c>
      <c r="AC33" t="str">
        <f t="shared" si="22"/>
        <v/>
      </c>
      <c r="AD33">
        <v>39</v>
      </c>
      <c r="AE33">
        <f t="shared" si="10"/>
        <v>0.98599999999999999</v>
      </c>
      <c r="AF33">
        <f t="shared" si="11"/>
        <v>2.1972863766410513</v>
      </c>
      <c r="AG33" s="136">
        <f t="shared" si="12"/>
        <v>9.3945727532821017</v>
      </c>
    </row>
    <row r="34" spans="1:37" x14ac:dyDescent="0.25">
      <c r="A34" s="149">
        <v>1</v>
      </c>
      <c r="B34" s="149">
        <v>41452</v>
      </c>
      <c r="C34" s="87">
        <v>23</v>
      </c>
      <c r="E34" s="140">
        <v>21</v>
      </c>
      <c r="F34" s="142">
        <v>29</v>
      </c>
      <c r="G34" s="138">
        <f t="shared" si="13"/>
        <v>0.7</v>
      </c>
      <c r="H34" s="151">
        <v>32</v>
      </c>
      <c r="I34">
        <f t="shared" si="14"/>
        <v>0.68300000000000005</v>
      </c>
      <c r="J34">
        <f t="shared" si="15"/>
        <v>0.47610440348939526</v>
      </c>
      <c r="K34" s="147">
        <f t="shared" si="17"/>
        <v>5.9522088069787902</v>
      </c>
      <c r="L34">
        <f t="shared" si="16"/>
        <v>0.52440051270804078</v>
      </c>
      <c r="M34" s="145">
        <f t="shared" si="18"/>
        <v>6.0488010254160818</v>
      </c>
      <c r="P34">
        <v>23</v>
      </c>
      <c r="Q34">
        <f t="shared" ca="1" si="0"/>
        <v>31</v>
      </c>
      <c r="R34" s="135">
        <f t="shared" ca="1" si="1"/>
        <v>13.555555555555557</v>
      </c>
      <c r="S34" s="135">
        <f t="shared" ca="1" si="2"/>
        <v>-1.1005073910122762</v>
      </c>
      <c r="T34" s="135">
        <f t="shared" ca="1" si="3"/>
        <v>3</v>
      </c>
      <c r="V34" s="17" t="str">
        <f t="shared" si="19"/>
        <v/>
      </c>
      <c r="W34" s="17">
        <f t="shared" si="20"/>
        <v>3</v>
      </c>
      <c r="X34" cm="1">
        <f t="array" ref="X34">_xlfn.PERCENTRANK.INC(_xlfn._xlws.FILTER($C:$C,$A:$A=0),C34)</f>
        <v>0.127</v>
      </c>
      <c r="Y34" cm="1">
        <f t="array" ref="Y34">_xlfn.PERCENTRANK.INC(_xlfn._xlws.FILTER($C:$C,$A:$A=1),C34)</f>
        <v>0.155</v>
      </c>
      <c r="Z34">
        <f t="shared" si="6"/>
        <v>-1.140687476337622</v>
      </c>
      <c r="AA34">
        <f t="shared" si="7"/>
        <v>-1.0152220332170301</v>
      </c>
      <c r="AB34" t="str">
        <f t="shared" si="21"/>
        <v/>
      </c>
      <c r="AC34">
        <f t="shared" si="22"/>
        <v>3</v>
      </c>
      <c r="AD34">
        <v>40</v>
      </c>
      <c r="AE34" t="e">
        <f t="shared" si="10"/>
        <v>#N/A</v>
      </c>
      <c r="AF34" t="e">
        <f t="shared" si="11"/>
        <v>#N/A</v>
      </c>
      <c r="AG34">
        <v>9</v>
      </c>
    </row>
    <row r="35" spans="1:37" x14ac:dyDescent="0.25">
      <c r="A35" s="149">
        <v>0</v>
      </c>
      <c r="B35" s="149">
        <v>41588</v>
      </c>
      <c r="C35" s="87">
        <v>38</v>
      </c>
      <c r="E35" s="140">
        <v>25</v>
      </c>
      <c r="F35" s="142">
        <v>28</v>
      </c>
      <c r="G35" s="138">
        <f t="shared" si="13"/>
        <v>0.78400000000000003</v>
      </c>
      <c r="H35" s="151">
        <v>33</v>
      </c>
      <c r="I35">
        <f t="shared" si="14"/>
        <v>0.75</v>
      </c>
      <c r="J35">
        <f t="shared" si="15"/>
        <v>0.67448975019608193</v>
      </c>
      <c r="K35" s="147">
        <f t="shared" si="17"/>
        <v>6.3489795003921641</v>
      </c>
      <c r="L35">
        <f t="shared" si="16"/>
        <v>0.78577383152448399</v>
      </c>
      <c r="M35" s="145">
        <f t="shared" si="18"/>
        <v>6.5715476630489675</v>
      </c>
      <c r="P35">
        <v>23</v>
      </c>
      <c r="Q35">
        <f t="shared" ca="1" si="0"/>
        <v>31</v>
      </c>
      <c r="R35" s="135">
        <f t="shared" ca="1" si="1"/>
        <v>13.555555555555557</v>
      </c>
      <c r="S35" s="135">
        <f t="shared" ca="1" si="2"/>
        <v>-1.1005073910122762</v>
      </c>
      <c r="T35" s="135">
        <f t="shared" ca="1" si="3"/>
        <v>3</v>
      </c>
      <c r="V35" s="17">
        <f t="shared" si="19"/>
        <v>8</v>
      </c>
      <c r="W35" s="17" t="str">
        <f t="shared" si="20"/>
        <v/>
      </c>
      <c r="X35" cm="1">
        <f t="array" ref="X35">_xlfn.PERCENTRANK.INC(_xlfn._xlws.FILTER($C:$C,$A:$A=0),C35)</f>
        <v>0.95099999999999996</v>
      </c>
      <c r="Y35" cm="1">
        <f t="array" ref="Y35">_xlfn.PERCENTRANK.INC(_xlfn._xlws.FILTER($C:$C,$A:$A=1),C35)</f>
        <v>0.96499999999999997</v>
      </c>
      <c r="Z35">
        <f t="shared" si="6"/>
        <v>1.654627902351077</v>
      </c>
      <c r="AA35">
        <f t="shared" si="7"/>
        <v>1.8119106729525971</v>
      </c>
      <c r="AB35">
        <f t="shared" si="21"/>
        <v>8</v>
      </c>
      <c r="AC35" t="str">
        <f t="shared" si="22"/>
        <v/>
      </c>
      <c r="AE35" t="e">
        <f t="shared" si="10"/>
        <v>#N/A</v>
      </c>
      <c r="AF35" t="e">
        <f t="shared" si="11"/>
        <v>#N/A</v>
      </c>
      <c r="AG35" t="e">
        <f t="shared" si="12"/>
        <v>#N/A</v>
      </c>
    </row>
    <row r="36" spans="1:37" x14ac:dyDescent="0.25">
      <c r="A36" s="149">
        <v>0</v>
      </c>
      <c r="B36" s="149">
        <v>41006</v>
      </c>
      <c r="C36" s="87">
        <v>29</v>
      </c>
      <c r="E36" s="140">
        <v>22</v>
      </c>
      <c r="F36" s="142">
        <v>36</v>
      </c>
      <c r="G36" s="138">
        <f t="shared" si="13"/>
        <v>0.84399999999999997</v>
      </c>
      <c r="H36" s="151">
        <v>34</v>
      </c>
      <c r="I36">
        <f t="shared" si="14"/>
        <v>0.81599999999999995</v>
      </c>
      <c r="J36">
        <f t="shared" si="15"/>
        <v>0.90022598570143364</v>
      </c>
      <c r="K36" s="147">
        <f t="shared" si="17"/>
        <v>6.8004519714028673</v>
      </c>
      <c r="L36">
        <f t="shared" si="16"/>
        <v>1.0110343281418137</v>
      </c>
      <c r="M36" s="145">
        <f t="shared" si="18"/>
        <v>7.0220686562836274</v>
      </c>
      <c r="O36">
        <v>23</v>
      </c>
      <c r="P36">
        <f t="shared" ca="1" si="0"/>
        <v>31</v>
      </c>
      <c r="Q36">
        <f t="shared" ca="1" si="1"/>
        <v>13.555555555555557</v>
      </c>
      <c r="R36" s="135">
        <f t="shared" ca="1" si="2"/>
        <v>-1.1005073910122762</v>
      </c>
      <c r="S36" s="135">
        <f t="shared" ca="1" si="3"/>
        <v>3</v>
      </c>
      <c r="T36" s="135">
        <f t="shared" ref="T36:T45" ca="1" si="23">IF(A36=0,S36,"")</f>
        <v>3</v>
      </c>
      <c r="V36" s="17">
        <f t="shared" si="19"/>
        <v>5</v>
      </c>
      <c r="W36" s="17" t="str">
        <f t="shared" si="20"/>
        <v/>
      </c>
      <c r="X36" cm="1">
        <f t="array" ref="X36">_xlfn.PERCENTRANK.INC(_xlfn._xlws.FILTER($C:$C,$A:$A=0),C36)</f>
        <v>0.41199999999999998</v>
      </c>
      <c r="Y36" cm="1">
        <f t="array" ref="Y36">_xlfn.PERCENTRANK.INC(_xlfn._xlws.FILTER($C:$C,$A:$A=1),C36)</f>
        <v>0.44800000000000001</v>
      </c>
      <c r="Z36">
        <f t="shared" si="6"/>
        <v>-0.2224032269272064</v>
      </c>
      <c r="AA36">
        <f t="shared" si="7"/>
        <v>-0.13071596811986319</v>
      </c>
      <c r="AB36">
        <f t="shared" si="21"/>
        <v>5</v>
      </c>
      <c r="AC36" t="str">
        <f t="shared" si="22"/>
        <v/>
      </c>
      <c r="AE36" t="e">
        <f t="shared" si="10"/>
        <v>#N/A</v>
      </c>
      <c r="AF36" t="e">
        <f t="shared" si="11"/>
        <v>#N/A</v>
      </c>
      <c r="AG36" t="e">
        <f t="shared" si="12"/>
        <v>#N/A</v>
      </c>
    </row>
    <row r="37" spans="1:37" x14ac:dyDescent="0.25">
      <c r="A37" s="149">
        <v>1</v>
      </c>
      <c r="B37" s="149">
        <v>41805</v>
      </c>
      <c r="C37" s="87">
        <v>33</v>
      </c>
      <c r="E37" s="140">
        <v>35</v>
      </c>
      <c r="F37" s="142">
        <v>33</v>
      </c>
      <c r="G37" s="138">
        <f t="shared" si="13"/>
        <v>0.88600000000000001</v>
      </c>
      <c r="H37" s="151">
        <v>35</v>
      </c>
      <c r="I37">
        <f t="shared" si="14"/>
        <v>0.82499999999999996</v>
      </c>
      <c r="J37">
        <f t="shared" si="15"/>
        <v>0.9345892910734801</v>
      </c>
      <c r="K37" s="147">
        <f t="shared" si="17"/>
        <v>6.8691785821469598</v>
      </c>
      <c r="L37">
        <f t="shared" si="16"/>
        <v>1.205526795972518</v>
      </c>
      <c r="M37" s="145">
        <f t="shared" si="18"/>
        <v>7.411053591945036</v>
      </c>
      <c r="O37">
        <v>23</v>
      </c>
      <c r="P37">
        <f t="shared" ca="1" si="0"/>
        <v>31</v>
      </c>
      <c r="Q37">
        <f t="shared" ca="1" si="1"/>
        <v>13.555555555555557</v>
      </c>
      <c r="R37" s="135">
        <f t="shared" ca="1" si="2"/>
        <v>-1.1005073910122762</v>
      </c>
      <c r="S37" s="135">
        <f t="shared" ca="1" si="3"/>
        <v>3</v>
      </c>
      <c r="T37" s="135" t="str">
        <f t="shared" si="23"/>
        <v/>
      </c>
      <c r="V37" s="17" t="str">
        <f t="shared" si="19"/>
        <v/>
      </c>
      <c r="W37" s="17">
        <f t="shared" si="20"/>
        <v>6</v>
      </c>
      <c r="X37" cm="1">
        <f t="array" ref="X37">_xlfn.PERCENTRANK.INC(_xlfn._xlws.FILTER($C:$C,$A:$A=0),C37)</f>
        <v>0.78700000000000003</v>
      </c>
      <c r="Y37" cm="1">
        <f t="array" ref="Y37">_xlfn.PERCENTRANK.INC(_xlfn._xlws.FILTER($C:$C,$A:$A=1),C37)</f>
        <v>0.75800000000000001</v>
      </c>
      <c r="Z37">
        <f t="shared" si="6"/>
        <v>0.79605511726266276</v>
      </c>
      <c r="AA37">
        <f t="shared" si="7"/>
        <v>0.69988360019734119</v>
      </c>
      <c r="AB37" t="str">
        <f t="shared" si="21"/>
        <v/>
      </c>
      <c r="AC37">
        <f t="shared" si="22"/>
        <v>6</v>
      </c>
      <c r="AE37" t="e">
        <f t="shared" si="10"/>
        <v>#N/A</v>
      </c>
      <c r="AF37" t="e">
        <f t="shared" si="11"/>
        <v>#N/A</v>
      </c>
      <c r="AG37" t="e">
        <f t="shared" si="12"/>
        <v>#N/A</v>
      </c>
    </row>
    <row r="38" spans="1:37" x14ac:dyDescent="0.25">
      <c r="A38" s="149">
        <v>0</v>
      </c>
      <c r="B38" s="149">
        <v>41806</v>
      </c>
      <c r="C38" s="87">
        <v>21</v>
      </c>
      <c r="E38" s="140">
        <v>30</v>
      </c>
      <c r="F38" s="142">
        <v>23</v>
      </c>
      <c r="G38" s="138">
        <f t="shared" si="13"/>
        <v>0.92200000000000004</v>
      </c>
      <c r="H38" s="151">
        <v>36</v>
      </c>
      <c r="I38">
        <f t="shared" si="14"/>
        <v>0.83299999999999996</v>
      </c>
      <c r="J38">
        <f t="shared" si="15"/>
        <v>0.96608829713237321</v>
      </c>
      <c r="K38" s="147">
        <f t="shared" si="17"/>
        <v>6.932176594264746</v>
      </c>
      <c r="L38">
        <f t="shared" si="16"/>
        <v>1.4186537061727382</v>
      </c>
      <c r="M38" s="145">
        <f t="shared" si="18"/>
        <v>7.837307412345476</v>
      </c>
      <c r="O38">
        <v>24</v>
      </c>
      <c r="P38">
        <f t="shared" ca="1" si="0"/>
        <v>37</v>
      </c>
      <c r="Q38">
        <f t="shared" ca="1" si="1"/>
        <v>16.222222222222221</v>
      </c>
      <c r="R38" s="135">
        <f t="shared" ca="1" si="2"/>
        <v>-0.9853657550352517</v>
      </c>
      <c r="S38" s="135">
        <f t="shared" ca="1" si="3"/>
        <v>3</v>
      </c>
      <c r="T38" s="135">
        <f t="shared" ca="1" si="23"/>
        <v>3</v>
      </c>
      <c r="V38" s="17">
        <f t="shared" si="19"/>
        <v>2</v>
      </c>
      <c r="W38" s="17" t="str">
        <f t="shared" si="20"/>
        <v/>
      </c>
      <c r="X38" cm="1">
        <f t="array" ref="X38">_xlfn.PERCENTRANK.INC(_xlfn._xlws.FILTER($C:$C,$A:$A=0),C38)</f>
        <v>5.3999999999999999E-2</v>
      </c>
      <c r="Y38" cm="1">
        <f t="array" ref="Y38">_xlfn.PERCENTRANK.INC(_xlfn._xlws.FILTER($C:$C,$A:$A=1),C38)</f>
        <v>0.12</v>
      </c>
      <c r="Z38">
        <f t="shared" si="6"/>
        <v>-1.607247891900218</v>
      </c>
      <c r="AA38">
        <f t="shared" si="7"/>
        <v>-1.1749867920660904</v>
      </c>
      <c r="AB38">
        <f t="shared" si="21"/>
        <v>2</v>
      </c>
      <c r="AC38" t="str">
        <f t="shared" si="22"/>
        <v/>
      </c>
      <c r="AE38" t="e">
        <f t="shared" si="10"/>
        <v>#N/A</v>
      </c>
      <c r="AF38" t="e">
        <f t="shared" si="11"/>
        <v>#N/A</v>
      </c>
      <c r="AG38" t="e">
        <f t="shared" si="12"/>
        <v>#N/A</v>
      </c>
    </row>
    <row r="39" spans="1:37" x14ac:dyDescent="0.25">
      <c r="A39" s="149">
        <v>0</v>
      </c>
      <c r="B39" s="149">
        <v>41813</v>
      </c>
      <c r="C39" s="87">
        <v>25</v>
      </c>
      <c r="E39" s="140">
        <v>33</v>
      </c>
      <c r="F39" s="142">
        <v>33</v>
      </c>
      <c r="G39" s="138">
        <f t="shared" si="13"/>
        <v>0.92800000000000005</v>
      </c>
      <c r="H39" s="151">
        <v>37</v>
      </c>
      <c r="I39">
        <f t="shared" si="14"/>
        <v>0.91600000000000004</v>
      </c>
      <c r="J39">
        <f t="shared" si="15"/>
        <v>1.3786587286232788</v>
      </c>
      <c r="K39" s="147">
        <f t="shared" si="17"/>
        <v>7.7573174572465575</v>
      </c>
      <c r="L39">
        <f t="shared" si="16"/>
        <v>1.4610562691869071</v>
      </c>
      <c r="M39" s="145">
        <f t="shared" si="18"/>
        <v>7.9221125383738142</v>
      </c>
      <c r="O39">
        <v>24</v>
      </c>
      <c r="P39">
        <f t="shared" ca="1" si="0"/>
        <v>37</v>
      </c>
      <c r="Q39">
        <f t="shared" ca="1" si="1"/>
        <v>16.222222222222221</v>
      </c>
      <c r="R39" s="135">
        <f t="shared" ca="1" si="2"/>
        <v>-0.9853657550352517</v>
      </c>
      <c r="S39" s="135">
        <f t="shared" ca="1" si="3"/>
        <v>3</v>
      </c>
      <c r="T39" s="135">
        <f t="shared" ca="1" si="23"/>
        <v>3</v>
      </c>
      <c r="V39" s="17">
        <f t="shared" si="19"/>
        <v>3</v>
      </c>
      <c r="W39" s="17" t="str">
        <f t="shared" si="20"/>
        <v/>
      </c>
      <c r="X39" cm="1">
        <f t="array" ref="X39">_xlfn.PERCENTRANK.INC(_xlfn._xlws.FILTER($C:$C,$A:$A=0),C39)</f>
        <v>0.187</v>
      </c>
      <c r="Y39" cm="1">
        <f t="array" ref="Y39">_xlfn.PERCENTRANK.INC(_xlfn._xlws.FILTER($C:$C,$A:$A=1),C39)</f>
        <v>0.189</v>
      </c>
      <c r="Z39">
        <f t="shared" si="6"/>
        <v>-0.88900573060102461</v>
      </c>
      <c r="AA39">
        <f t="shared" si="7"/>
        <v>-0.88158734699617469</v>
      </c>
      <c r="AB39">
        <f t="shared" si="21"/>
        <v>3</v>
      </c>
      <c r="AC39" t="str">
        <f t="shared" si="22"/>
        <v/>
      </c>
      <c r="AE39" t="e">
        <f t="shared" si="10"/>
        <v>#N/A</v>
      </c>
      <c r="AF39" t="e">
        <f t="shared" si="11"/>
        <v>#N/A</v>
      </c>
      <c r="AG39" t="e">
        <f t="shared" si="12"/>
        <v>#N/A</v>
      </c>
    </row>
    <row r="40" spans="1:37" x14ac:dyDescent="0.25">
      <c r="A40" s="149">
        <v>1</v>
      </c>
      <c r="B40" s="149">
        <v>41804</v>
      </c>
      <c r="C40" s="87">
        <v>28</v>
      </c>
      <c r="E40" s="140">
        <v>19</v>
      </c>
      <c r="F40" s="142">
        <v>27</v>
      </c>
      <c r="G40" s="138">
        <f t="shared" si="13"/>
        <v>0.94599999999999995</v>
      </c>
      <c r="H40" s="151">
        <v>38</v>
      </c>
      <c r="I40">
        <f t="shared" si="14"/>
        <v>0.95</v>
      </c>
      <c r="J40">
        <f t="shared" si="15"/>
        <v>1.6448536269514715</v>
      </c>
      <c r="K40" s="147">
        <f t="shared" si="17"/>
        <v>8.2897072539029431</v>
      </c>
      <c r="L40">
        <f t="shared" si="16"/>
        <v>1.6072478919002178</v>
      </c>
      <c r="M40" s="145">
        <f t="shared" si="18"/>
        <v>8.2144957838004355</v>
      </c>
      <c r="O40">
        <v>24</v>
      </c>
      <c r="P40">
        <f t="shared" ca="1" si="0"/>
        <v>37</v>
      </c>
      <c r="Q40">
        <f t="shared" ca="1" si="1"/>
        <v>16.222222222222221</v>
      </c>
      <c r="R40" s="135">
        <f t="shared" ca="1" si="2"/>
        <v>-0.9853657550352517</v>
      </c>
      <c r="S40" s="135">
        <f t="shared" ca="1" si="3"/>
        <v>3</v>
      </c>
      <c r="T40" s="135" t="str">
        <f t="shared" si="23"/>
        <v/>
      </c>
      <c r="V40" s="17" t="str">
        <f t="shared" si="19"/>
        <v/>
      </c>
      <c r="W40" s="17">
        <f t="shared" si="20"/>
        <v>4</v>
      </c>
      <c r="X40" cm="1">
        <f t="array" ref="X40">_xlfn.PERCENTRANK.INC(_xlfn._xlws.FILTER($C:$C,$A:$A=0),C40)</f>
        <v>0.315</v>
      </c>
      <c r="Y40" cm="1">
        <f t="array" ref="Y40">_xlfn.PERCENTRANK.INC(_xlfn._xlws.FILTER($C:$C,$A:$A=1),C40)</f>
        <v>0.32700000000000001</v>
      </c>
      <c r="Z40">
        <f t="shared" si="6"/>
        <v>-0.48172684958473044</v>
      </c>
      <c r="AA40">
        <f t="shared" si="7"/>
        <v>-0.4482122814566093</v>
      </c>
      <c r="AB40" t="str">
        <f t="shared" si="21"/>
        <v/>
      </c>
      <c r="AC40">
        <f t="shared" si="22"/>
        <v>4</v>
      </c>
      <c r="AE40" t="e">
        <f t="shared" si="10"/>
        <v>#N/A</v>
      </c>
      <c r="AF40" t="e">
        <f t="shared" si="11"/>
        <v>#N/A</v>
      </c>
      <c r="AG40" t="e">
        <f t="shared" si="12"/>
        <v>#N/A</v>
      </c>
    </row>
    <row r="41" spans="1:37" x14ac:dyDescent="0.25">
      <c r="A41" s="149">
        <v>0</v>
      </c>
      <c r="B41" s="149">
        <v>41835</v>
      </c>
      <c r="C41" s="87">
        <v>22</v>
      </c>
      <c r="E41" s="140">
        <v>22</v>
      </c>
      <c r="F41" s="142">
        <v>29</v>
      </c>
      <c r="G41" s="138">
        <f t="shared" si="13"/>
        <v>0.98799999999999999</v>
      </c>
      <c r="H41" s="151">
        <v>39</v>
      </c>
      <c r="I41">
        <f t="shared" si="14"/>
        <v>0.98299999999999998</v>
      </c>
      <c r="J41">
        <f t="shared" si="15"/>
        <v>2.1200716897421503</v>
      </c>
      <c r="K41" s="147">
        <f t="shared" si="17"/>
        <v>9.2401433794843015</v>
      </c>
      <c r="L41">
        <f t="shared" si="16"/>
        <v>2.257129244486225</v>
      </c>
      <c r="M41" s="145">
        <v>9</v>
      </c>
      <c r="O41">
        <v>24</v>
      </c>
      <c r="P41">
        <f t="shared" ca="1" si="0"/>
        <v>37</v>
      </c>
      <c r="Q41">
        <f t="shared" ca="1" si="1"/>
        <v>16.222222222222221</v>
      </c>
      <c r="R41" s="135">
        <f t="shared" ca="1" si="2"/>
        <v>-0.9853657550352517</v>
      </c>
      <c r="S41" s="135">
        <f t="shared" ca="1" si="3"/>
        <v>3</v>
      </c>
      <c r="T41" s="135">
        <f t="shared" ca="1" si="23"/>
        <v>3</v>
      </c>
      <c r="V41" s="17">
        <f t="shared" si="19"/>
        <v>2</v>
      </c>
      <c r="W41" s="17" t="str">
        <f t="shared" si="20"/>
        <v/>
      </c>
      <c r="X41" cm="1">
        <f t="array" ref="X41">_xlfn.PERCENTRANK.INC(_xlfn._xlws.FILTER($C:$C,$A:$A=0),C41)</f>
        <v>9.6000000000000002E-2</v>
      </c>
      <c r="Y41" cm="1">
        <f t="array" ref="Y41">_xlfn.PERCENTRANK.INC(_xlfn._xlws.FILTER($C:$C,$A:$A=1),C41)</f>
        <v>0.13700000000000001</v>
      </c>
      <c r="Z41">
        <f t="shared" si="6"/>
        <v>-1.3046853852287905</v>
      </c>
      <c r="AA41">
        <f t="shared" si="7"/>
        <v>-1.0938973526034375</v>
      </c>
      <c r="AB41">
        <f t="shared" si="21"/>
        <v>2</v>
      </c>
      <c r="AC41" t="str">
        <f t="shared" si="22"/>
        <v/>
      </c>
      <c r="AE41" t="e">
        <f t="shared" si="10"/>
        <v>#N/A</v>
      </c>
      <c r="AF41" t="e">
        <f t="shared" si="11"/>
        <v>#N/A</v>
      </c>
      <c r="AG41" t="e">
        <f t="shared" si="12"/>
        <v>#N/A</v>
      </c>
    </row>
    <row r="42" spans="1:37" x14ac:dyDescent="0.25">
      <c r="A42" s="149">
        <v>0</v>
      </c>
      <c r="B42" s="149">
        <v>41867</v>
      </c>
      <c r="C42" s="87">
        <v>35</v>
      </c>
      <c r="E42" s="140">
        <v>33</v>
      </c>
      <c r="F42" s="142">
        <v>34</v>
      </c>
      <c r="G42" t="e">
        <f t="shared" si="13"/>
        <v>#N/A</v>
      </c>
      <c r="H42" s="151">
        <v>40</v>
      </c>
      <c r="I42" t="e">
        <f t="shared" si="14"/>
        <v>#N/A</v>
      </c>
      <c r="J42" t="e">
        <f t="shared" si="15"/>
        <v>#N/A</v>
      </c>
      <c r="K42" s="146">
        <v>9</v>
      </c>
      <c r="L42" t="e">
        <f t="shared" si="16"/>
        <v>#N/A</v>
      </c>
      <c r="M42" s="144">
        <v>9</v>
      </c>
      <c r="O42">
        <v>24</v>
      </c>
      <c r="P42">
        <f t="shared" ca="1" si="0"/>
        <v>37</v>
      </c>
      <c r="Q42">
        <f t="shared" ca="1" si="1"/>
        <v>16.222222222222221</v>
      </c>
      <c r="R42" s="135">
        <f t="shared" ca="1" si="2"/>
        <v>-0.9853657550352517</v>
      </c>
      <c r="S42" s="135">
        <f t="shared" ca="1" si="3"/>
        <v>3</v>
      </c>
      <c r="T42" s="135">
        <f t="shared" ca="1" si="23"/>
        <v>3</v>
      </c>
      <c r="V42" s="17">
        <f t="shared" si="19"/>
        <v>8</v>
      </c>
      <c r="W42" s="17" t="str">
        <f t="shared" si="20"/>
        <v/>
      </c>
      <c r="X42" cm="1">
        <f t="array" ref="X42">_xlfn.PERCENTRANK.INC(_xlfn._xlws.FILTER($C:$C,$A:$A=0),C42)</f>
        <v>0.89</v>
      </c>
      <c r="Y42" cm="1">
        <f t="array" ref="Y42">_xlfn.PERCENTRANK.INC(_xlfn._xlws.FILTER($C:$C,$A:$A=1),C42)</f>
        <v>0.83599999999999997</v>
      </c>
      <c r="Z42">
        <f t="shared" si="6"/>
        <v>1.2265281200366105</v>
      </c>
      <c r="AA42">
        <f t="shared" si="7"/>
        <v>0.97815028626247047</v>
      </c>
      <c r="AB42">
        <f t="shared" si="21"/>
        <v>7</v>
      </c>
      <c r="AC42" t="str">
        <f t="shared" si="22"/>
        <v/>
      </c>
      <c r="AE42" t="e">
        <f t="shared" si="10"/>
        <v>#N/A</v>
      </c>
      <c r="AF42" t="e">
        <f t="shared" si="11"/>
        <v>#N/A</v>
      </c>
      <c r="AG42" t="e">
        <f t="shared" si="12"/>
        <v>#N/A</v>
      </c>
    </row>
    <row r="43" spans="1:37" x14ac:dyDescent="0.25">
      <c r="A43" s="149">
        <v>1</v>
      </c>
      <c r="B43" s="149">
        <v>42042</v>
      </c>
      <c r="C43" s="87">
        <v>37</v>
      </c>
      <c r="E43" s="140">
        <v>39</v>
      </c>
      <c r="F43" s="142">
        <v>30</v>
      </c>
      <c r="G43" t="e">
        <f t="shared" si="13"/>
        <v>#N/A</v>
      </c>
      <c r="L43" t="e">
        <f t="shared" si="16"/>
        <v>#N/A</v>
      </c>
      <c r="M43" t="e">
        <f t="shared" si="18"/>
        <v>#N/A</v>
      </c>
      <c r="O43">
        <v>24</v>
      </c>
      <c r="P43">
        <f t="shared" ca="1" si="0"/>
        <v>37</v>
      </c>
      <c r="Q43">
        <f t="shared" ca="1" si="1"/>
        <v>16.222222222222221</v>
      </c>
      <c r="R43" s="135">
        <f t="shared" ca="1" si="2"/>
        <v>-0.9853657550352517</v>
      </c>
      <c r="S43" s="135">
        <f t="shared" ca="1" si="3"/>
        <v>3</v>
      </c>
      <c r="T43" s="135" t="str">
        <f t="shared" si="23"/>
        <v/>
      </c>
      <c r="V43" s="17" t="str">
        <f t="shared" si="19"/>
        <v/>
      </c>
      <c r="W43" s="17">
        <f t="shared" si="20"/>
        <v>8</v>
      </c>
      <c r="X43" cm="1">
        <f t="array" ref="X43">_xlfn.PERCENTRANK.INC(_xlfn._xlws.FILTER($C:$C,$A:$A=0),C43)</f>
        <v>0.93300000000000005</v>
      </c>
      <c r="Y43" cm="1">
        <f t="array" ref="Y43">_xlfn.PERCENTRANK.INC(_xlfn._xlws.FILTER($C:$C,$A:$A=1),C43)</f>
        <v>0.93100000000000005</v>
      </c>
      <c r="Z43">
        <f t="shared" si="6"/>
        <v>1.4985130678799758</v>
      </c>
      <c r="AA43">
        <f t="shared" si="7"/>
        <v>1.4832801273356211</v>
      </c>
      <c r="AB43" t="str">
        <f t="shared" si="21"/>
        <v/>
      </c>
      <c r="AC43">
        <f t="shared" si="22"/>
        <v>8</v>
      </c>
      <c r="AE43" t="e">
        <f t="shared" si="10"/>
        <v>#N/A</v>
      </c>
      <c r="AF43" t="e">
        <f t="shared" si="11"/>
        <v>#N/A</v>
      </c>
      <c r="AG43" t="e">
        <f t="shared" si="12"/>
        <v>#N/A</v>
      </c>
    </row>
    <row r="44" spans="1:37" x14ac:dyDescent="0.25">
      <c r="A44" s="149">
        <v>0</v>
      </c>
      <c r="B44" s="149">
        <v>42043</v>
      </c>
      <c r="C44" s="87">
        <v>30</v>
      </c>
      <c r="E44" s="140">
        <v>28</v>
      </c>
      <c r="F44" s="142">
        <v>31</v>
      </c>
      <c r="G44" t="e">
        <f t="shared" si="13"/>
        <v>#N/A</v>
      </c>
      <c r="L44" t="e">
        <f t="shared" si="16"/>
        <v>#N/A</v>
      </c>
      <c r="M44" t="e">
        <f t="shared" si="18"/>
        <v>#N/A</v>
      </c>
      <c r="O44">
        <v>25</v>
      </c>
      <c r="P44">
        <f t="shared" ca="1" si="0"/>
        <v>43</v>
      </c>
      <c r="Q44">
        <f t="shared" ca="1" si="1"/>
        <v>18.888888888888889</v>
      </c>
      <c r="R44" s="135">
        <f t="shared" ca="1" si="2"/>
        <v>-0.8819982053373715</v>
      </c>
      <c r="S44" s="135">
        <f t="shared" ca="1" si="3"/>
        <v>3</v>
      </c>
      <c r="T44" s="135">
        <f t="shared" ca="1" si="23"/>
        <v>3</v>
      </c>
      <c r="V44" s="17">
        <f t="shared" si="19"/>
        <v>5</v>
      </c>
      <c r="W44" s="17" t="str">
        <f t="shared" si="20"/>
        <v/>
      </c>
      <c r="X44" cm="1">
        <f t="array" ref="X44">_xlfn.PERCENTRANK.INC(_xlfn._xlws.FILTER($C:$C,$A:$A=0),C44)</f>
        <v>0.48399999999999999</v>
      </c>
      <c r="Y44" cm="1">
        <f t="array" ref="Y44">_xlfn.PERCENTRANK.INC(_xlfn._xlws.FILTER($C:$C,$A:$A=1),C44)</f>
        <v>0.55100000000000005</v>
      </c>
      <c r="Z44">
        <f t="shared" si="6"/>
        <v>-4.0116810184968099E-2</v>
      </c>
      <c r="AA44">
        <f t="shared" si="7"/>
        <v>0.12818824809848564</v>
      </c>
      <c r="AB44">
        <f t="shared" si="21"/>
        <v>5</v>
      </c>
      <c r="AC44" t="str">
        <f t="shared" si="22"/>
        <v/>
      </c>
      <c r="AE44" t="e">
        <f t="shared" si="10"/>
        <v>#N/A</v>
      </c>
      <c r="AF44" t="e">
        <f t="shared" si="11"/>
        <v>#N/A</v>
      </c>
      <c r="AG44" t="e">
        <f t="shared" si="12"/>
        <v>#N/A</v>
      </c>
    </row>
    <row r="45" spans="1:37" x14ac:dyDescent="0.25">
      <c r="A45" s="149">
        <v>0</v>
      </c>
      <c r="B45" s="149">
        <v>42044</v>
      </c>
      <c r="C45" s="87">
        <v>33</v>
      </c>
      <c r="E45" s="140">
        <v>34</v>
      </c>
      <c r="F45" s="142">
        <v>25</v>
      </c>
      <c r="G45" t="e">
        <f t="shared" si="13"/>
        <v>#N/A</v>
      </c>
      <c r="L45" t="e">
        <f t="shared" si="16"/>
        <v>#N/A</v>
      </c>
      <c r="M45" t="e">
        <f t="shared" si="18"/>
        <v>#N/A</v>
      </c>
      <c r="O45">
        <v>25</v>
      </c>
      <c r="P45">
        <f t="shared" ca="1" si="0"/>
        <v>43</v>
      </c>
      <c r="Q45">
        <f t="shared" ca="1" si="1"/>
        <v>18.888888888888889</v>
      </c>
      <c r="R45" s="135">
        <f t="shared" ca="1" si="2"/>
        <v>-0.8819982053373715</v>
      </c>
      <c r="S45" s="135">
        <f t="shared" ca="1" si="3"/>
        <v>3</v>
      </c>
      <c r="T45" s="135">
        <f t="shared" ca="1" si="23"/>
        <v>3</v>
      </c>
      <c r="V45" s="17">
        <f t="shared" si="19"/>
        <v>7</v>
      </c>
      <c r="W45" s="17" t="str">
        <f t="shared" si="20"/>
        <v/>
      </c>
      <c r="X45" cm="1">
        <f t="array" ref="X45">_xlfn.PERCENTRANK.INC(_xlfn._xlws.FILTER($C:$C,$A:$A=0),C45)</f>
        <v>0.78700000000000003</v>
      </c>
      <c r="Y45" cm="1">
        <f t="array" ref="Y45">_xlfn.PERCENTRANK.INC(_xlfn._xlws.FILTER($C:$C,$A:$A=1),C45)</f>
        <v>0.75800000000000001</v>
      </c>
      <c r="Z45">
        <f t="shared" si="6"/>
        <v>0.79605511726266276</v>
      </c>
      <c r="AA45">
        <f t="shared" si="7"/>
        <v>0.69988360019734119</v>
      </c>
      <c r="AB45">
        <f t="shared" si="21"/>
        <v>7</v>
      </c>
      <c r="AC45" t="str">
        <f t="shared" si="22"/>
        <v/>
      </c>
      <c r="AE45" t="e">
        <f t="shared" si="10"/>
        <v>#N/A</v>
      </c>
      <c r="AF45" t="e">
        <f t="shared" si="11"/>
        <v>#N/A</v>
      </c>
      <c r="AG45" t="e">
        <f t="shared" si="12"/>
        <v>#N/A</v>
      </c>
    </row>
    <row r="46" spans="1:37" x14ac:dyDescent="0.25">
      <c r="A46" s="149">
        <v>0</v>
      </c>
      <c r="B46" s="149">
        <v>42083</v>
      </c>
      <c r="C46" s="87">
        <v>19</v>
      </c>
      <c r="E46" s="140">
        <v>27</v>
      </c>
      <c r="F46" s="142">
        <v>26</v>
      </c>
      <c r="G46" t="e">
        <f t="shared" si="13"/>
        <v>#N/A</v>
      </c>
      <c r="L46" t="e">
        <f t="shared" si="16"/>
        <v>#N/A</v>
      </c>
      <c r="M46" t="e">
        <f t="shared" si="18"/>
        <v>#N/A</v>
      </c>
      <c r="T46">
        <v>25</v>
      </c>
      <c r="U46">
        <f t="shared" ca="1" si="0"/>
        <v>43</v>
      </c>
      <c r="V46" s="135">
        <f t="shared" ca="1" si="1"/>
        <v>18.888888888888889</v>
      </c>
      <c r="W46" s="135">
        <f t="shared" ca="1" si="2"/>
        <v>-0.8819982053373715</v>
      </c>
      <c r="X46" s="135">
        <f t="shared" ca="1" si="3"/>
        <v>3</v>
      </c>
      <c r="Z46" s="17">
        <f t="shared" si="4"/>
        <v>1</v>
      </c>
      <c r="AA46" s="17" t="str">
        <f t="shared" si="5"/>
        <v/>
      </c>
      <c r="AB46" cm="1">
        <f t="array" ref="AB46">_xlfn.PERCENTRANK.INC(_xlfn._xlws.FILTER($C:$C,$A:$A=0),C46)</f>
        <v>2.4E-2</v>
      </c>
      <c r="AC46" cm="1">
        <f t="array" ref="AC46">_xlfn.PERCENTRANK.INC(_xlfn._xlws.FILTER($C:$C,$A:$A=1),C46)</f>
        <v>1.7000000000000001E-2</v>
      </c>
      <c r="AD46">
        <f t="shared" si="6"/>
        <v>-1.9773684281819468</v>
      </c>
      <c r="AE46">
        <f t="shared" si="7"/>
        <v>-2.1200716897421503</v>
      </c>
      <c r="AF46">
        <f t="shared" si="8"/>
        <v>1</v>
      </c>
      <c r="AG46" t="str">
        <f t="shared" si="9"/>
        <v/>
      </c>
      <c r="AI46" t="e">
        <f t="shared" si="10"/>
        <v>#N/A</v>
      </c>
      <c r="AJ46" t="e">
        <f t="shared" si="11"/>
        <v>#N/A</v>
      </c>
      <c r="AK46" t="e">
        <f t="shared" si="12"/>
        <v>#N/A</v>
      </c>
    </row>
    <row r="47" spans="1:37" x14ac:dyDescent="0.25">
      <c r="A47" s="149">
        <v>1</v>
      </c>
      <c r="B47" s="149">
        <v>42104</v>
      </c>
      <c r="C47" s="87">
        <v>30</v>
      </c>
      <c r="E47" s="140">
        <v>30</v>
      </c>
      <c r="F47" s="142">
        <v>22</v>
      </c>
      <c r="G47" t="e">
        <f t="shared" si="13"/>
        <v>#N/A</v>
      </c>
      <c r="L47" t="e">
        <f t="shared" si="16"/>
        <v>#N/A</v>
      </c>
      <c r="M47" t="e">
        <f t="shared" si="18"/>
        <v>#N/A</v>
      </c>
      <c r="T47">
        <v>25</v>
      </c>
      <c r="U47">
        <f t="shared" ca="1" si="0"/>
        <v>43</v>
      </c>
      <c r="V47" s="135">
        <f t="shared" ca="1" si="1"/>
        <v>18.888888888888889</v>
      </c>
      <c r="W47" s="135">
        <f t="shared" ca="1" si="2"/>
        <v>-0.8819982053373715</v>
      </c>
      <c r="X47" s="135">
        <f t="shared" ca="1" si="3"/>
        <v>3</v>
      </c>
      <c r="Z47" s="17" t="str">
        <f t="shared" si="4"/>
        <v/>
      </c>
      <c r="AA47" s="17">
        <f t="shared" si="5"/>
        <v>5</v>
      </c>
      <c r="AB47" cm="1">
        <f t="array" ref="AB47">_xlfn.PERCENTRANK.INC(_xlfn._xlws.FILTER($C:$C,$A:$A=0),C47)</f>
        <v>0.48399999999999999</v>
      </c>
      <c r="AC47" cm="1">
        <f t="array" ref="AC47">_xlfn.PERCENTRANK.INC(_xlfn._xlws.FILTER($C:$C,$A:$A=1),C47)</f>
        <v>0.55100000000000005</v>
      </c>
      <c r="AD47">
        <f t="shared" si="6"/>
        <v>-4.0116810184968099E-2</v>
      </c>
      <c r="AE47">
        <f t="shared" si="7"/>
        <v>0.12818824809848564</v>
      </c>
      <c r="AF47" t="str">
        <f t="shared" si="8"/>
        <v/>
      </c>
      <c r="AG47">
        <f t="shared" si="9"/>
        <v>5</v>
      </c>
      <c r="AI47" t="e">
        <f t="shared" si="10"/>
        <v>#N/A</v>
      </c>
      <c r="AJ47" t="e">
        <f t="shared" si="11"/>
        <v>#N/A</v>
      </c>
      <c r="AK47" t="e">
        <f t="shared" si="12"/>
        <v>#N/A</v>
      </c>
    </row>
    <row r="48" spans="1:37" x14ac:dyDescent="0.25">
      <c r="A48" s="149">
        <v>0</v>
      </c>
      <c r="B48" s="149">
        <v>42105</v>
      </c>
      <c r="C48" s="87">
        <v>22</v>
      </c>
      <c r="E48" s="140">
        <v>33</v>
      </c>
      <c r="F48" s="142">
        <v>31</v>
      </c>
      <c r="G48" t="e">
        <f t="shared" si="13"/>
        <v>#N/A</v>
      </c>
      <c r="L48" t="e">
        <f t="shared" si="16"/>
        <v>#N/A</v>
      </c>
      <c r="M48" t="e">
        <f t="shared" si="18"/>
        <v>#N/A</v>
      </c>
      <c r="S48">
        <v>25</v>
      </c>
      <c r="T48">
        <f t="shared" ca="1" si="0"/>
        <v>43</v>
      </c>
      <c r="U48">
        <f t="shared" ca="1" si="1"/>
        <v>18.888888888888889</v>
      </c>
      <c r="V48" s="135">
        <f t="shared" ca="1" si="2"/>
        <v>-0.8819982053373715</v>
      </c>
      <c r="W48" s="135">
        <f t="shared" ca="1" si="3"/>
        <v>3</v>
      </c>
      <c r="Y48">
        <f t="shared" ref="Y48:Y79" si="24">IF(A48=0,
IF(AA48&lt;0.04,1,
IF(AA48&lt;0.11,2,
IF(AA48&lt;0.23,3,
IF(AA48&lt;0.4,4,
IF(AA48&lt;0.6,5,
IF(AA48&lt;0.77,6,
IF(AA48&lt;0.89,7,
IF(AA48&lt;0.96,8,9)))))))),
"")</f>
        <v>9</v>
      </c>
      <c r="Z48" s="17" t="str">
        <f t="shared" ref="Z48:Z79" si="25">IF(A48=1,
IF(AB48&lt;0.04,1,
IF(AB48&lt;0.11,2,
IF(AB48&lt;0.23,3,
IF(AB48&lt;0.4,4,
IF(AB48&lt;0.6,5,
IF(AB48&lt;0.77,6,
IF(AB48&lt;0.89,7,
IF(AB48&lt;0.96,8,9)))))))),
"")</f>
        <v/>
      </c>
      <c r="AA48" s="17" t="str">
        <f t="shared" si="5"/>
        <v/>
      </c>
      <c r="AB48" cm="1">
        <f t="array" ref="AB48">_xlfn.PERCENTRANK.INC(_xlfn._xlws.FILTER($C:$C,$A:$A=1),C48)</f>
        <v>0.13700000000000001</v>
      </c>
      <c r="AC48" cm="1">
        <f t="array" ref="AC48">_xlfn.PERCENTRANK.INC(_xlfn._xlws.FILTER($C:$C,$A:$A=1),C48)</f>
        <v>0.13700000000000001</v>
      </c>
      <c r="AD48">
        <f t="shared" si="6"/>
        <v>-1.0938973526034375</v>
      </c>
      <c r="AE48">
        <f t="shared" si="7"/>
        <v>-1.0938973526034375</v>
      </c>
      <c r="AF48">
        <f t="shared" si="8"/>
        <v>3</v>
      </c>
      <c r="AG48" t="str">
        <f t="shared" si="9"/>
        <v/>
      </c>
      <c r="AI48" t="e">
        <f t="shared" si="10"/>
        <v>#N/A</v>
      </c>
      <c r="AJ48" t="e">
        <f t="shared" si="11"/>
        <v>#N/A</v>
      </c>
      <c r="AK48" t="e">
        <f t="shared" si="12"/>
        <v>#N/A</v>
      </c>
    </row>
    <row r="49" spans="1:37" x14ac:dyDescent="0.25">
      <c r="A49" s="149">
        <v>0</v>
      </c>
      <c r="B49" s="149">
        <v>42144</v>
      </c>
      <c r="C49" s="87">
        <v>33</v>
      </c>
      <c r="E49" s="140">
        <v>26</v>
      </c>
      <c r="F49" s="142">
        <v>33</v>
      </c>
      <c r="G49" t="e">
        <f t="shared" si="13"/>
        <v>#N/A</v>
      </c>
      <c r="L49" t="e">
        <f t="shared" si="16"/>
        <v>#N/A</v>
      </c>
      <c r="M49" t="e">
        <f t="shared" si="18"/>
        <v>#N/A</v>
      </c>
      <c r="S49">
        <v>25</v>
      </c>
      <c r="T49">
        <f t="shared" ca="1" si="0"/>
        <v>43</v>
      </c>
      <c r="U49">
        <f t="shared" ca="1" si="1"/>
        <v>18.888888888888889</v>
      </c>
      <c r="V49" s="135">
        <f t="shared" ca="1" si="2"/>
        <v>-0.8819982053373715</v>
      </c>
      <c r="W49" s="135">
        <f t="shared" ca="1" si="3"/>
        <v>3</v>
      </c>
      <c r="Y49">
        <f t="shared" si="24"/>
        <v>9</v>
      </c>
      <c r="Z49" s="17" t="str">
        <f t="shared" si="25"/>
        <v/>
      </c>
      <c r="AA49" s="17" t="str">
        <f t="shared" si="5"/>
        <v/>
      </c>
      <c r="AB49" cm="1">
        <f t="array" ref="AB49">_xlfn.PERCENTRANK.INC(_xlfn._xlws.FILTER($C:$C,$A:$A=1),C49)</f>
        <v>0.75800000000000001</v>
      </c>
      <c r="AC49" cm="1">
        <f t="array" ref="AC49">_xlfn.PERCENTRANK.INC(_xlfn._xlws.FILTER($C:$C,$A:$A=1),C49)</f>
        <v>0.75800000000000001</v>
      </c>
      <c r="AD49">
        <f t="shared" si="6"/>
        <v>0.69988360019734119</v>
      </c>
      <c r="AE49">
        <f t="shared" si="7"/>
        <v>0.69988360019734119</v>
      </c>
      <c r="AF49">
        <f t="shared" si="8"/>
        <v>6</v>
      </c>
      <c r="AG49" t="str">
        <f t="shared" si="9"/>
        <v/>
      </c>
      <c r="AI49" t="e">
        <f t="shared" si="10"/>
        <v>#N/A</v>
      </c>
      <c r="AJ49" t="e">
        <f t="shared" si="11"/>
        <v>#N/A</v>
      </c>
      <c r="AK49" t="e">
        <f t="shared" si="12"/>
        <v>#N/A</v>
      </c>
    </row>
    <row r="50" spans="1:37" x14ac:dyDescent="0.25">
      <c r="A50" s="149">
        <v>0</v>
      </c>
      <c r="B50" s="149">
        <v>42200</v>
      </c>
      <c r="C50" s="87">
        <v>39</v>
      </c>
      <c r="E50" s="140">
        <v>15</v>
      </c>
      <c r="F50" s="142">
        <v>32</v>
      </c>
      <c r="G50" t="e">
        <f t="shared" si="13"/>
        <v>#N/A</v>
      </c>
      <c r="L50" t="e">
        <f t="shared" si="16"/>
        <v>#N/A</v>
      </c>
      <c r="M50" t="e">
        <f t="shared" si="18"/>
        <v>#N/A</v>
      </c>
      <c r="S50">
        <v>25</v>
      </c>
      <c r="T50">
        <f t="shared" ca="1" si="0"/>
        <v>43</v>
      </c>
      <c r="U50">
        <f t="shared" ca="1" si="1"/>
        <v>18.888888888888889</v>
      </c>
      <c r="V50" s="135">
        <f t="shared" ca="1" si="2"/>
        <v>-0.8819982053373715</v>
      </c>
      <c r="W50" s="135">
        <f t="shared" ca="1" si="3"/>
        <v>3</v>
      </c>
      <c r="Y50">
        <f t="shared" si="24"/>
        <v>9</v>
      </c>
      <c r="Z50" s="17" t="str">
        <f t="shared" si="25"/>
        <v/>
      </c>
      <c r="AA50" s="17" t="str">
        <f t="shared" si="5"/>
        <v/>
      </c>
      <c r="AB50" cm="1">
        <f t="array" ref="AB50">_xlfn.PERCENTRANK.INC(_xlfn._xlws.FILTER($C:$C,$A:$A=1),C50)</f>
        <v>1</v>
      </c>
      <c r="AC50" cm="1">
        <f t="array" ref="AC50">_xlfn.PERCENTRANK.INC(_xlfn._xlws.FILTER($C:$C,$A:$A=1),C50)</f>
        <v>1</v>
      </c>
      <c r="AD50" t="e">
        <f t="shared" si="6"/>
        <v>#NUM!</v>
      </c>
      <c r="AE50" t="e">
        <f t="shared" si="7"/>
        <v>#NUM!</v>
      </c>
      <c r="AF50" t="e">
        <f t="shared" si="8"/>
        <v>#NUM!</v>
      </c>
      <c r="AG50" t="str">
        <f t="shared" si="9"/>
        <v/>
      </c>
      <c r="AI50" t="e">
        <f t="shared" si="10"/>
        <v>#N/A</v>
      </c>
      <c r="AJ50" t="e">
        <f t="shared" si="11"/>
        <v>#N/A</v>
      </c>
      <c r="AK50" t="e">
        <f t="shared" si="12"/>
        <v>#N/A</v>
      </c>
    </row>
    <row r="51" spans="1:37" x14ac:dyDescent="0.25">
      <c r="A51" s="149">
        <v>0</v>
      </c>
      <c r="B51" s="149">
        <v>41432</v>
      </c>
      <c r="C51" s="87">
        <v>28</v>
      </c>
      <c r="E51" s="140">
        <v>28</v>
      </c>
      <c r="F51" s="142">
        <v>28</v>
      </c>
      <c r="G51" t="e">
        <f t="shared" si="13"/>
        <v>#N/A</v>
      </c>
      <c r="L51" t="e">
        <f t="shared" si="16"/>
        <v>#N/A</v>
      </c>
      <c r="M51" t="e">
        <f t="shared" si="18"/>
        <v>#N/A</v>
      </c>
      <c r="S51">
        <v>25</v>
      </c>
      <c r="T51">
        <f t="shared" ca="1" si="0"/>
        <v>43</v>
      </c>
      <c r="U51">
        <f t="shared" ca="1" si="1"/>
        <v>18.888888888888889</v>
      </c>
      <c r="V51" s="135">
        <f t="shared" ca="1" si="2"/>
        <v>-0.8819982053373715</v>
      </c>
      <c r="W51" s="135">
        <f t="shared" ca="1" si="3"/>
        <v>3</v>
      </c>
      <c r="Y51">
        <f t="shared" si="24"/>
        <v>9</v>
      </c>
      <c r="Z51" s="17" t="str">
        <f t="shared" si="25"/>
        <v/>
      </c>
      <c r="AA51" s="17" t="str">
        <f t="shared" si="5"/>
        <v/>
      </c>
      <c r="AB51" cm="1">
        <f t="array" ref="AB51">_xlfn.PERCENTRANK.INC(_xlfn._xlws.FILTER($C:$C,$A:$A=1),C51)</f>
        <v>0.32700000000000001</v>
      </c>
      <c r="AC51" cm="1">
        <f t="array" ref="AC51">_xlfn.PERCENTRANK.INC(_xlfn._xlws.FILTER($C:$C,$A:$A=1),C51)</f>
        <v>0.32700000000000001</v>
      </c>
      <c r="AD51">
        <f t="shared" si="6"/>
        <v>-0.4482122814566093</v>
      </c>
      <c r="AE51">
        <f t="shared" si="7"/>
        <v>-0.4482122814566093</v>
      </c>
      <c r="AF51">
        <f t="shared" si="8"/>
        <v>4</v>
      </c>
      <c r="AG51" t="str">
        <f t="shared" si="9"/>
        <v/>
      </c>
      <c r="AI51" t="e">
        <f t="shared" si="10"/>
        <v>#N/A</v>
      </c>
      <c r="AJ51" t="e">
        <f t="shared" si="11"/>
        <v>#N/A</v>
      </c>
      <c r="AK51" t="e">
        <f t="shared" si="12"/>
        <v>#N/A</v>
      </c>
    </row>
    <row r="52" spans="1:37" x14ac:dyDescent="0.25">
      <c r="A52" s="149">
        <v>1</v>
      </c>
      <c r="B52" s="149">
        <v>42274</v>
      </c>
      <c r="C52" s="87">
        <v>36</v>
      </c>
      <c r="E52" s="140">
        <v>28</v>
      </c>
      <c r="F52" s="142">
        <v>30</v>
      </c>
      <c r="G52" t="e">
        <f t="shared" si="13"/>
        <v>#N/A</v>
      </c>
      <c r="L52" t="e">
        <f t="shared" si="16"/>
        <v>#N/A</v>
      </c>
      <c r="M52" t="e">
        <f t="shared" si="18"/>
        <v>#N/A</v>
      </c>
      <c r="S52">
        <v>25</v>
      </c>
      <c r="T52">
        <f t="shared" ca="1" si="0"/>
        <v>43</v>
      </c>
      <c r="U52">
        <f t="shared" ca="1" si="1"/>
        <v>18.888888888888889</v>
      </c>
      <c r="V52" s="135">
        <f t="shared" ca="1" si="2"/>
        <v>-0.8819982053373715</v>
      </c>
      <c r="W52" s="135">
        <f t="shared" ca="1" si="3"/>
        <v>3</v>
      </c>
      <c r="Y52" t="str">
        <f t="shared" si="24"/>
        <v/>
      </c>
      <c r="Z52" s="17">
        <f t="shared" si="25"/>
        <v>7</v>
      </c>
      <c r="AA52" s="17">
        <f t="shared" si="5"/>
        <v>7</v>
      </c>
      <c r="AB52" cm="1">
        <f t="array" ref="AB52">_xlfn.PERCENTRANK.INC(_xlfn._xlws.FILTER($C:$C,$A:$A=1),C52)</f>
        <v>0.84399999999999997</v>
      </c>
      <c r="AC52" cm="1">
        <f t="array" ref="AC52">_xlfn.PERCENTRANK.INC(_xlfn._xlws.FILTER($C:$C,$A:$A=1),C52)</f>
        <v>0.84399999999999997</v>
      </c>
      <c r="AD52">
        <f t="shared" si="6"/>
        <v>1.0110343281418137</v>
      </c>
      <c r="AE52">
        <f t="shared" si="7"/>
        <v>1.0110343281418137</v>
      </c>
      <c r="AF52" t="str">
        <f t="shared" si="8"/>
        <v/>
      </c>
      <c r="AG52">
        <f t="shared" si="9"/>
        <v>7</v>
      </c>
      <c r="AI52" t="e">
        <f t="shared" si="10"/>
        <v>#N/A</v>
      </c>
      <c r="AJ52" t="e">
        <f t="shared" si="11"/>
        <v>#N/A</v>
      </c>
      <c r="AK52" t="e">
        <f t="shared" si="12"/>
        <v>#N/A</v>
      </c>
    </row>
    <row r="53" spans="1:37" x14ac:dyDescent="0.25">
      <c r="A53" s="149">
        <v>0</v>
      </c>
      <c r="B53" s="149">
        <v>42273</v>
      </c>
      <c r="C53" s="87">
        <v>34</v>
      </c>
      <c r="E53" s="140">
        <v>33</v>
      </c>
      <c r="F53" s="142">
        <v>20</v>
      </c>
      <c r="G53" t="e">
        <f t="shared" si="13"/>
        <v>#N/A</v>
      </c>
      <c r="L53" t="e">
        <f t="shared" si="16"/>
        <v>#N/A</v>
      </c>
      <c r="M53" t="e">
        <f t="shared" si="18"/>
        <v>#N/A</v>
      </c>
      <c r="S53">
        <v>25</v>
      </c>
      <c r="T53">
        <f t="shared" ca="1" si="0"/>
        <v>43</v>
      </c>
      <c r="U53">
        <f t="shared" ca="1" si="1"/>
        <v>18.888888888888889</v>
      </c>
      <c r="V53" s="135">
        <f t="shared" ca="1" si="2"/>
        <v>-0.8819982053373715</v>
      </c>
      <c r="W53" s="135">
        <f t="shared" ca="1" si="3"/>
        <v>3</v>
      </c>
      <c r="Y53">
        <f t="shared" si="24"/>
        <v>9</v>
      </c>
      <c r="Z53" s="17" t="str">
        <f t="shared" si="25"/>
        <v/>
      </c>
      <c r="AA53" s="17" t="str">
        <f t="shared" si="5"/>
        <v/>
      </c>
      <c r="AB53" cm="1">
        <f t="array" ref="AB53">_xlfn.PERCENTRANK.INC(_xlfn._xlws.FILTER($C:$C,$A:$A=1),C53)</f>
        <v>0.82699999999999996</v>
      </c>
      <c r="AC53" cm="1">
        <f t="array" ref="AC53">_xlfn.PERCENTRANK.INC(_xlfn._xlws.FILTER($C:$C,$A:$A=1),C53)</f>
        <v>0.82699999999999996</v>
      </c>
      <c r="AD53">
        <f t="shared" si="6"/>
        <v>0.94237633259795017</v>
      </c>
      <c r="AE53">
        <f t="shared" si="7"/>
        <v>0.94237633259795017</v>
      </c>
      <c r="AF53">
        <f t="shared" si="8"/>
        <v>7</v>
      </c>
      <c r="AG53" t="str">
        <f t="shared" si="9"/>
        <v/>
      </c>
      <c r="AI53" t="e">
        <f t="shared" si="10"/>
        <v>#N/A</v>
      </c>
      <c r="AJ53" t="e">
        <f t="shared" si="11"/>
        <v>#N/A</v>
      </c>
      <c r="AK53" t="e">
        <f t="shared" si="12"/>
        <v>#N/A</v>
      </c>
    </row>
    <row r="54" spans="1:37" x14ac:dyDescent="0.25">
      <c r="A54" s="149">
        <v>0</v>
      </c>
      <c r="B54" s="149">
        <v>42317</v>
      </c>
      <c r="C54" s="87">
        <v>27</v>
      </c>
      <c r="E54" s="140">
        <v>31</v>
      </c>
      <c r="F54" s="142">
        <v>29</v>
      </c>
      <c r="G54" t="e">
        <f t="shared" si="13"/>
        <v>#N/A</v>
      </c>
      <c r="L54" t="e">
        <f t="shared" si="16"/>
        <v>#N/A</v>
      </c>
      <c r="M54" t="e">
        <f t="shared" si="18"/>
        <v>#N/A</v>
      </c>
      <c r="S54">
        <v>25</v>
      </c>
      <c r="T54">
        <f t="shared" ca="1" si="0"/>
        <v>43</v>
      </c>
      <c r="U54">
        <f t="shared" ca="1" si="1"/>
        <v>18.888888888888889</v>
      </c>
      <c r="V54" s="135">
        <f t="shared" ca="1" si="2"/>
        <v>-0.8819982053373715</v>
      </c>
      <c r="W54" s="135">
        <f t="shared" ca="1" si="3"/>
        <v>3</v>
      </c>
      <c r="Y54">
        <f t="shared" si="24"/>
        <v>9</v>
      </c>
      <c r="Z54" s="17" t="str">
        <f t="shared" si="25"/>
        <v/>
      </c>
      <c r="AA54" s="17" t="str">
        <f t="shared" si="5"/>
        <v/>
      </c>
      <c r="AB54" cm="1">
        <f t="array" ref="AB54">_xlfn.PERCENTRANK.INC(_xlfn._xlws.FILTER($C:$C,$A:$A=1),C54)</f>
        <v>0.29299999999999998</v>
      </c>
      <c r="AC54" cm="1">
        <f t="array" ref="AC54">_xlfn.PERCENTRANK.INC(_xlfn._xlws.FILTER($C:$C,$A:$A=1),C54)</f>
        <v>0.29299999999999998</v>
      </c>
      <c r="AD54">
        <f t="shared" si="6"/>
        <v>-0.54464165479999915</v>
      </c>
      <c r="AE54">
        <f t="shared" si="7"/>
        <v>-0.54464165479999915</v>
      </c>
      <c r="AF54">
        <f t="shared" si="8"/>
        <v>4</v>
      </c>
      <c r="AG54" t="str">
        <f t="shared" si="9"/>
        <v/>
      </c>
      <c r="AI54" t="e">
        <f t="shared" si="10"/>
        <v>#N/A</v>
      </c>
      <c r="AJ54" t="e">
        <f t="shared" si="11"/>
        <v>#N/A</v>
      </c>
      <c r="AK54" t="e">
        <f t="shared" si="12"/>
        <v>#N/A</v>
      </c>
    </row>
    <row r="55" spans="1:37" x14ac:dyDescent="0.25">
      <c r="A55" s="149">
        <v>0</v>
      </c>
      <c r="B55" s="149">
        <v>42327</v>
      </c>
      <c r="C55" s="87">
        <v>30</v>
      </c>
      <c r="E55" s="140">
        <v>19</v>
      </c>
      <c r="F55" s="142">
        <v>39</v>
      </c>
      <c r="G55" t="e">
        <f t="shared" si="13"/>
        <v>#N/A</v>
      </c>
      <c r="L55" t="e">
        <f t="shared" si="16"/>
        <v>#N/A</v>
      </c>
      <c r="M55" t="e">
        <f t="shared" si="18"/>
        <v>#N/A</v>
      </c>
      <c r="S55">
        <v>26</v>
      </c>
      <c r="T55">
        <f t="shared" ca="1" si="0"/>
        <v>54</v>
      </c>
      <c r="U55">
        <f t="shared" ca="1" si="1"/>
        <v>23.777777777777779</v>
      </c>
      <c r="V55" s="135">
        <f t="shared" ca="1" si="2"/>
        <v>-0.7134690544642347</v>
      </c>
      <c r="W55" s="135">
        <f t="shared" ca="1" si="3"/>
        <v>4</v>
      </c>
      <c r="Y55">
        <f t="shared" si="24"/>
        <v>9</v>
      </c>
      <c r="Z55" s="17" t="str">
        <f t="shared" si="25"/>
        <v/>
      </c>
      <c r="AA55" s="17" t="str">
        <f t="shared" si="5"/>
        <v/>
      </c>
      <c r="AB55" cm="1">
        <f t="array" ref="AB55">_xlfn.PERCENTRANK.INC(_xlfn._xlws.FILTER($C:$C,$A:$A=1),C55)</f>
        <v>0.55100000000000005</v>
      </c>
      <c r="AC55" cm="1">
        <f t="array" ref="AC55">_xlfn.PERCENTRANK.INC(_xlfn._xlws.FILTER($C:$C,$A:$A=1),C55)</f>
        <v>0.55100000000000005</v>
      </c>
      <c r="AD55">
        <f t="shared" si="6"/>
        <v>0.12818824809848564</v>
      </c>
      <c r="AE55">
        <f t="shared" si="7"/>
        <v>0.12818824809848564</v>
      </c>
      <c r="AF55">
        <f t="shared" si="8"/>
        <v>5</v>
      </c>
      <c r="AG55" t="str">
        <f t="shared" si="9"/>
        <v/>
      </c>
      <c r="AI55" t="e">
        <f t="shared" si="10"/>
        <v>#N/A</v>
      </c>
      <c r="AJ55" t="e">
        <f t="shared" si="11"/>
        <v>#N/A</v>
      </c>
      <c r="AK55" t="e">
        <f t="shared" si="12"/>
        <v>#N/A</v>
      </c>
    </row>
    <row r="56" spans="1:37" x14ac:dyDescent="0.25">
      <c r="A56" s="149">
        <v>0</v>
      </c>
      <c r="B56" s="149">
        <v>42343</v>
      </c>
      <c r="C56" s="87">
        <v>33</v>
      </c>
      <c r="E56" s="140">
        <v>22</v>
      </c>
      <c r="F56" s="142">
        <v>31</v>
      </c>
      <c r="G56" t="e">
        <f t="shared" si="13"/>
        <v>#N/A</v>
      </c>
      <c r="L56" t="e">
        <f t="shared" si="16"/>
        <v>#N/A</v>
      </c>
      <c r="M56" t="e">
        <f t="shared" si="18"/>
        <v>#N/A</v>
      </c>
      <c r="S56">
        <v>26</v>
      </c>
      <c r="T56">
        <f t="shared" ca="1" si="0"/>
        <v>54</v>
      </c>
      <c r="U56">
        <f t="shared" ca="1" si="1"/>
        <v>23.777777777777779</v>
      </c>
      <c r="V56" s="135">
        <f t="shared" ca="1" si="2"/>
        <v>-0.7134690544642347</v>
      </c>
      <c r="W56" s="135">
        <f t="shared" ca="1" si="3"/>
        <v>4</v>
      </c>
      <c r="Y56">
        <f t="shared" si="24"/>
        <v>9</v>
      </c>
      <c r="Z56" s="17" t="str">
        <f t="shared" si="25"/>
        <v/>
      </c>
      <c r="AA56" s="17" t="str">
        <f t="shared" si="5"/>
        <v/>
      </c>
      <c r="AB56" cm="1">
        <f t="array" ref="AB56">_xlfn.PERCENTRANK.INC(_xlfn._xlws.FILTER($C:$C,$A:$A=1),C56)</f>
        <v>0.75800000000000001</v>
      </c>
      <c r="AC56" cm="1">
        <f t="array" ref="AC56">_xlfn.PERCENTRANK.INC(_xlfn._xlws.FILTER($C:$C,$A:$A=1),C56)</f>
        <v>0.75800000000000001</v>
      </c>
      <c r="AD56">
        <f t="shared" si="6"/>
        <v>0.69988360019734119</v>
      </c>
      <c r="AE56">
        <f t="shared" si="7"/>
        <v>0.69988360019734119</v>
      </c>
      <c r="AF56">
        <f t="shared" si="8"/>
        <v>6</v>
      </c>
      <c r="AG56" t="str">
        <f t="shared" si="9"/>
        <v/>
      </c>
      <c r="AI56" t="e">
        <f t="shared" si="10"/>
        <v>#N/A</v>
      </c>
      <c r="AJ56" t="e">
        <f t="shared" si="11"/>
        <v>#N/A</v>
      </c>
      <c r="AK56" t="e">
        <f t="shared" si="12"/>
        <v>#N/A</v>
      </c>
    </row>
    <row r="57" spans="1:37" x14ac:dyDescent="0.25">
      <c r="A57" s="149">
        <v>0</v>
      </c>
      <c r="B57" s="149">
        <v>42354</v>
      </c>
      <c r="C57" s="87">
        <v>26</v>
      </c>
      <c r="E57" s="140">
        <v>25</v>
      </c>
      <c r="F57" s="142">
        <v>28</v>
      </c>
      <c r="G57" t="e">
        <f t="shared" si="13"/>
        <v>#N/A</v>
      </c>
      <c r="L57" t="e">
        <f t="shared" si="16"/>
        <v>#N/A</v>
      </c>
      <c r="M57" t="e">
        <f t="shared" si="18"/>
        <v>#N/A</v>
      </c>
      <c r="S57">
        <v>26</v>
      </c>
      <c r="T57">
        <f t="shared" ca="1" si="0"/>
        <v>54</v>
      </c>
      <c r="U57">
        <f t="shared" ca="1" si="1"/>
        <v>23.777777777777779</v>
      </c>
      <c r="V57" s="135">
        <f t="shared" ca="1" si="2"/>
        <v>-0.7134690544642347</v>
      </c>
      <c r="W57" s="135">
        <f t="shared" ca="1" si="3"/>
        <v>4</v>
      </c>
      <c r="Y57">
        <f t="shared" si="24"/>
        <v>9</v>
      </c>
      <c r="Z57" s="17" t="str">
        <f t="shared" si="25"/>
        <v/>
      </c>
      <c r="AA57" s="17" t="str">
        <f t="shared" si="5"/>
        <v/>
      </c>
      <c r="AB57" cm="1">
        <f t="array" ref="AB57">_xlfn.PERCENTRANK.INC(_xlfn._xlws.FILTER($C:$C,$A:$A=1),C57)</f>
        <v>0.224</v>
      </c>
      <c r="AC57" cm="1">
        <f t="array" ref="AC57">_xlfn.PERCENTRANK.INC(_xlfn._xlws.FILTER($C:$C,$A:$A=1),C57)</f>
        <v>0.224</v>
      </c>
      <c r="AD57">
        <f t="shared" si="6"/>
        <v>-0.75875354450437071</v>
      </c>
      <c r="AE57">
        <f t="shared" si="7"/>
        <v>-0.75875354450437071</v>
      </c>
      <c r="AF57">
        <f t="shared" si="8"/>
        <v>3</v>
      </c>
      <c r="AG57" t="str">
        <f t="shared" si="9"/>
        <v/>
      </c>
      <c r="AI57" t="e">
        <f t="shared" si="10"/>
        <v>#N/A</v>
      </c>
      <c r="AJ57" t="e">
        <f t="shared" si="11"/>
        <v>#N/A</v>
      </c>
      <c r="AK57" t="e">
        <f t="shared" si="12"/>
        <v>#N/A</v>
      </c>
    </row>
    <row r="58" spans="1:37" x14ac:dyDescent="0.25">
      <c r="A58" s="149">
        <v>0</v>
      </c>
      <c r="B58" s="149">
        <v>42355</v>
      </c>
      <c r="C58" s="87">
        <v>15</v>
      </c>
      <c r="E58" s="140">
        <v>26</v>
      </c>
      <c r="F58" s="142">
        <v>27</v>
      </c>
      <c r="G58" t="e">
        <f t="shared" si="13"/>
        <v>#N/A</v>
      </c>
      <c r="L58" t="e">
        <f t="shared" si="16"/>
        <v>#N/A</v>
      </c>
      <c r="M58" t="e">
        <f t="shared" si="18"/>
        <v>#N/A</v>
      </c>
      <c r="S58">
        <v>26</v>
      </c>
      <c r="T58">
        <f t="shared" ca="1" si="0"/>
        <v>54</v>
      </c>
      <c r="U58">
        <f t="shared" ca="1" si="1"/>
        <v>23.777777777777779</v>
      </c>
      <c r="V58" s="135">
        <f t="shared" ca="1" si="2"/>
        <v>-0.7134690544642347</v>
      </c>
      <c r="W58" s="135">
        <f t="shared" ca="1" si="3"/>
        <v>4</v>
      </c>
      <c r="Y58">
        <f t="shared" si="24"/>
        <v>9</v>
      </c>
      <c r="Z58" s="17" t="str">
        <f t="shared" si="25"/>
        <v/>
      </c>
      <c r="AA58" s="17" t="str">
        <f t="shared" si="5"/>
        <v/>
      </c>
      <c r="AB58" cm="1">
        <f t="array" ref="AB58">_xlfn.PERCENTRANK.INC(_xlfn._xlws.FILTER($C:$C,$A:$A=1),C58)</f>
        <v>5.0000000000000001E-3</v>
      </c>
      <c r="AC58" cm="1">
        <f t="array" ref="AC58">_xlfn.PERCENTRANK.INC(_xlfn._xlws.FILTER($C:$C,$A:$A=1),C58)</f>
        <v>5.0000000000000001E-3</v>
      </c>
      <c r="AD58">
        <f t="shared" si="6"/>
        <v>-2.5758293035488999</v>
      </c>
      <c r="AE58">
        <f t="shared" si="7"/>
        <v>-2.5758293035488999</v>
      </c>
      <c r="AF58">
        <f t="shared" si="8"/>
        <v>0</v>
      </c>
      <c r="AG58" t="str">
        <f t="shared" si="9"/>
        <v/>
      </c>
      <c r="AI58" t="e">
        <f t="shared" si="10"/>
        <v>#N/A</v>
      </c>
      <c r="AJ58" t="e">
        <f t="shared" si="11"/>
        <v>#N/A</v>
      </c>
      <c r="AK58" t="e">
        <f t="shared" si="12"/>
        <v>#N/A</v>
      </c>
    </row>
    <row r="59" spans="1:37" x14ac:dyDescent="0.25">
      <c r="A59" s="149">
        <v>0</v>
      </c>
      <c r="B59" s="149">
        <v>42356</v>
      </c>
      <c r="C59" s="87">
        <v>28</v>
      </c>
      <c r="E59" s="140">
        <v>33</v>
      </c>
      <c r="F59" s="142">
        <v>20</v>
      </c>
      <c r="G59" t="e">
        <f t="shared" si="13"/>
        <v>#N/A</v>
      </c>
      <c r="L59" t="e">
        <f t="shared" si="16"/>
        <v>#N/A</v>
      </c>
      <c r="M59" t="e">
        <f t="shared" si="18"/>
        <v>#N/A</v>
      </c>
      <c r="S59">
        <v>26</v>
      </c>
      <c r="T59">
        <f t="shared" ca="1" si="0"/>
        <v>54</v>
      </c>
      <c r="U59">
        <f t="shared" ca="1" si="1"/>
        <v>23.777777777777779</v>
      </c>
      <c r="V59" s="135">
        <f t="shared" ca="1" si="2"/>
        <v>-0.7134690544642347</v>
      </c>
      <c r="W59" s="135">
        <f t="shared" ca="1" si="3"/>
        <v>4</v>
      </c>
      <c r="Y59">
        <f t="shared" si="24"/>
        <v>9</v>
      </c>
      <c r="Z59" s="17" t="str">
        <f t="shared" si="25"/>
        <v/>
      </c>
      <c r="AA59" s="17" t="str">
        <f t="shared" si="5"/>
        <v/>
      </c>
      <c r="AB59" cm="1">
        <f t="array" ref="AB59">_xlfn.PERCENTRANK.INC(_xlfn._xlws.FILTER($C:$C,$A:$A=1),C59)</f>
        <v>0.32700000000000001</v>
      </c>
      <c r="AC59" cm="1">
        <f t="array" ref="AC59">_xlfn.PERCENTRANK.INC(_xlfn._xlws.FILTER($C:$C,$A:$A=1),C59)</f>
        <v>0.32700000000000001</v>
      </c>
      <c r="AD59">
        <f t="shared" si="6"/>
        <v>-0.4482122814566093</v>
      </c>
      <c r="AE59">
        <f t="shared" si="7"/>
        <v>-0.4482122814566093</v>
      </c>
      <c r="AF59">
        <f t="shared" si="8"/>
        <v>4</v>
      </c>
      <c r="AG59" t="str">
        <f t="shared" si="9"/>
        <v/>
      </c>
      <c r="AI59" t="e">
        <f t="shared" si="10"/>
        <v>#N/A</v>
      </c>
      <c r="AJ59" t="e">
        <f t="shared" si="11"/>
        <v>#N/A</v>
      </c>
      <c r="AK59" t="e">
        <f t="shared" si="12"/>
        <v>#N/A</v>
      </c>
    </row>
    <row r="60" spans="1:37" x14ac:dyDescent="0.25">
      <c r="A60" s="149">
        <v>0</v>
      </c>
      <c r="B60" s="149">
        <v>42357</v>
      </c>
      <c r="C60" s="87">
        <v>28</v>
      </c>
      <c r="E60" s="140">
        <v>27</v>
      </c>
      <c r="F60" s="142">
        <v>32</v>
      </c>
      <c r="G60" t="e">
        <f t="shared" si="13"/>
        <v>#N/A</v>
      </c>
      <c r="L60" t="e">
        <f t="shared" si="16"/>
        <v>#N/A</v>
      </c>
      <c r="M60" t="e">
        <f t="shared" si="18"/>
        <v>#N/A</v>
      </c>
      <c r="S60">
        <v>26</v>
      </c>
      <c r="T60">
        <f t="shared" ca="1" si="0"/>
        <v>54</v>
      </c>
      <c r="U60">
        <f t="shared" ca="1" si="1"/>
        <v>23.777777777777779</v>
      </c>
      <c r="V60" s="135">
        <f t="shared" ca="1" si="2"/>
        <v>-0.7134690544642347</v>
      </c>
      <c r="W60" s="135">
        <f t="shared" ca="1" si="3"/>
        <v>4</v>
      </c>
      <c r="Y60">
        <f t="shared" si="24"/>
        <v>9</v>
      </c>
      <c r="Z60" s="17" t="str">
        <f t="shared" si="25"/>
        <v/>
      </c>
      <c r="AA60" s="17" t="str">
        <f t="shared" si="5"/>
        <v/>
      </c>
      <c r="AB60" cm="1">
        <f t="array" ref="AB60">_xlfn.PERCENTRANK.INC(_xlfn._xlws.FILTER($C:$C,$A:$A=1),C60)</f>
        <v>0.32700000000000001</v>
      </c>
      <c r="AC60" cm="1">
        <f t="array" ref="AC60">_xlfn.PERCENTRANK.INC(_xlfn._xlws.FILTER($C:$C,$A:$A=1),C60)</f>
        <v>0.32700000000000001</v>
      </c>
      <c r="AD60">
        <f t="shared" si="6"/>
        <v>-0.4482122814566093</v>
      </c>
      <c r="AE60">
        <f t="shared" si="7"/>
        <v>-0.4482122814566093</v>
      </c>
      <c r="AF60">
        <f t="shared" si="8"/>
        <v>4</v>
      </c>
      <c r="AG60" t="str">
        <f t="shared" si="9"/>
        <v/>
      </c>
      <c r="AI60" t="e">
        <f t="shared" si="10"/>
        <v>#N/A</v>
      </c>
      <c r="AJ60" t="e">
        <f t="shared" si="11"/>
        <v>#N/A</v>
      </c>
      <c r="AK60" t="e">
        <f t="shared" si="12"/>
        <v>#N/A</v>
      </c>
    </row>
    <row r="61" spans="1:37" x14ac:dyDescent="0.25">
      <c r="A61" s="149">
        <v>0</v>
      </c>
      <c r="B61" s="149">
        <v>42359</v>
      </c>
      <c r="C61" s="87">
        <v>33</v>
      </c>
      <c r="E61" s="140">
        <v>31</v>
      </c>
      <c r="F61" s="142">
        <v>38</v>
      </c>
      <c r="G61" t="e">
        <f t="shared" si="13"/>
        <v>#N/A</v>
      </c>
      <c r="L61" t="e">
        <f t="shared" si="16"/>
        <v>#N/A</v>
      </c>
      <c r="M61" t="e">
        <f t="shared" si="18"/>
        <v>#N/A</v>
      </c>
      <c r="S61">
        <v>26</v>
      </c>
      <c r="T61">
        <f t="shared" ca="1" si="0"/>
        <v>54</v>
      </c>
      <c r="U61">
        <f t="shared" ca="1" si="1"/>
        <v>23.777777777777779</v>
      </c>
      <c r="V61" s="135">
        <f t="shared" ca="1" si="2"/>
        <v>-0.7134690544642347</v>
      </c>
      <c r="W61" s="135">
        <f t="shared" ca="1" si="3"/>
        <v>4</v>
      </c>
      <c r="Y61">
        <f t="shared" si="24"/>
        <v>9</v>
      </c>
      <c r="Z61" s="17" t="str">
        <f t="shared" si="25"/>
        <v/>
      </c>
      <c r="AA61" s="17" t="str">
        <f t="shared" si="5"/>
        <v/>
      </c>
      <c r="AB61" cm="1">
        <f t="array" ref="AB61">_xlfn.PERCENTRANK.INC(_xlfn._xlws.FILTER($C:$C,$A:$A=1),C61)</f>
        <v>0.75800000000000001</v>
      </c>
      <c r="AC61" cm="1">
        <f t="array" ref="AC61">_xlfn.PERCENTRANK.INC(_xlfn._xlws.FILTER($C:$C,$A:$A=1),C61)</f>
        <v>0.75800000000000001</v>
      </c>
      <c r="AD61">
        <f t="shared" si="6"/>
        <v>0.69988360019734119</v>
      </c>
      <c r="AE61">
        <f t="shared" si="7"/>
        <v>0.69988360019734119</v>
      </c>
      <c r="AF61">
        <f t="shared" si="8"/>
        <v>6</v>
      </c>
      <c r="AG61" t="str">
        <f t="shared" si="9"/>
        <v/>
      </c>
      <c r="AI61" t="e">
        <f t="shared" si="10"/>
        <v>#N/A</v>
      </c>
      <c r="AJ61" t="e">
        <f t="shared" si="11"/>
        <v>#N/A</v>
      </c>
      <c r="AK61" t="e">
        <f t="shared" si="12"/>
        <v>#N/A</v>
      </c>
    </row>
    <row r="62" spans="1:37" x14ac:dyDescent="0.25">
      <c r="A62" s="149">
        <v>0</v>
      </c>
      <c r="B62" s="149">
        <v>42362</v>
      </c>
      <c r="C62" s="87">
        <v>31</v>
      </c>
      <c r="E62" s="140">
        <v>33</v>
      </c>
      <c r="F62" s="142">
        <v>32</v>
      </c>
      <c r="G62" t="e">
        <f t="shared" si="13"/>
        <v>#N/A</v>
      </c>
      <c r="L62" t="e">
        <f t="shared" si="16"/>
        <v>#N/A</v>
      </c>
      <c r="M62" t="e">
        <f t="shared" si="18"/>
        <v>#N/A</v>
      </c>
      <c r="S62">
        <v>26</v>
      </c>
      <c r="T62">
        <f t="shared" ca="1" si="0"/>
        <v>54</v>
      </c>
      <c r="U62">
        <f t="shared" ca="1" si="1"/>
        <v>23.777777777777779</v>
      </c>
      <c r="V62" s="135">
        <f t="shared" ca="1" si="2"/>
        <v>-0.7134690544642347</v>
      </c>
      <c r="W62" s="135">
        <f t="shared" ca="1" si="3"/>
        <v>4</v>
      </c>
      <c r="Y62">
        <f t="shared" si="24"/>
        <v>9</v>
      </c>
      <c r="Z62" s="17" t="str">
        <f t="shared" si="25"/>
        <v/>
      </c>
      <c r="AA62" s="17" t="str">
        <f t="shared" si="5"/>
        <v/>
      </c>
      <c r="AB62" cm="1">
        <f t="array" ref="AB62">_xlfn.PERCENTRANK.INC(_xlfn._xlws.FILTER($C:$C,$A:$A=1),C62)</f>
        <v>0.62</v>
      </c>
      <c r="AC62" cm="1">
        <f t="array" ref="AC62">_xlfn.PERCENTRANK.INC(_xlfn._xlws.FILTER($C:$C,$A:$A=1),C62)</f>
        <v>0.62</v>
      </c>
      <c r="AD62">
        <f t="shared" si="6"/>
        <v>0.30548078809939727</v>
      </c>
      <c r="AE62">
        <f t="shared" si="7"/>
        <v>0.30548078809939727</v>
      </c>
      <c r="AF62">
        <f t="shared" si="8"/>
        <v>6</v>
      </c>
      <c r="AG62" t="str">
        <f t="shared" si="9"/>
        <v/>
      </c>
      <c r="AI62" t="e">
        <f t="shared" si="10"/>
        <v>#N/A</v>
      </c>
      <c r="AJ62" t="e">
        <f t="shared" si="11"/>
        <v>#N/A</v>
      </c>
      <c r="AK62" t="e">
        <f t="shared" si="12"/>
        <v>#N/A</v>
      </c>
    </row>
    <row r="63" spans="1:37" x14ac:dyDescent="0.25">
      <c r="A63" s="149">
        <v>0</v>
      </c>
      <c r="B63" s="149">
        <v>42361</v>
      </c>
      <c r="C63" s="87">
        <v>19</v>
      </c>
      <c r="E63" s="140">
        <v>37</v>
      </c>
      <c r="F63" s="142">
        <v>20</v>
      </c>
      <c r="G63" t="e">
        <f t="shared" si="13"/>
        <v>#N/A</v>
      </c>
      <c r="L63" t="e">
        <f t="shared" si="16"/>
        <v>#N/A</v>
      </c>
      <c r="M63" t="e">
        <f t="shared" si="18"/>
        <v>#N/A</v>
      </c>
      <c r="S63">
        <v>26</v>
      </c>
      <c r="T63">
        <f t="shared" ca="1" si="0"/>
        <v>54</v>
      </c>
      <c r="U63">
        <f t="shared" ca="1" si="1"/>
        <v>23.777777777777779</v>
      </c>
      <c r="V63" s="135">
        <f t="shared" ca="1" si="2"/>
        <v>-0.7134690544642347</v>
      </c>
      <c r="W63" s="135">
        <f t="shared" ca="1" si="3"/>
        <v>4</v>
      </c>
      <c r="Y63">
        <f t="shared" si="24"/>
        <v>9</v>
      </c>
      <c r="Z63" s="17" t="str">
        <f t="shared" si="25"/>
        <v/>
      </c>
      <c r="AA63" s="17" t="str">
        <f t="shared" si="5"/>
        <v/>
      </c>
      <c r="AB63" cm="1">
        <f t="array" ref="AB63">_xlfn.PERCENTRANK.INC(_xlfn._xlws.FILTER($C:$C,$A:$A=1),C63)</f>
        <v>1.7000000000000001E-2</v>
      </c>
      <c r="AC63" cm="1">
        <f t="array" ref="AC63">_xlfn.PERCENTRANK.INC(_xlfn._xlws.FILTER($C:$C,$A:$A=1),C63)</f>
        <v>1.7000000000000001E-2</v>
      </c>
      <c r="AD63">
        <f t="shared" si="6"/>
        <v>-2.1200716897421503</v>
      </c>
      <c r="AE63">
        <f t="shared" si="7"/>
        <v>-2.1200716897421503</v>
      </c>
      <c r="AF63">
        <f t="shared" si="8"/>
        <v>1</v>
      </c>
      <c r="AG63" t="str">
        <f t="shared" si="9"/>
        <v/>
      </c>
      <c r="AI63" t="e">
        <f t="shared" si="10"/>
        <v>#N/A</v>
      </c>
      <c r="AJ63" t="e">
        <f t="shared" si="11"/>
        <v>#N/A</v>
      </c>
      <c r="AK63" t="e">
        <f t="shared" si="12"/>
        <v>#N/A</v>
      </c>
    </row>
    <row r="64" spans="1:37" x14ac:dyDescent="0.25">
      <c r="A64" s="149">
        <v>0</v>
      </c>
      <c r="B64" s="149">
        <v>42363</v>
      </c>
      <c r="C64" s="87">
        <v>22</v>
      </c>
      <c r="E64" s="140">
        <v>39</v>
      </c>
      <c r="F64" s="142">
        <v>31</v>
      </c>
      <c r="G64" t="e">
        <f t="shared" si="13"/>
        <v>#N/A</v>
      </c>
      <c r="H64" s="152"/>
      <c r="I64" s="152"/>
      <c r="J64" s="152"/>
      <c r="L64" t="e">
        <f t="shared" si="16"/>
        <v>#N/A</v>
      </c>
      <c r="M64" t="e">
        <f t="shared" si="18"/>
        <v>#N/A</v>
      </c>
      <c r="S64">
        <v>26</v>
      </c>
      <c r="T64">
        <f t="shared" ca="1" si="0"/>
        <v>54</v>
      </c>
      <c r="U64">
        <f t="shared" ca="1" si="1"/>
        <v>23.777777777777779</v>
      </c>
      <c r="V64" s="135">
        <f t="shared" ca="1" si="2"/>
        <v>-0.7134690544642347</v>
      </c>
      <c r="W64" s="135">
        <f t="shared" ca="1" si="3"/>
        <v>4</v>
      </c>
      <c r="Y64">
        <f t="shared" si="24"/>
        <v>9</v>
      </c>
      <c r="Z64" s="17" t="str">
        <f t="shared" si="25"/>
        <v/>
      </c>
      <c r="AA64" s="17" t="str">
        <f t="shared" si="5"/>
        <v/>
      </c>
      <c r="AB64" cm="1">
        <f t="array" ref="AB64">_xlfn.PERCENTRANK.INC(_xlfn._xlws.FILTER($C:$C,$A:$A=1),C64)</f>
        <v>0.13700000000000001</v>
      </c>
      <c r="AC64" cm="1">
        <f t="array" ref="AC64">_xlfn.PERCENTRANK.INC(_xlfn._xlws.FILTER($C:$C,$A:$A=1),C64)</f>
        <v>0.13700000000000001</v>
      </c>
      <c r="AD64">
        <f t="shared" si="6"/>
        <v>-1.0938973526034375</v>
      </c>
      <c r="AE64">
        <f t="shared" si="7"/>
        <v>-1.0938973526034375</v>
      </c>
      <c r="AF64">
        <f t="shared" si="8"/>
        <v>3</v>
      </c>
      <c r="AG64" t="str">
        <f t="shared" si="9"/>
        <v/>
      </c>
      <c r="AI64" t="e">
        <f t="shared" si="10"/>
        <v>#N/A</v>
      </c>
      <c r="AJ64" t="e">
        <f t="shared" si="11"/>
        <v>#N/A</v>
      </c>
      <c r="AK64" t="e">
        <f t="shared" si="12"/>
        <v>#N/A</v>
      </c>
    </row>
    <row r="65" spans="1:37" ht="15.75" thickBot="1" x14ac:dyDescent="0.3">
      <c r="A65" s="149">
        <v>0</v>
      </c>
      <c r="B65" s="149">
        <v>42360</v>
      </c>
      <c r="C65" s="87">
        <v>25</v>
      </c>
      <c r="E65" s="140">
        <v>34</v>
      </c>
      <c r="F65" s="142">
        <v>30</v>
      </c>
      <c r="G65" t="e">
        <f t="shared" si="13"/>
        <v>#N/A</v>
      </c>
      <c r="L65" t="e">
        <f t="shared" si="16"/>
        <v>#N/A</v>
      </c>
      <c r="M65" t="e">
        <f t="shared" si="18"/>
        <v>#N/A</v>
      </c>
      <c r="N65" s="108" t="s">
        <v>205</v>
      </c>
      <c r="O65" s="109" t="s">
        <v>206</v>
      </c>
      <c r="P65" s="109" t="s">
        <v>207</v>
      </c>
      <c r="S65">
        <v>27</v>
      </c>
      <c r="T65">
        <f t="shared" ca="1" si="0"/>
        <v>64</v>
      </c>
      <c r="U65">
        <f t="shared" ca="1" si="1"/>
        <v>28.222222222222221</v>
      </c>
      <c r="V65" s="135">
        <f t="shared" ca="1" si="2"/>
        <v>-0.57625261771744329</v>
      </c>
      <c r="W65" s="135">
        <f t="shared" ca="1" si="3"/>
        <v>4</v>
      </c>
      <c r="Y65">
        <f t="shared" si="24"/>
        <v>9</v>
      </c>
      <c r="Z65" s="17" t="str">
        <f t="shared" si="25"/>
        <v/>
      </c>
      <c r="AA65" s="17" t="str">
        <f t="shared" si="5"/>
        <v/>
      </c>
      <c r="AB65" cm="1">
        <f t="array" ref="AB65">_xlfn.PERCENTRANK.INC(_xlfn._xlws.FILTER($C:$C,$A:$A=1),C65)</f>
        <v>0.189</v>
      </c>
      <c r="AC65" cm="1">
        <f t="array" ref="AC65">_xlfn.PERCENTRANK.INC(_xlfn._xlws.FILTER($C:$C,$A:$A=1),C65)</f>
        <v>0.189</v>
      </c>
      <c r="AD65">
        <f t="shared" si="6"/>
        <v>-0.88158734699617469</v>
      </c>
      <c r="AE65">
        <f t="shared" si="7"/>
        <v>-0.88158734699617469</v>
      </c>
      <c r="AF65">
        <f t="shared" si="8"/>
        <v>3</v>
      </c>
      <c r="AG65" t="str">
        <f t="shared" si="9"/>
        <v/>
      </c>
      <c r="AI65" t="e">
        <f t="shared" si="10"/>
        <v>#N/A</v>
      </c>
      <c r="AJ65" t="e">
        <f t="shared" si="11"/>
        <v>#N/A</v>
      </c>
      <c r="AK65" t="e">
        <f t="shared" si="12"/>
        <v>#N/A</v>
      </c>
    </row>
    <row r="66" spans="1:37" ht="15.75" thickBot="1" x14ac:dyDescent="0.3">
      <c r="A66" s="149">
        <v>0</v>
      </c>
      <c r="B66" s="149">
        <v>42365</v>
      </c>
      <c r="C66" s="87">
        <v>26</v>
      </c>
      <c r="E66" s="140">
        <v>37</v>
      </c>
      <c r="F66" s="142">
        <v>28</v>
      </c>
      <c r="G66" t="e">
        <f t="shared" si="13"/>
        <v>#N/A</v>
      </c>
      <c r="L66" t="e">
        <f t="shared" si="16"/>
        <v>#N/A</v>
      </c>
      <c r="M66" t="e">
        <f t="shared" si="18"/>
        <v>#N/A</v>
      </c>
      <c r="N66" s="101" t="s">
        <v>188</v>
      </c>
      <c r="O66" s="91">
        <v>166</v>
      </c>
      <c r="P66" s="102">
        <v>0.73799999999999999</v>
      </c>
      <c r="S66">
        <v>27</v>
      </c>
      <c r="T66">
        <f t="shared" ca="1" si="0"/>
        <v>64</v>
      </c>
      <c r="U66">
        <f t="shared" ca="1" si="1"/>
        <v>28.222222222222221</v>
      </c>
      <c r="V66" s="135">
        <f t="shared" ca="1" si="2"/>
        <v>-0.57625261771744329</v>
      </c>
      <c r="W66" s="135">
        <f t="shared" ca="1" si="3"/>
        <v>4</v>
      </c>
      <c r="Y66">
        <f t="shared" si="24"/>
        <v>9</v>
      </c>
      <c r="Z66" s="17" t="str">
        <f t="shared" si="25"/>
        <v/>
      </c>
      <c r="AA66" s="17" t="str">
        <f t="shared" si="5"/>
        <v/>
      </c>
      <c r="AB66" cm="1">
        <f t="array" ref="AB66">_xlfn.PERCENTRANK.INC(_xlfn._xlws.FILTER($C:$C,$A:$A=1),C66)</f>
        <v>0.224</v>
      </c>
      <c r="AC66" cm="1">
        <f t="array" ref="AC66">_xlfn.PERCENTRANK.INC(_xlfn._xlws.FILTER($C:$C,$A:$A=1),C66)</f>
        <v>0.224</v>
      </c>
      <c r="AD66">
        <f t="shared" si="6"/>
        <v>-0.75875354450437071</v>
      </c>
      <c r="AE66">
        <f t="shared" si="7"/>
        <v>-0.75875354450437071</v>
      </c>
      <c r="AF66">
        <f t="shared" si="8"/>
        <v>3</v>
      </c>
      <c r="AG66" t="str">
        <f t="shared" si="9"/>
        <v/>
      </c>
      <c r="AI66" t="e">
        <f t="shared" si="10"/>
        <v>#N/A</v>
      </c>
      <c r="AJ66" t="e">
        <f t="shared" si="11"/>
        <v>#N/A</v>
      </c>
      <c r="AK66" t="e">
        <f t="shared" si="12"/>
        <v>#N/A</v>
      </c>
    </row>
    <row r="67" spans="1:37" ht="15.75" thickBot="1" x14ac:dyDescent="0.3">
      <c r="A67" s="149">
        <v>0</v>
      </c>
      <c r="B67" s="149">
        <v>42370</v>
      </c>
      <c r="C67" s="87">
        <v>33</v>
      </c>
      <c r="E67" s="140">
        <v>26</v>
      </c>
      <c r="F67" s="142">
        <v>36</v>
      </c>
      <c r="G67" t="e">
        <f t="shared" si="13"/>
        <v>#N/A</v>
      </c>
      <c r="L67" t="e">
        <f t="shared" si="16"/>
        <v>#N/A</v>
      </c>
      <c r="M67" t="e">
        <f t="shared" si="18"/>
        <v>#N/A</v>
      </c>
      <c r="N67" s="101" t="s">
        <v>189</v>
      </c>
      <c r="O67" s="91">
        <v>59</v>
      </c>
      <c r="P67" s="102">
        <v>0.26200000000000001</v>
      </c>
      <c r="S67">
        <v>27</v>
      </c>
      <c r="T67">
        <f t="shared" ref="O67:T130" ca="1" si="26">RANK(S67,$T$2:$T$226,1)</f>
        <v>64</v>
      </c>
      <c r="U67">
        <f t="shared" ref="P67:U130" ca="1" si="27">(T67 - 0.5) / COUNT($T$2:$T$226) * 100</f>
        <v>28.222222222222221</v>
      </c>
      <c r="V67" s="135">
        <f t="shared" ref="Q67:V130" ca="1" si="28">_xlfn.NORM.S.INV(U67/100)</f>
        <v>-0.57625261771744329</v>
      </c>
      <c r="W67" s="135">
        <f t="shared" ref="R67:W130" ca="1" si="29">MIN(9,MAX(1,ROUND(2*V67+5,0)))</f>
        <v>4</v>
      </c>
      <c r="Y67">
        <f t="shared" si="24"/>
        <v>9</v>
      </c>
      <c r="Z67" s="17" t="str">
        <f t="shared" si="25"/>
        <v/>
      </c>
      <c r="AA67" s="17" t="str">
        <f t="shared" ref="AA67:AA94" si="30">IF(A67=1,
IF(AC67&lt;0.04,1,
IF(AC67&lt;0.11,2,
IF(AC67&lt;0.23,3,
IF(AC67&lt;0.4,4,
IF(AC67&lt;0.6,5,
IF(AC67&lt;0.77,6,
IF(AC67&lt;0.89,7,
IF(AC67&lt;0.96,8,9)))))))),
"")</f>
        <v/>
      </c>
      <c r="AB67" cm="1">
        <f t="array" ref="AB67">_xlfn.PERCENTRANK.INC(_xlfn._xlws.FILTER($C:$C,$A:$A=1),C67)</f>
        <v>0.75800000000000001</v>
      </c>
      <c r="AC67" cm="1">
        <f t="array" ref="AC67">_xlfn.PERCENTRANK.INC(_xlfn._xlws.FILTER($C:$C,$A:$A=1),C67)</f>
        <v>0.75800000000000001</v>
      </c>
      <c r="AD67">
        <f t="shared" ref="Y67:AD130" si="31">_xlfn.NORM.S.INV(AB67)</f>
        <v>0.69988360019734119</v>
      </c>
      <c r="AE67">
        <f t="shared" ref="Z67:AE130" si="32">_xlfn.NORM.S.INV(AC67)</f>
        <v>0.69988360019734119</v>
      </c>
      <c r="AF67">
        <f t="shared" ref="AF67:AF94" si="33">IF(A67= 0,ROUND(AD67*2+5,0),"")</f>
        <v>6</v>
      </c>
      <c r="AG67" t="str">
        <f t="shared" ref="AG67:AG94" si="34">IF(A67= 1,ROUND(AE67*2+5,0),"")</f>
        <v/>
      </c>
      <c r="AI67" t="e">
        <f t="shared" ref="AD67:AI130" si="35">_xlfn.PERCENTRANK.EXC($C$1:$C$226,AH67)</f>
        <v>#N/A</v>
      </c>
      <c r="AJ67" t="e">
        <f t="shared" ref="AE67:AJ130" si="36">_xlfn.NORM.S.INV(AI67)</f>
        <v>#N/A</v>
      </c>
      <c r="AK67" t="e">
        <f t="shared" ref="AF67:AK130" si="37">AJ67*2+5</f>
        <v>#N/A</v>
      </c>
    </row>
    <row r="68" spans="1:37" ht="15.75" thickBot="1" x14ac:dyDescent="0.3">
      <c r="A68" s="149">
        <v>0</v>
      </c>
      <c r="B68" s="149">
        <v>42374</v>
      </c>
      <c r="C68" s="87">
        <v>27</v>
      </c>
      <c r="E68" s="140">
        <v>32</v>
      </c>
      <c r="F68" s="142">
        <v>29</v>
      </c>
      <c r="G68" t="e">
        <f t="shared" si="13"/>
        <v>#N/A</v>
      </c>
      <c r="L68" t="e">
        <f t="shared" si="16"/>
        <v>#N/A</v>
      </c>
      <c r="M68" t="e">
        <f t="shared" si="18"/>
        <v>#N/A</v>
      </c>
      <c r="N68" s="101" t="s">
        <v>208</v>
      </c>
      <c r="O68" s="91">
        <v>225</v>
      </c>
      <c r="P68" s="103">
        <v>1</v>
      </c>
      <c r="S68">
        <v>27</v>
      </c>
      <c r="T68">
        <f t="shared" ca="1" si="26"/>
        <v>64</v>
      </c>
      <c r="U68">
        <f t="shared" ca="1" si="27"/>
        <v>28.222222222222221</v>
      </c>
      <c r="V68" s="135">
        <f t="shared" ca="1" si="28"/>
        <v>-0.57625261771744329</v>
      </c>
      <c r="W68" s="135">
        <f t="shared" ca="1" si="29"/>
        <v>4</v>
      </c>
      <c r="Y68">
        <f t="shared" si="24"/>
        <v>9</v>
      </c>
      <c r="Z68" s="17" t="str">
        <f t="shared" si="25"/>
        <v/>
      </c>
      <c r="AA68" s="17" t="str">
        <f t="shared" si="30"/>
        <v/>
      </c>
      <c r="AB68" cm="1">
        <f t="array" ref="AB68">_xlfn.PERCENTRANK.INC(_xlfn._xlws.FILTER($C:$C,$A:$A=1),C68)</f>
        <v>0.29299999999999998</v>
      </c>
      <c r="AC68" cm="1">
        <f t="array" ref="AC68">_xlfn.PERCENTRANK.INC(_xlfn._xlws.FILTER($C:$C,$A:$A=1),C68)</f>
        <v>0.29299999999999998</v>
      </c>
      <c r="AD68">
        <f t="shared" si="31"/>
        <v>-0.54464165479999915</v>
      </c>
      <c r="AE68">
        <f t="shared" si="32"/>
        <v>-0.54464165479999915</v>
      </c>
      <c r="AF68">
        <f t="shared" si="33"/>
        <v>4</v>
      </c>
      <c r="AG68" t="str">
        <f t="shared" si="34"/>
        <v/>
      </c>
      <c r="AI68" t="e">
        <f t="shared" si="35"/>
        <v>#N/A</v>
      </c>
      <c r="AJ68" t="e">
        <f t="shared" si="36"/>
        <v>#N/A</v>
      </c>
      <c r="AK68" t="e">
        <f t="shared" si="37"/>
        <v>#N/A</v>
      </c>
    </row>
    <row r="69" spans="1:37" x14ac:dyDescent="0.25">
      <c r="A69" s="149">
        <v>0</v>
      </c>
      <c r="B69" s="149">
        <v>42379</v>
      </c>
      <c r="C69" s="87">
        <v>31</v>
      </c>
      <c r="E69" s="140">
        <v>35</v>
      </c>
      <c r="G69" t="e">
        <f t="shared" si="13"/>
        <v>#N/A</v>
      </c>
      <c r="L69" t="e">
        <f t="shared" si="16"/>
        <v>#N/A</v>
      </c>
      <c r="M69" t="e">
        <f t="shared" si="18"/>
        <v>#N/A</v>
      </c>
      <c r="S69">
        <v>27</v>
      </c>
      <c r="T69">
        <f t="shared" ca="1" si="26"/>
        <v>64</v>
      </c>
      <c r="U69">
        <f t="shared" ca="1" si="27"/>
        <v>28.222222222222221</v>
      </c>
      <c r="V69" s="135">
        <f t="shared" ca="1" si="28"/>
        <v>-0.57625261771744329</v>
      </c>
      <c r="W69" s="135">
        <f t="shared" ca="1" si="29"/>
        <v>4</v>
      </c>
      <c r="Y69">
        <f t="shared" si="24"/>
        <v>9</v>
      </c>
      <c r="Z69" s="17" t="str">
        <f t="shared" si="25"/>
        <v/>
      </c>
      <c r="AA69" s="17" t="str">
        <f t="shared" si="30"/>
        <v/>
      </c>
      <c r="AB69" cm="1">
        <f t="array" ref="AB69">_xlfn.PERCENTRANK.INC(_xlfn._xlws.FILTER($C:$C,$A:$A=1),C69)</f>
        <v>0.62</v>
      </c>
      <c r="AC69" cm="1">
        <f t="array" ref="AC69">_xlfn.PERCENTRANK.INC(_xlfn._xlws.FILTER($C:$C,$A:$A=1),C69)</f>
        <v>0.62</v>
      </c>
      <c r="AD69">
        <f t="shared" si="31"/>
        <v>0.30548078809939727</v>
      </c>
      <c r="AE69">
        <f t="shared" si="32"/>
        <v>0.30548078809939727</v>
      </c>
      <c r="AF69">
        <f t="shared" si="33"/>
        <v>6</v>
      </c>
      <c r="AG69" t="str">
        <f t="shared" si="34"/>
        <v/>
      </c>
      <c r="AI69" t="e">
        <f t="shared" si="35"/>
        <v>#N/A</v>
      </c>
      <c r="AJ69" t="e">
        <f t="shared" si="36"/>
        <v>#N/A</v>
      </c>
      <c r="AK69" t="e">
        <f t="shared" si="37"/>
        <v>#N/A</v>
      </c>
    </row>
    <row r="70" spans="1:37" ht="15.75" thickBot="1" x14ac:dyDescent="0.3">
      <c r="A70" s="149">
        <v>0</v>
      </c>
      <c r="B70" s="149">
        <v>42382</v>
      </c>
      <c r="C70" s="87">
        <v>33</v>
      </c>
      <c r="E70" s="140">
        <v>28</v>
      </c>
      <c r="G70" t="e">
        <f t="shared" si="13"/>
        <v>#N/A</v>
      </c>
      <c r="L70" t="e">
        <f t="shared" si="16"/>
        <v>#N/A</v>
      </c>
      <c r="M70" t="e">
        <f t="shared" si="18"/>
        <v>#N/A</v>
      </c>
      <c r="S70">
        <v>27</v>
      </c>
      <c r="T70">
        <f t="shared" ca="1" si="26"/>
        <v>64</v>
      </c>
      <c r="U70">
        <f t="shared" ca="1" si="27"/>
        <v>28.222222222222221</v>
      </c>
      <c r="V70" s="135">
        <f t="shared" ca="1" si="28"/>
        <v>-0.57625261771744329</v>
      </c>
      <c r="W70" s="135">
        <f t="shared" ca="1" si="29"/>
        <v>4</v>
      </c>
      <c r="Y70">
        <f t="shared" si="24"/>
        <v>9</v>
      </c>
      <c r="Z70" s="17" t="str">
        <f t="shared" si="25"/>
        <v/>
      </c>
      <c r="AA70" s="17" t="str">
        <f t="shared" si="30"/>
        <v/>
      </c>
      <c r="AB70" cm="1">
        <f t="array" ref="AB70">_xlfn.PERCENTRANK.INC(_xlfn._xlws.FILTER($C:$C,$A:$A=1),C70)</f>
        <v>0.75800000000000001</v>
      </c>
      <c r="AC70" cm="1">
        <f t="array" ref="AC70">_xlfn.PERCENTRANK.INC(_xlfn._xlws.FILTER($C:$C,$A:$A=1),C70)</f>
        <v>0.75800000000000001</v>
      </c>
      <c r="AD70">
        <f t="shared" si="31"/>
        <v>0.69988360019734119</v>
      </c>
      <c r="AE70">
        <f t="shared" si="32"/>
        <v>0.69988360019734119</v>
      </c>
      <c r="AF70">
        <f t="shared" si="33"/>
        <v>6</v>
      </c>
      <c r="AG70" t="str">
        <f t="shared" si="34"/>
        <v/>
      </c>
      <c r="AI70" t="e">
        <f t="shared" si="35"/>
        <v>#N/A</v>
      </c>
      <c r="AJ70" t="e">
        <f t="shared" si="36"/>
        <v>#N/A</v>
      </c>
      <c r="AK70" t="e">
        <f t="shared" si="37"/>
        <v>#N/A</v>
      </c>
    </row>
    <row r="71" spans="1:37" ht="15.75" thickBot="1" x14ac:dyDescent="0.3">
      <c r="A71" s="149">
        <v>0</v>
      </c>
      <c r="B71" s="149">
        <v>42380</v>
      </c>
      <c r="C71" s="87">
        <v>37</v>
      </c>
      <c r="E71" s="140">
        <v>38</v>
      </c>
      <c r="G71" t="e">
        <f t="shared" si="13"/>
        <v>#N/A</v>
      </c>
      <c r="L71" s="110" t="s">
        <v>209</v>
      </c>
      <c r="M71" s="111" t="s">
        <v>210</v>
      </c>
      <c r="N71" s="111" t="s">
        <v>211</v>
      </c>
      <c r="S71">
        <v>27</v>
      </c>
      <c r="T71">
        <f t="shared" ca="1" si="26"/>
        <v>64</v>
      </c>
      <c r="U71">
        <f t="shared" ca="1" si="27"/>
        <v>28.222222222222221</v>
      </c>
      <c r="V71" s="135">
        <f t="shared" ca="1" si="28"/>
        <v>-0.57625261771744329</v>
      </c>
      <c r="W71" s="135">
        <f t="shared" ca="1" si="29"/>
        <v>4</v>
      </c>
      <c r="Y71">
        <f t="shared" si="24"/>
        <v>9</v>
      </c>
      <c r="Z71" s="17" t="str">
        <f t="shared" si="25"/>
        <v/>
      </c>
      <c r="AA71" s="17" t="str">
        <f t="shared" si="30"/>
        <v/>
      </c>
      <c r="AB71" cm="1">
        <f t="array" ref="AB71">_xlfn.PERCENTRANK.INC(_xlfn._xlws.FILTER($C:$C,$A:$A=1),C71)</f>
        <v>0.93100000000000005</v>
      </c>
      <c r="AC71" cm="1">
        <f t="array" ref="AC71">_xlfn.PERCENTRANK.INC(_xlfn._xlws.FILTER($C:$C,$A:$A=1),C71)</f>
        <v>0.93100000000000005</v>
      </c>
      <c r="AD71">
        <f t="shared" si="31"/>
        <v>1.4832801273356211</v>
      </c>
      <c r="AE71">
        <f t="shared" si="32"/>
        <v>1.4832801273356211</v>
      </c>
      <c r="AF71">
        <f t="shared" si="33"/>
        <v>8</v>
      </c>
      <c r="AG71" t="str">
        <f t="shared" si="34"/>
        <v/>
      </c>
      <c r="AI71" t="e">
        <f t="shared" si="35"/>
        <v>#N/A</v>
      </c>
      <c r="AJ71" t="e">
        <f t="shared" si="36"/>
        <v>#N/A</v>
      </c>
      <c r="AK71" t="e">
        <f t="shared" si="37"/>
        <v>#N/A</v>
      </c>
    </row>
    <row r="72" spans="1:37" ht="30.75" thickBot="1" x14ac:dyDescent="0.3">
      <c r="A72" s="149">
        <v>0</v>
      </c>
      <c r="B72" s="149">
        <v>42390</v>
      </c>
      <c r="C72" s="87">
        <v>39</v>
      </c>
      <c r="E72" s="140">
        <v>23</v>
      </c>
      <c r="G72" t="e">
        <f t="shared" si="13"/>
        <v>#N/A</v>
      </c>
      <c r="L72" s="104" t="s">
        <v>212</v>
      </c>
      <c r="M72" s="105">
        <v>8</v>
      </c>
      <c r="N72" s="105">
        <v>0.82099999999999995</v>
      </c>
      <c r="S72">
        <v>27</v>
      </c>
      <c r="T72">
        <f t="shared" ca="1" si="26"/>
        <v>64</v>
      </c>
      <c r="U72">
        <f t="shared" ca="1" si="27"/>
        <v>28.222222222222221</v>
      </c>
      <c r="V72" s="135">
        <f t="shared" ca="1" si="28"/>
        <v>-0.57625261771744329</v>
      </c>
      <c r="W72" s="135">
        <f t="shared" ca="1" si="29"/>
        <v>4</v>
      </c>
      <c r="Y72">
        <f t="shared" si="24"/>
        <v>9</v>
      </c>
      <c r="Z72" s="17" t="str">
        <f t="shared" si="25"/>
        <v/>
      </c>
      <c r="AA72" s="17" t="str">
        <f t="shared" si="30"/>
        <v/>
      </c>
      <c r="AB72" cm="1">
        <f t="array" ref="AB72">_xlfn.PERCENTRANK.INC(_xlfn._xlws.FILTER($C:$C,$A:$A=1),C72)</f>
        <v>1</v>
      </c>
      <c r="AC72" cm="1">
        <f t="array" ref="AC72">_xlfn.PERCENTRANK.INC(_xlfn._xlws.FILTER($C:$C,$A:$A=1),C72)</f>
        <v>1</v>
      </c>
      <c r="AD72" t="e">
        <f t="shared" si="31"/>
        <v>#NUM!</v>
      </c>
      <c r="AE72" t="e">
        <f t="shared" si="32"/>
        <v>#NUM!</v>
      </c>
      <c r="AF72" t="e">
        <f t="shared" si="33"/>
        <v>#NUM!</v>
      </c>
      <c r="AG72" t="str">
        <f t="shared" si="34"/>
        <v/>
      </c>
      <c r="AI72" t="e">
        <f t="shared" si="35"/>
        <v>#N/A</v>
      </c>
      <c r="AJ72" t="e">
        <f t="shared" si="36"/>
        <v>#N/A</v>
      </c>
      <c r="AK72" t="e">
        <f t="shared" si="37"/>
        <v>#N/A</v>
      </c>
    </row>
    <row r="73" spans="1:37" ht="15.75" thickBot="1" x14ac:dyDescent="0.3">
      <c r="A73" s="149">
        <v>0</v>
      </c>
      <c r="B73" s="149">
        <v>42394</v>
      </c>
      <c r="C73" s="87">
        <v>34</v>
      </c>
      <c r="E73" s="140">
        <v>38</v>
      </c>
      <c r="G73" t="e">
        <f t="shared" si="13"/>
        <v>#N/A</v>
      </c>
      <c r="L73" s="106" t="s">
        <v>213</v>
      </c>
      <c r="M73" s="107" t="s">
        <v>214</v>
      </c>
      <c r="N73" s="107" t="s">
        <v>215</v>
      </c>
      <c r="S73">
        <v>28</v>
      </c>
      <c r="T73">
        <f t="shared" ca="1" si="26"/>
        <v>72</v>
      </c>
      <c r="U73">
        <f t="shared" ca="1" si="27"/>
        <v>31.777777777777779</v>
      </c>
      <c r="V73" s="135">
        <f t="shared" ca="1" si="28"/>
        <v>-0.47392196457153529</v>
      </c>
      <c r="W73" s="135">
        <f t="shared" ca="1" si="29"/>
        <v>4</v>
      </c>
      <c r="Y73">
        <f t="shared" si="24"/>
        <v>9</v>
      </c>
      <c r="Z73" s="17" t="str">
        <f t="shared" si="25"/>
        <v/>
      </c>
      <c r="AA73" s="17" t="str">
        <f t="shared" si="30"/>
        <v/>
      </c>
      <c r="AB73" cm="1">
        <f t="array" ref="AB73">_xlfn.PERCENTRANK.INC(_xlfn._xlws.FILTER($C:$C,$A:$A=1),C73)</f>
        <v>0.82699999999999996</v>
      </c>
      <c r="AC73" cm="1">
        <f t="array" ref="AC73">_xlfn.PERCENTRANK.INC(_xlfn._xlws.FILTER($C:$C,$A:$A=1),C73)</f>
        <v>0.82699999999999996</v>
      </c>
      <c r="AD73">
        <f t="shared" si="31"/>
        <v>0.94237633259795017</v>
      </c>
      <c r="AE73">
        <f t="shared" si="32"/>
        <v>0.94237633259795017</v>
      </c>
      <c r="AF73">
        <f t="shared" si="33"/>
        <v>7</v>
      </c>
      <c r="AG73" t="str">
        <f t="shared" si="34"/>
        <v/>
      </c>
      <c r="AI73" t="e">
        <f t="shared" si="35"/>
        <v>#N/A</v>
      </c>
      <c r="AJ73" t="e">
        <f t="shared" si="36"/>
        <v>#N/A</v>
      </c>
      <c r="AK73" t="e">
        <f t="shared" si="37"/>
        <v>#N/A</v>
      </c>
    </row>
    <row r="74" spans="1:37" ht="15.75" thickBot="1" x14ac:dyDescent="0.3">
      <c r="A74" s="149">
        <v>0</v>
      </c>
      <c r="B74" s="149">
        <v>42396</v>
      </c>
      <c r="C74" s="87">
        <v>37</v>
      </c>
      <c r="E74" s="140">
        <v>26</v>
      </c>
      <c r="G74" t="e">
        <f t="shared" si="13"/>
        <v>#N/A</v>
      </c>
      <c r="L74" s="106">
        <v>1</v>
      </c>
      <c r="M74" s="107">
        <v>0.46400000000000002</v>
      </c>
      <c r="N74" s="107">
        <v>0.81100000000000005</v>
      </c>
      <c r="S74">
        <v>28</v>
      </c>
      <c r="T74">
        <f t="shared" ca="1" si="26"/>
        <v>72</v>
      </c>
      <c r="U74">
        <f t="shared" ca="1" si="27"/>
        <v>31.777777777777779</v>
      </c>
      <c r="V74" s="135">
        <f t="shared" ca="1" si="28"/>
        <v>-0.47392196457153529</v>
      </c>
      <c r="W74" s="135">
        <f t="shared" ca="1" si="29"/>
        <v>4</v>
      </c>
      <c r="Y74">
        <f t="shared" si="24"/>
        <v>9</v>
      </c>
      <c r="Z74" s="17" t="str">
        <f t="shared" si="25"/>
        <v/>
      </c>
      <c r="AA74" s="17" t="str">
        <f t="shared" si="30"/>
        <v/>
      </c>
      <c r="AB74" cm="1">
        <f t="array" ref="AB74">_xlfn.PERCENTRANK.INC(_xlfn._xlws.FILTER($C:$C,$A:$A=1),C74)</f>
        <v>0.93100000000000005</v>
      </c>
      <c r="AC74" cm="1">
        <f t="array" ref="AC74">_xlfn.PERCENTRANK.INC(_xlfn._xlws.FILTER($C:$C,$A:$A=1),C74)</f>
        <v>0.93100000000000005</v>
      </c>
      <c r="AD74">
        <f t="shared" si="31"/>
        <v>1.4832801273356211</v>
      </c>
      <c r="AE74">
        <f t="shared" si="32"/>
        <v>1.4832801273356211</v>
      </c>
      <c r="AF74">
        <f t="shared" si="33"/>
        <v>8</v>
      </c>
      <c r="AG74" t="str">
        <f t="shared" si="34"/>
        <v/>
      </c>
      <c r="AI74" t="e">
        <f t="shared" si="35"/>
        <v>#N/A</v>
      </c>
      <c r="AJ74" t="e">
        <f t="shared" si="36"/>
        <v>#N/A</v>
      </c>
      <c r="AK74" t="e">
        <f t="shared" si="37"/>
        <v>#N/A</v>
      </c>
    </row>
    <row r="75" spans="1:37" ht="15.75" thickBot="1" x14ac:dyDescent="0.3">
      <c r="A75" s="149">
        <v>0</v>
      </c>
      <c r="B75" s="149">
        <v>42398</v>
      </c>
      <c r="C75" s="87">
        <v>26</v>
      </c>
      <c r="E75" s="140">
        <v>26</v>
      </c>
      <c r="G75" t="e">
        <f t="shared" ref="G75:G138" si="38">_xlfn.PERCENTRANK.EXC($E$10:$E$175,H75)</f>
        <v>#N/A</v>
      </c>
      <c r="L75" s="106">
        <v>2</v>
      </c>
      <c r="M75" s="107">
        <v>0.60599999999999998</v>
      </c>
      <c r="N75" s="107">
        <v>0.79200000000000004</v>
      </c>
      <c r="S75">
        <v>28</v>
      </c>
      <c r="T75">
        <f t="shared" ca="1" si="26"/>
        <v>72</v>
      </c>
      <c r="U75">
        <f t="shared" ca="1" si="27"/>
        <v>31.777777777777779</v>
      </c>
      <c r="V75" s="135">
        <f t="shared" ca="1" si="28"/>
        <v>-0.47392196457153529</v>
      </c>
      <c r="W75" s="135">
        <f t="shared" ca="1" si="29"/>
        <v>4</v>
      </c>
      <c r="Y75">
        <f t="shared" si="24"/>
        <v>9</v>
      </c>
      <c r="Z75" s="17" t="str">
        <f t="shared" si="25"/>
        <v/>
      </c>
      <c r="AA75" s="17" t="str">
        <f t="shared" si="30"/>
        <v/>
      </c>
      <c r="AB75" cm="1">
        <f t="array" ref="AB75">_xlfn.PERCENTRANK.INC(_xlfn._xlws.FILTER($C:$C,$A:$A=1),C75)</f>
        <v>0.224</v>
      </c>
      <c r="AC75" cm="1">
        <f t="array" ref="AC75">_xlfn.PERCENTRANK.INC(_xlfn._xlws.FILTER($C:$C,$A:$A=1),C75)</f>
        <v>0.224</v>
      </c>
      <c r="AD75">
        <f t="shared" si="31"/>
        <v>-0.75875354450437071</v>
      </c>
      <c r="AE75">
        <f t="shared" si="32"/>
        <v>-0.75875354450437071</v>
      </c>
      <c r="AF75">
        <f t="shared" si="33"/>
        <v>3</v>
      </c>
      <c r="AG75" t="str">
        <f t="shared" si="34"/>
        <v/>
      </c>
      <c r="AI75" t="e">
        <f t="shared" si="35"/>
        <v>#N/A</v>
      </c>
      <c r="AJ75" t="e">
        <f t="shared" si="36"/>
        <v>#N/A</v>
      </c>
      <c r="AK75" t="e">
        <f t="shared" si="37"/>
        <v>#N/A</v>
      </c>
    </row>
    <row r="76" spans="1:37" ht="15.75" thickBot="1" x14ac:dyDescent="0.3">
      <c r="A76" s="149">
        <v>0</v>
      </c>
      <c r="B76" s="149">
        <v>42320</v>
      </c>
      <c r="C76" s="87">
        <v>32</v>
      </c>
      <c r="E76" s="140">
        <v>33</v>
      </c>
      <c r="G76" t="e">
        <f t="shared" si="38"/>
        <v>#N/A</v>
      </c>
      <c r="L76" s="106">
        <v>3</v>
      </c>
      <c r="M76" s="107">
        <v>0.66600000000000004</v>
      </c>
      <c r="N76" s="107">
        <v>0.78400000000000003</v>
      </c>
      <c r="S76">
        <v>28</v>
      </c>
      <c r="T76">
        <f t="shared" ca="1" si="26"/>
        <v>72</v>
      </c>
      <c r="U76">
        <f t="shared" ca="1" si="27"/>
        <v>31.777777777777779</v>
      </c>
      <c r="V76" s="135">
        <f t="shared" ca="1" si="28"/>
        <v>-0.47392196457153529</v>
      </c>
      <c r="W76" s="135">
        <f t="shared" ca="1" si="29"/>
        <v>4</v>
      </c>
      <c r="Y76">
        <f t="shared" si="24"/>
        <v>9</v>
      </c>
      <c r="Z76" s="17" t="str">
        <f t="shared" si="25"/>
        <v/>
      </c>
      <c r="AA76" s="17" t="str">
        <f t="shared" si="30"/>
        <v/>
      </c>
      <c r="AB76" cm="1">
        <f t="array" ref="AB76">_xlfn.PERCENTRANK.INC(_xlfn._xlws.FILTER($C:$C,$A:$A=1),C76)</f>
        <v>0.68899999999999995</v>
      </c>
      <c r="AC76" cm="1">
        <f t="array" ref="AC76">_xlfn.PERCENTRANK.INC(_xlfn._xlws.FILTER($C:$C,$A:$A=1),C76)</f>
        <v>0.68899999999999995</v>
      </c>
      <c r="AD76">
        <f t="shared" si="31"/>
        <v>0.49301781448446469</v>
      </c>
      <c r="AE76">
        <f t="shared" si="32"/>
        <v>0.49301781448446469</v>
      </c>
      <c r="AF76">
        <f t="shared" si="33"/>
        <v>6</v>
      </c>
      <c r="AG76" t="str">
        <f t="shared" si="34"/>
        <v/>
      </c>
      <c r="AI76" t="e">
        <f t="shared" si="35"/>
        <v>#N/A</v>
      </c>
      <c r="AJ76" t="e">
        <f t="shared" si="36"/>
        <v>#N/A</v>
      </c>
      <c r="AK76" t="e">
        <f t="shared" si="37"/>
        <v>#N/A</v>
      </c>
    </row>
    <row r="77" spans="1:37" ht="15.75" thickBot="1" x14ac:dyDescent="0.3">
      <c r="A77" s="149">
        <v>0</v>
      </c>
      <c r="B77" s="149">
        <v>42406</v>
      </c>
      <c r="C77" s="87">
        <v>35</v>
      </c>
      <c r="E77" s="140">
        <v>21</v>
      </c>
      <c r="G77" t="e">
        <f t="shared" si="38"/>
        <v>#N/A</v>
      </c>
      <c r="L77" s="106">
        <v>4</v>
      </c>
      <c r="M77" s="107">
        <v>0.56000000000000005</v>
      </c>
      <c r="N77" s="107">
        <v>0.79900000000000004</v>
      </c>
      <c r="S77">
        <v>28</v>
      </c>
      <c r="T77">
        <f t="shared" ca="1" si="26"/>
        <v>72</v>
      </c>
      <c r="U77">
        <f t="shared" ca="1" si="27"/>
        <v>31.777777777777779</v>
      </c>
      <c r="V77" s="135">
        <f t="shared" ca="1" si="28"/>
        <v>-0.47392196457153529</v>
      </c>
      <c r="W77" s="135">
        <f t="shared" ca="1" si="29"/>
        <v>4</v>
      </c>
      <c r="Y77">
        <f t="shared" si="24"/>
        <v>9</v>
      </c>
      <c r="Z77" s="17" t="str">
        <f t="shared" si="25"/>
        <v/>
      </c>
      <c r="AA77" s="17" t="str">
        <f t="shared" si="30"/>
        <v/>
      </c>
      <c r="AB77" cm="1">
        <f t="array" ref="AB77">_xlfn.PERCENTRANK.INC(_xlfn._xlws.FILTER($C:$C,$A:$A=1),C77)</f>
        <v>0.83599999999999997</v>
      </c>
      <c r="AC77" cm="1">
        <f t="array" ref="AC77">_xlfn.PERCENTRANK.INC(_xlfn._xlws.FILTER($C:$C,$A:$A=1),C77)</f>
        <v>0.83599999999999997</v>
      </c>
      <c r="AD77">
        <f t="shared" si="31"/>
        <v>0.97815028626247047</v>
      </c>
      <c r="AE77">
        <f t="shared" si="32"/>
        <v>0.97815028626247047</v>
      </c>
      <c r="AF77">
        <f t="shared" si="33"/>
        <v>7</v>
      </c>
      <c r="AG77" t="str">
        <f t="shared" si="34"/>
        <v/>
      </c>
      <c r="AI77" t="e">
        <f t="shared" si="35"/>
        <v>#N/A</v>
      </c>
      <c r="AJ77" t="e">
        <f t="shared" si="36"/>
        <v>#N/A</v>
      </c>
      <c r="AK77" t="e">
        <f t="shared" si="37"/>
        <v>#N/A</v>
      </c>
    </row>
    <row r="78" spans="1:37" ht="15.75" thickBot="1" x14ac:dyDescent="0.3">
      <c r="A78" s="149">
        <v>0</v>
      </c>
      <c r="B78" s="149">
        <v>42407</v>
      </c>
      <c r="C78" s="87">
        <v>28</v>
      </c>
      <c r="E78" s="140">
        <v>31</v>
      </c>
      <c r="G78" t="e">
        <f t="shared" si="38"/>
        <v>#N/A</v>
      </c>
      <c r="L78" s="106">
        <v>5</v>
      </c>
      <c r="M78" s="107">
        <v>0.38300000000000001</v>
      </c>
      <c r="N78" s="107">
        <v>0.82</v>
      </c>
      <c r="S78">
        <v>28</v>
      </c>
      <c r="T78">
        <f t="shared" ca="1" si="26"/>
        <v>72</v>
      </c>
      <c r="U78">
        <f t="shared" ca="1" si="27"/>
        <v>31.777777777777779</v>
      </c>
      <c r="V78" s="135">
        <f t="shared" ca="1" si="28"/>
        <v>-0.47392196457153529</v>
      </c>
      <c r="W78" s="135">
        <f t="shared" ca="1" si="29"/>
        <v>4</v>
      </c>
      <c r="Y78">
        <f t="shared" si="24"/>
        <v>9</v>
      </c>
      <c r="Z78" s="17" t="str">
        <f t="shared" si="25"/>
        <v/>
      </c>
      <c r="AA78" s="17" t="str">
        <f t="shared" si="30"/>
        <v/>
      </c>
      <c r="AB78" cm="1">
        <f t="array" ref="AB78">_xlfn.PERCENTRANK.INC(_xlfn._xlws.FILTER($C:$C,$A:$A=1),C78)</f>
        <v>0.32700000000000001</v>
      </c>
      <c r="AC78" cm="1">
        <f t="array" ref="AC78">_xlfn.PERCENTRANK.INC(_xlfn._xlws.FILTER($C:$C,$A:$A=1),C78)</f>
        <v>0.32700000000000001</v>
      </c>
      <c r="AD78">
        <f t="shared" si="31"/>
        <v>-0.4482122814566093</v>
      </c>
      <c r="AE78">
        <f t="shared" si="32"/>
        <v>-0.4482122814566093</v>
      </c>
      <c r="AF78">
        <f t="shared" si="33"/>
        <v>4</v>
      </c>
      <c r="AG78" t="str">
        <f t="shared" si="34"/>
        <v/>
      </c>
      <c r="AI78" t="e">
        <f t="shared" si="35"/>
        <v>#N/A</v>
      </c>
      <c r="AJ78" t="e">
        <f t="shared" si="36"/>
        <v>#N/A</v>
      </c>
      <c r="AK78" t="e">
        <f t="shared" si="37"/>
        <v>#N/A</v>
      </c>
    </row>
    <row r="79" spans="1:37" ht="15.75" thickBot="1" x14ac:dyDescent="0.3">
      <c r="A79" s="149">
        <v>0</v>
      </c>
      <c r="B79" s="149">
        <v>42412</v>
      </c>
      <c r="C79" s="87">
        <v>38</v>
      </c>
      <c r="E79" s="140">
        <v>22</v>
      </c>
      <c r="G79" t="e">
        <f t="shared" si="38"/>
        <v>#N/A</v>
      </c>
      <c r="L79" s="106">
        <v>6</v>
      </c>
      <c r="M79" s="107">
        <v>0.39300000000000002</v>
      </c>
      <c r="N79" s="107">
        <v>0.82199999999999995</v>
      </c>
      <c r="S79">
        <v>28</v>
      </c>
      <c r="T79">
        <f t="shared" ca="1" si="26"/>
        <v>72</v>
      </c>
      <c r="U79">
        <f t="shared" ca="1" si="27"/>
        <v>31.777777777777779</v>
      </c>
      <c r="V79" s="135">
        <f t="shared" ca="1" si="28"/>
        <v>-0.47392196457153529</v>
      </c>
      <c r="W79" s="135">
        <f t="shared" ca="1" si="29"/>
        <v>4</v>
      </c>
      <c r="Y79">
        <f t="shared" si="24"/>
        <v>9</v>
      </c>
      <c r="Z79" s="17" t="str">
        <f t="shared" si="25"/>
        <v/>
      </c>
      <c r="AA79" s="17" t="str">
        <f t="shared" si="30"/>
        <v/>
      </c>
      <c r="AB79" cm="1">
        <f t="array" ref="AB79">_xlfn.PERCENTRANK.INC(_xlfn._xlws.FILTER($C:$C,$A:$A=1),C79)</f>
        <v>0.96499999999999997</v>
      </c>
      <c r="AC79" cm="1">
        <f t="array" ref="AC79">_xlfn.PERCENTRANK.INC(_xlfn._xlws.FILTER($C:$C,$A:$A=1),C79)</f>
        <v>0.96499999999999997</v>
      </c>
      <c r="AD79">
        <f t="shared" si="31"/>
        <v>1.8119106729525971</v>
      </c>
      <c r="AE79">
        <f t="shared" si="32"/>
        <v>1.8119106729525971</v>
      </c>
      <c r="AF79">
        <f t="shared" si="33"/>
        <v>9</v>
      </c>
      <c r="AG79" t="str">
        <f t="shared" si="34"/>
        <v/>
      </c>
      <c r="AI79" t="e">
        <f t="shared" si="35"/>
        <v>#N/A</v>
      </c>
      <c r="AJ79" t="e">
        <f t="shared" si="36"/>
        <v>#N/A</v>
      </c>
      <c r="AK79" t="e">
        <f t="shared" si="37"/>
        <v>#N/A</v>
      </c>
    </row>
    <row r="80" spans="1:37" ht="15.75" thickBot="1" x14ac:dyDescent="0.3">
      <c r="A80" s="149">
        <v>0</v>
      </c>
      <c r="B80" s="149">
        <v>42416</v>
      </c>
      <c r="C80" s="87">
        <v>23</v>
      </c>
      <c r="E80" s="140">
        <v>32</v>
      </c>
      <c r="G80" t="e">
        <f t="shared" si="38"/>
        <v>#N/A</v>
      </c>
      <c r="L80" s="106">
        <v>7</v>
      </c>
      <c r="M80" s="107">
        <v>0.70799999999999996</v>
      </c>
      <c r="N80" s="107">
        <v>0.78</v>
      </c>
      <c r="S80">
        <v>28</v>
      </c>
      <c r="T80">
        <f t="shared" ca="1" si="26"/>
        <v>72</v>
      </c>
      <c r="U80">
        <f t="shared" ca="1" si="27"/>
        <v>31.777777777777779</v>
      </c>
      <c r="V80" s="135">
        <f t="shared" ca="1" si="28"/>
        <v>-0.47392196457153529</v>
      </c>
      <c r="W80" s="135">
        <f t="shared" ca="1" si="29"/>
        <v>4</v>
      </c>
      <c r="Y80">
        <f t="shared" ref="Y80:Y94" si="39">IF(A80=0,
IF(AA80&lt;0.04,1,
IF(AA80&lt;0.11,2,
IF(AA80&lt;0.23,3,
IF(AA80&lt;0.4,4,
IF(AA80&lt;0.6,5,
IF(AA80&lt;0.77,6,
IF(AA80&lt;0.89,7,
IF(AA80&lt;0.96,8,9)))))))),
"")</f>
        <v>9</v>
      </c>
      <c r="Z80" s="17" t="str">
        <f t="shared" ref="Z80:Z94" si="40">IF(A80=1,
IF(AB80&lt;0.04,1,
IF(AB80&lt;0.11,2,
IF(AB80&lt;0.23,3,
IF(AB80&lt;0.4,4,
IF(AB80&lt;0.6,5,
IF(AB80&lt;0.77,6,
IF(AB80&lt;0.89,7,
IF(AB80&lt;0.96,8,9)))))))),
"")</f>
        <v/>
      </c>
      <c r="AA80" s="17" t="str">
        <f t="shared" si="30"/>
        <v/>
      </c>
      <c r="AB80" cm="1">
        <f t="array" ref="AB80">_xlfn.PERCENTRANK.INC(_xlfn._xlws.FILTER($C:$C,$A:$A=1),C80)</f>
        <v>0.155</v>
      </c>
      <c r="AC80" cm="1">
        <f t="array" ref="AC80">_xlfn.PERCENTRANK.INC(_xlfn._xlws.FILTER($C:$C,$A:$A=1),C80)</f>
        <v>0.155</v>
      </c>
      <c r="AD80">
        <f t="shared" si="31"/>
        <v>-1.0152220332170301</v>
      </c>
      <c r="AE80">
        <f t="shared" si="32"/>
        <v>-1.0152220332170301</v>
      </c>
      <c r="AF80">
        <f t="shared" si="33"/>
        <v>3</v>
      </c>
      <c r="AG80" t="str">
        <f t="shared" si="34"/>
        <v/>
      </c>
      <c r="AI80" t="e">
        <f t="shared" si="35"/>
        <v>#N/A</v>
      </c>
      <c r="AJ80" t="e">
        <f t="shared" si="36"/>
        <v>#N/A</v>
      </c>
      <c r="AK80" t="e">
        <f t="shared" si="37"/>
        <v>#N/A</v>
      </c>
    </row>
    <row r="81" spans="1:37" ht="15.75" thickBot="1" x14ac:dyDescent="0.3">
      <c r="A81" s="149">
        <v>0</v>
      </c>
      <c r="B81" s="149">
        <v>42434</v>
      </c>
      <c r="C81" s="87">
        <v>38</v>
      </c>
      <c r="E81" s="140">
        <v>30</v>
      </c>
      <c r="G81" t="e">
        <f t="shared" si="38"/>
        <v>#N/A</v>
      </c>
      <c r="L81" s="106">
        <v>8</v>
      </c>
      <c r="M81" s="107">
        <v>0.59499999999999997</v>
      </c>
      <c r="N81" s="107">
        <v>0.79300000000000004</v>
      </c>
      <c r="S81">
        <v>28</v>
      </c>
      <c r="T81">
        <f t="shared" ca="1" si="26"/>
        <v>72</v>
      </c>
      <c r="U81">
        <f t="shared" ca="1" si="27"/>
        <v>31.777777777777779</v>
      </c>
      <c r="V81" s="135">
        <f t="shared" ca="1" si="28"/>
        <v>-0.47392196457153529</v>
      </c>
      <c r="W81" s="135">
        <f t="shared" ca="1" si="29"/>
        <v>4</v>
      </c>
      <c r="Y81">
        <f t="shared" si="39"/>
        <v>9</v>
      </c>
      <c r="Z81" s="17" t="str">
        <f t="shared" si="40"/>
        <v/>
      </c>
      <c r="AA81" s="17" t="str">
        <f t="shared" si="30"/>
        <v/>
      </c>
      <c r="AB81" cm="1">
        <f t="array" ref="AB81">_xlfn.PERCENTRANK.INC(_xlfn._xlws.FILTER($C:$C,$A:$A=1),C81)</f>
        <v>0.96499999999999997</v>
      </c>
      <c r="AC81" cm="1">
        <f t="array" ref="AC81">_xlfn.PERCENTRANK.INC(_xlfn._xlws.FILTER($C:$C,$A:$A=1),C81)</f>
        <v>0.96499999999999997</v>
      </c>
      <c r="AD81">
        <f t="shared" si="31"/>
        <v>1.8119106729525971</v>
      </c>
      <c r="AE81">
        <f t="shared" si="32"/>
        <v>1.8119106729525971</v>
      </c>
      <c r="AF81">
        <f t="shared" si="33"/>
        <v>9</v>
      </c>
      <c r="AG81" t="str">
        <f t="shared" si="34"/>
        <v/>
      </c>
      <c r="AI81" t="e">
        <f t="shared" si="35"/>
        <v>#N/A</v>
      </c>
      <c r="AJ81" t="e">
        <f t="shared" si="36"/>
        <v>#N/A</v>
      </c>
      <c r="AK81" t="e">
        <f t="shared" si="37"/>
        <v>#N/A</v>
      </c>
    </row>
    <row r="82" spans="1:37" x14ac:dyDescent="0.25">
      <c r="A82" s="149">
        <v>0</v>
      </c>
      <c r="B82" s="149">
        <v>42491</v>
      </c>
      <c r="C82" s="87">
        <v>26</v>
      </c>
      <c r="E82" s="140">
        <v>27</v>
      </c>
      <c r="G82" t="e">
        <f t="shared" si="38"/>
        <v>#N/A</v>
      </c>
      <c r="S82">
        <v>28</v>
      </c>
      <c r="T82">
        <f t="shared" ca="1" si="26"/>
        <v>72</v>
      </c>
      <c r="U82">
        <f t="shared" ca="1" si="27"/>
        <v>31.777777777777779</v>
      </c>
      <c r="V82" s="135">
        <f t="shared" ca="1" si="28"/>
        <v>-0.47392196457153529</v>
      </c>
      <c r="W82" s="135">
        <f t="shared" ca="1" si="29"/>
        <v>4</v>
      </c>
      <c r="Y82">
        <f t="shared" si="39"/>
        <v>9</v>
      </c>
      <c r="Z82" s="17" t="str">
        <f t="shared" si="40"/>
        <v/>
      </c>
      <c r="AA82" s="17" t="str">
        <f t="shared" si="30"/>
        <v/>
      </c>
      <c r="AB82" cm="1">
        <f t="array" ref="AB82">_xlfn.PERCENTRANK.INC(_xlfn._xlws.FILTER($C:$C,$A:$A=1),C82)</f>
        <v>0.224</v>
      </c>
      <c r="AC82" cm="1">
        <f t="array" ref="AC82">_xlfn.PERCENTRANK.INC(_xlfn._xlws.FILTER($C:$C,$A:$A=1),C82)</f>
        <v>0.224</v>
      </c>
      <c r="AD82">
        <f t="shared" si="31"/>
        <v>-0.75875354450437071</v>
      </c>
      <c r="AE82">
        <f t="shared" si="32"/>
        <v>-0.75875354450437071</v>
      </c>
      <c r="AF82">
        <f t="shared" si="33"/>
        <v>3</v>
      </c>
      <c r="AG82" t="str">
        <f t="shared" si="34"/>
        <v/>
      </c>
      <c r="AI82" t="e">
        <f t="shared" si="35"/>
        <v>#N/A</v>
      </c>
      <c r="AJ82" t="e">
        <f t="shared" si="36"/>
        <v>#N/A</v>
      </c>
      <c r="AK82" t="e">
        <f t="shared" si="37"/>
        <v>#N/A</v>
      </c>
    </row>
    <row r="83" spans="1:37" x14ac:dyDescent="0.25">
      <c r="A83" s="149">
        <v>0</v>
      </c>
      <c r="B83" s="149">
        <v>42498</v>
      </c>
      <c r="C83" s="87">
        <v>26</v>
      </c>
      <c r="E83" s="140">
        <v>30</v>
      </c>
      <c r="G83" t="e">
        <f t="shared" si="38"/>
        <v>#N/A</v>
      </c>
      <c r="S83">
        <v>28</v>
      </c>
      <c r="T83">
        <f t="shared" ca="1" si="26"/>
        <v>72</v>
      </c>
      <c r="U83">
        <f t="shared" ca="1" si="27"/>
        <v>31.777777777777779</v>
      </c>
      <c r="V83" s="135">
        <f t="shared" ca="1" si="28"/>
        <v>-0.47392196457153529</v>
      </c>
      <c r="W83" s="135">
        <f t="shared" ca="1" si="29"/>
        <v>4</v>
      </c>
      <c r="Y83">
        <f>IF(A83=0,
IF(AA83&lt;0.04,1,
IF(AA83&lt;0.11,2,
IF(AA83&lt;0.23,3,
IF(AA83&lt;0.4,4,
IF(AA83&lt;0.6,5,
IF(AA83&lt;0.77,6,
IF(AA83&lt;0.89,7,
IF(AA83&lt;0.96,8,9)))))))),
"")</f>
        <v>9</v>
      </c>
      <c r="Z83" s="17" t="str">
        <f>IF(A83=1,
IF(AB83&lt;0.04,1,
IF(AB83&lt;0.11,2,
IF(AB83&lt;0.23,3,
IF(AB83&lt;0.4,4,
IF(AB83&lt;0.6,5,
IF(AB83&lt;0.77,6,
IF(AB83&lt;0.89,7,
IF(AB83&lt;0.96,8,9)))))))),
"")</f>
        <v/>
      </c>
      <c r="AA83" s="17" t="str">
        <f>IF(A83=1,
IF(AC83&lt;0.04,1,
IF(AC83&lt;0.11,2,
IF(AC83&lt;0.23,3,
IF(AC83&lt;0.4,4,
IF(AC83&lt;0.6,5,
IF(AC83&lt;0.77,6,
IF(AC83&lt;0.89,7,
IF(AC83&lt;0.96,8,9)))))))),
"")</f>
        <v/>
      </c>
      <c r="AB83" cm="1">
        <f t="array" ref="AB83">_xlfn.PERCENTRANK.INC(_xlfn._xlws.FILTER($C:$C,$A:$A=1),C83)</f>
        <v>0.224</v>
      </c>
      <c r="AC83" cm="1">
        <f t="array" ref="AC83">_xlfn.PERCENTRANK.INC(_xlfn._xlws.FILTER($C:$C,$A:$A=1),C83)</f>
        <v>0.224</v>
      </c>
      <c r="AD83">
        <f t="shared" si="31"/>
        <v>-0.75875354450437071</v>
      </c>
      <c r="AE83">
        <f t="shared" si="32"/>
        <v>-0.75875354450437071</v>
      </c>
      <c r="AF83">
        <f>IF(A83= 0,ROUND(AD83*2+5,0),"")</f>
        <v>3</v>
      </c>
      <c r="AG83" t="str">
        <f>IF(A83= 1,ROUND(AE83*2+5,0),"")</f>
        <v/>
      </c>
      <c r="AI83" t="e">
        <f t="shared" si="35"/>
        <v>#N/A</v>
      </c>
      <c r="AJ83" t="e">
        <f t="shared" si="36"/>
        <v>#N/A</v>
      </c>
      <c r="AK83" t="e">
        <f t="shared" si="37"/>
        <v>#N/A</v>
      </c>
    </row>
    <row r="84" spans="1:37" ht="15.75" x14ac:dyDescent="0.25">
      <c r="A84" s="149">
        <v>0</v>
      </c>
      <c r="B84" s="149">
        <v>42525</v>
      </c>
      <c r="C84" s="87">
        <v>33</v>
      </c>
      <c r="E84" s="140">
        <v>23</v>
      </c>
      <c r="G84" t="e">
        <f t="shared" si="38"/>
        <v>#N/A</v>
      </c>
      <c r="H84" s="137"/>
      <c r="I84" s="137"/>
      <c r="J84" s="137"/>
      <c r="K84" s="137"/>
      <c r="L84" s="99"/>
      <c r="M84" s="100"/>
      <c r="S84">
        <v>28</v>
      </c>
      <c r="T84">
        <f t="shared" ca="1" si="26"/>
        <v>72</v>
      </c>
      <c r="U84">
        <f t="shared" ca="1" si="27"/>
        <v>31.777777777777779</v>
      </c>
      <c r="V84" s="135">
        <f t="shared" ca="1" si="28"/>
        <v>-0.47392196457153529</v>
      </c>
      <c r="W84" s="135">
        <f t="shared" ca="1" si="29"/>
        <v>4</v>
      </c>
      <c r="Y84">
        <f>IF(A84=0,
IF(AA84&lt;0.04,1,
IF(AA84&lt;0.11,2,
IF(AA84&lt;0.23,3,
IF(AA84&lt;0.4,4,
IF(AA84&lt;0.6,5,
IF(AA84&lt;0.77,6,
IF(AA84&lt;0.89,7,
IF(AA84&lt;0.96,8,9)))))))),
"")</f>
        <v>9</v>
      </c>
      <c r="Z84" s="17" t="str">
        <f>IF(A84=1,
IF(AB84&lt;0.04,1,
IF(AB84&lt;0.11,2,
IF(AB84&lt;0.23,3,
IF(AB84&lt;0.4,4,
IF(AB84&lt;0.6,5,
IF(AB84&lt;0.77,6,
IF(AB84&lt;0.89,7,
IF(AB84&lt;0.96,8,9)))))))),
"")</f>
        <v/>
      </c>
      <c r="AA84" s="17" t="str">
        <f>IF(A84=1,
IF(AC84&lt;0.04,1,
IF(AC84&lt;0.11,2,
IF(AC84&lt;0.23,3,
IF(AC84&lt;0.4,4,
IF(AC84&lt;0.6,5,
IF(AC84&lt;0.77,6,
IF(AC84&lt;0.89,7,
IF(AC84&lt;0.96,8,9)))))))),
"")</f>
        <v/>
      </c>
      <c r="AB84" cm="1">
        <f t="array" ref="AB84">_xlfn.PERCENTRANK.INC(_xlfn._xlws.FILTER($C:$C,$A:$A=1),C84)</f>
        <v>0.75800000000000001</v>
      </c>
      <c r="AC84" cm="1">
        <f t="array" ref="AC84">_xlfn.PERCENTRANK.INC(_xlfn._xlws.FILTER($C:$C,$A:$A=1),C84)</f>
        <v>0.75800000000000001</v>
      </c>
      <c r="AD84">
        <f t="shared" si="31"/>
        <v>0.69988360019734119</v>
      </c>
      <c r="AE84">
        <f t="shared" si="32"/>
        <v>0.69988360019734119</v>
      </c>
      <c r="AF84">
        <f>IF(A84= 0,ROUND(AD84*2+5,0),"")</f>
        <v>6</v>
      </c>
      <c r="AG84" t="str">
        <f>IF(A84= 1,ROUND(AE84*2+5,0),"")</f>
        <v/>
      </c>
      <c r="AI84" t="e">
        <f t="shared" si="35"/>
        <v>#N/A</v>
      </c>
      <c r="AJ84" t="e">
        <f t="shared" si="36"/>
        <v>#N/A</v>
      </c>
      <c r="AK84" t="e">
        <f t="shared" si="37"/>
        <v>#N/A</v>
      </c>
    </row>
    <row r="85" spans="1:37" ht="15.75" x14ac:dyDescent="0.25">
      <c r="A85" s="149">
        <v>0</v>
      </c>
      <c r="B85" s="149">
        <v>40683</v>
      </c>
      <c r="C85" s="87">
        <v>21</v>
      </c>
      <c r="E85" s="140">
        <v>25</v>
      </c>
      <c r="G85" t="e">
        <f t="shared" si="38"/>
        <v>#N/A</v>
      </c>
      <c r="H85" s="99"/>
      <c r="N85">
        <v>28</v>
      </c>
      <c r="O85">
        <f t="shared" ca="1" si="26"/>
        <v>72</v>
      </c>
      <c r="P85">
        <f t="shared" ca="1" si="27"/>
        <v>31.777777777777779</v>
      </c>
      <c r="Q85" s="135">
        <f t="shared" ca="1" si="28"/>
        <v>-0.47392196457153529</v>
      </c>
      <c r="R85" s="135">
        <f t="shared" ca="1" si="29"/>
        <v>4</v>
      </c>
      <c r="S85" s="135"/>
      <c r="T85">
        <f t="shared" ref="T85:T93" si="41">IF(A85=0,
IF(V85&lt;0.04,1,
IF(V85&lt;0.11,2,
IF(V85&lt;0.23,3,
IF(V85&lt;0.4,4,
IF(V85&lt;0.6,5,
IF(V85&lt;0.77,6,
IF(V85&lt;0.89,7,
IF(V85&lt;0.96,8,9)))))))),
"")</f>
        <v>9</v>
      </c>
      <c r="U85" s="17" t="str">
        <f t="shared" ref="U85:U93" si="42">IF(A85=1,
IF(W85&lt;0.04,1,
IF(W85&lt;0.11,2,
IF(W85&lt;0.23,3,
IF(W85&lt;0.4,4,
IF(W85&lt;0.6,5,
IF(W85&lt;0.77,6,
IF(W85&lt;0.89,7,
IF(W85&lt;0.96,8,9)))))))),
"")</f>
        <v/>
      </c>
      <c r="V85" s="17" t="str">
        <f t="shared" ref="V85:V93" si="43">IF(A85=1,
IF(X85&lt;0.04,1,
IF(X85&lt;0.11,2,
IF(X85&lt;0.23,3,
IF(X85&lt;0.4,4,
IF(X85&lt;0.6,5,
IF(X85&lt;0.77,6,
IF(X85&lt;0.89,7,
IF(X85&lt;0.96,8,9)))))))),
"")</f>
        <v/>
      </c>
      <c r="W85" cm="1">
        <f t="array" ref="W85">_xlfn.PERCENTRANK.INC(_xlfn._xlws.FILTER($C:$C,$A:$A=1),C85)</f>
        <v>0.12</v>
      </c>
      <c r="X85" cm="1">
        <f t="array" ref="X85">_xlfn.PERCENTRANK.INC(_xlfn._xlws.FILTER($C:$C,$A:$A=1),C85)</f>
        <v>0.12</v>
      </c>
      <c r="Y85">
        <f t="shared" si="31"/>
        <v>-1.1749867920660904</v>
      </c>
      <c r="Z85">
        <f t="shared" si="32"/>
        <v>-1.1749867920660904</v>
      </c>
      <c r="AA85">
        <f t="shared" ref="AA85:AA93" si="44">IF(A85= 0,ROUND(Y85*2+5,0),"")</f>
        <v>3</v>
      </c>
      <c r="AB85" t="str">
        <f t="shared" ref="AB85:AB93" si="45">IF(A85= 1,ROUND(Z85*2+5,0),"")</f>
        <v/>
      </c>
      <c r="AD85" t="e">
        <f t="shared" si="35"/>
        <v>#N/A</v>
      </c>
      <c r="AE85" t="e">
        <f t="shared" si="36"/>
        <v>#N/A</v>
      </c>
      <c r="AF85" t="e">
        <f t="shared" si="37"/>
        <v>#N/A</v>
      </c>
    </row>
    <row r="86" spans="1:37" ht="15.75" x14ac:dyDescent="0.25">
      <c r="A86" s="149">
        <v>0</v>
      </c>
      <c r="B86" s="149">
        <v>42590</v>
      </c>
      <c r="C86" s="87">
        <v>31</v>
      </c>
      <c r="E86" s="140">
        <v>24</v>
      </c>
      <c r="G86" t="e">
        <f t="shared" si="38"/>
        <v>#N/A</v>
      </c>
      <c r="H86" s="99"/>
      <c r="N86">
        <v>28</v>
      </c>
      <c r="O86">
        <f t="shared" ca="1" si="26"/>
        <v>72</v>
      </c>
      <c r="P86">
        <f t="shared" ca="1" si="27"/>
        <v>31.777777777777779</v>
      </c>
      <c r="Q86" s="135">
        <f t="shared" ca="1" si="28"/>
        <v>-0.47392196457153529</v>
      </c>
      <c r="R86" s="135">
        <f t="shared" ca="1" si="29"/>
        <v>4</v>
      </c>
      <c r="S86" s="135"/>
      <c r="T86">
        <f t="shared" si="41"/>
        <v>9</v>
      </c>
      <c r="U86" s="17" t="str">
        <f t="shared" si="42"/>
        <v/>
      </c>
      <c r="V86" s="17" t="str">
        <f t="shared" si="43"/>
        <v/>
      </c>
      <c r="W86" cm="1">
        <f t="array" ref="W86">_xlfn.PERCENTRANK.INC(_xlfn._xlws.FILTER($C:$C,$A:$A=1),C86)</f>
        <v>0.62</v>
      </c>
      <c r="X86" cm="1">
        <f t="array" ref="X86">_xlfn.PERCENTRANK.INC(_xlfn._xlws.FILTER($C:$C,$A:$A=1),C86)</f>
        <v>0.62</v>
      </c>
      <c r="Y86">
        <f t="shared" si="31"/>
        <v>0.30548078809939727</v>
      </c>
      <c r="Z86">
        <f t="shared" si="32"/>
        <v>0.30548078809939727</v>
      </c>
      <c r="AA86">
        <f t="shared" si="44"/>
        <v>6</v>
      </c>
      <c r="AB86" t="str">
        <f t="shared" si="45"/>
        <v/>
      </c>
      <c r="AD86" t="e">
        <f t="shared" si="35"/>
        <v>#N/A</v>
      </c>
      <c r="AE86" t="e">
        <f t="shared" si="36"/>
        <v>#N/A</v>
      </c>
      <c r="AF86" t="e">
        <f t="shared" si="37"/>
        <v>#N/A</v>
      </c>
    </row>
    <row r="87" spans="1:37" ht="15.75" x14ac:dyDescent="0.25">
      <c r="A87" s="149">
        <v>1</v>
      </c>
      <c r="B87" s="149">
        <v>42591</v>
      </c>
      <c r="C87" s="87">
        <v>20</v>
      </c>
      <c r="E87" s="140">
        <v>29</v>
      </c>
      <c r="G87" t="e">
        <f t="shared" si="38"/>
        <v>#N/A</v>
      </c>
      <c r="H87" s="99"/>
      <c r="N87">
        <v>28</v>
      </c>
      <c r="O87">
        <f t="shared" ca="1" si="26"/>
        <v>72</v>
      </c>
      <c r="P87">
        <f t="shared" ca="1" si="27"/>
        <v>31.777777777777779</v>
      </c>
      <c r="Q87" s="135">
        <f t="shared" ca="1" si="28"/>
        <v>-0.47392196457153529</v>
      </c>
      <c r="R87" s="135">
        <f t="shared" ca="1" si="29"/>
        <v>4</v>
      </c>
      <c r="S87" s="135"/>
      <c r="T87" t="str">
        <f t="shared" si="41"/>
        <v/>
      </c>
      <c r="U87" s="17">
        <f t="shared" si="42"/>
        <v>1</v>
      </c>
      <c r="V87" s="17">
        <f t="shared" si="43"/>
        <v>1</v>
      </c>
      <c r="W87" cm="1">
        <f t="array" ref="W87">_xlfn.PERCENTRANK.INC(_xlfn._xlws.FILTER($C:$C,$A:$A=1),C87)</f>
        <v>3.4000000000000002E-2</v>
      </c>
      <c r="X87" cm="1">
        <f t="array" ref="X87">_xlfn.PERCENTRANK.INC(_xlfn._xlws.FILTER($C:$C,$A:$A=1),C87)</f>
        <v>3.4000000000000002E-2</v>
      </c>
      <c r="Y87">
        <f t="shared" si="31"/>
        <v>-1.825006821146403</v>
      </c>
      <c r="Z87">
        <f t="shared" si="32"/>
        <v>-1.825006821146403</v>
      </c>
      <c r="AA87" t="str">
        <f t="shared" si="44"/>
        <v/>
      </c>
      <c r="AB87">
        <f t="shared" si="45"/>
        <v>1</v>
      </c>
      <c r="AD87" t="e">
        <f t="shared" si="35"/>
        <v>#N/A</v>
      </c>
      <c r="AE87" t="e">
        <f t="shared" si="36"/>
        <v>#N/A</v>
      </c>
      <c r="AF87" t="e">
        <f t="shared" si="37"/>
        <v>#N/A</v>
      </c>
    </row>
    <row r="88" spans="1:37" ht="15.75" x14ac:dyDescent="0.25">
      <c r="A88" s="149">
        <v>1</v>
      </c>
      <c r="B88" s="149">
        <v>42593</v>
      </c>
      <c r="C88" s="87">
        <v>26</v>
      </c>
      <c r="E88" s="140">
        <v>25</v>
      </c>
      <c r="G88" t="e">
        <f t="shared" si="38"/>
        <v>#N/A</v>
      </c>
      <c r="H88" s="99"/>
      <c r="N88">
        <v>28</v>
      </c>
      <c r="O88">
        <f t="shared" ca="1" si="26"/>
        <v>72</v>
      </c>
      <c r="P88">
        <f t="shared" ca="1" si="27"/>
        <v>31.777777777777779</v>
      </c>
      <c r="Q88" s="135">
        <f t="shared" ca="1" si="28"/>
        <v>-0.47392196457153529</v>
      </c>
      <c r="R88" s="135">
        <f t="shared" ca="1" si="29"/>
        <v>4</v>
      </c>
      <c r="S88" s="135"/>
      <c r="T88" t="str">
        <f t="shared" si="41"/>
        <v/>
      </c>
      <c r="U88" s="17">
        <f t="shared" si="42"/>
        <v>3</v>
      </c>
      <c r="V88" s="17">
        <f t="shared" si="43"/>
        <v>3</v>
      </c>
      <c r="W88" cm="1">
        <f t="array" ref="W88">_xlfn.PERCENTRANK.INC(_xlfn._xlws.FILTER($C:$C,$A:$A=1),C88)</f>
        <v>0.224</v>
      </c>
      <c r="X88" cm="1">
        <f t="array" ref="X88">_xlfn.PERCENTRANK.INC(_xlfn._xlws.FILTER($C:$C,$A:$A=1),C88)</f>
        <v>0.224</v>
      </c>
      <c r="Y88">
        <f t="shared" si="31"/>
        <v>-0.75875354450437071</v>
      </c>
      <c r="Z88">
        <f t="shared" si="32"/>
        <v>-0.75875354450437071</v>
      </c>
      <c r="AA88" t="str">
        <f t="shared" si="44"/>
        <v/>
      </c>
      <c r="AB88">
        <f t="shared" si="45"/>
        <v>3</v>
      </c>
      <c r="AD88" t="e">
        <f t="shared" si="35"/>
        <v>#N/A</v>
      </c>
      <c r="AE88" t="e">
        <f t="shared" si="36"/>
        <v>#N/A</v>
      </c>
      <c r="AF88" t="e">
        <f t="shared" si="37"/>
        <v>#N/A</v>
      </c>
    </row>
    <row r="89" spans="1:37" ht="15.75" x14ac:dyDescent="0.25">
      <c r="A89" s="149">
        <v>1</v>
      </c>
      <c r="B89" s="149">
        <v>42618</v>
      </c>
      <c r="C89" s="87">
        <v>32</v>
      </c>
      <c r="E89" s="140">
        <v>32</v>
      </c>
      <c r="G89" t="e">
        <f t="shared" si="38"/>
        <v>#N/A</v>
      </c>
      <c r="H89" s="99"/>
      <c r="N89">
        <v>28</v>
      </c>
      <c r="O89">
        <f t="shared" ca="1" si="26"/>
        <v>72</v>
      </c>
      <c r="P89">
        <f t="shared" ca="1" si="27"/>
        <v>31.777777777777779</v>
      </c>
      <c r="Q89" s="135">
        <f t="shared" ca="1" si="28"/>
        <v>-0.47392196457153529</v>
      </c>
      <c r="R89" s="135">
        <f t="shared" ca="1" si="29"/>
        <v>4</v>
      </c>
      <c r="S89" s="135"/>
      <c r="T89" t="str">
        <f t="shared" si="41"/>
        <v/>
      </c>
      <c r="U89" s="17">
        <f t="shared" si="42"/>
        <v>6</v>
      </c>
      <c r="V89" s="17">
        <f t="shared" si="43"/>
        <v>6</v>
      </c>
      <c r="W89" cm="1">
        <f t="array" ref="W89">_xlfn.PERCENTRANK.INC(_xlfn._xlws.FILTER($C:$C,$A:$A=1),C89)</f>
        <v>0.68899999999999995</v>
      </c>
      <c r="X89" cm="1">
        <f t="array" ref="X89">_xlfn.PERCENTRANK.INC(_xlfn._xlws.FILTER($C:$C,$A:$A=1),C89)</f>
        <v>0.68899999999999995</v>
      </c>
      <c r="Y89">
        <f t="shared" si="31"/>
        <v>0.49301781448446469</v>
      </c>
      <c r="Z89">
        <f t="shared" si="32"/>
        <v>0.49301781448446469</v>
      </c>
      <c r="AA89" t="str">
        <f t="shared" si="44"/>
        <v/>
      </c>
      <c r="AB89">
        <f t="shared" si="45"/>
        <v>6</v>
      </c>
      <c r="AD89" t="e">
        <f t="shared" si="35"/>
        <v>#N/A</v>
      </c>
      <c r="AE89" t="e">
        <f t="shared" si="36"/>
        <v>#N/A</v>
      </c>
      <c r="AF89" t="e">
        <f t="shared" si="37"/>
        <v>#N/A</v>
      </c>
    </row>
    <row r="90" spans="1:37" ht="15.75" x14ac:dyDescent="0.25">
      <c r="A90" s="149">
        <v>1</v>
      </c>
      <c r="B90" s="149">
        <v>42624</v>
      </c>
      <c r="C90" s="87">
        <v>13</v>
      </c>
      <c r="E90" s="140">
        <v>30</v>
      </c>
      <c r="G90" t="e">
        <f t="shared" si="38"/>
        <v>#N/A</v>
      </c>
      <c r="H90" s="99"/>
      <c r="N90">
        <v>28</v>
      </c>
      <c r="O90">
        <f t="shared" ca="1" si="26"/>
        <v>72</v>
      </c>
      <c r="P90">
        <f t="shared" ca="1" si="27"/>
        <v>31.777777777777779</v>
      </c>
      <c r="Q90" s="135">
        <f t="shared" ca="1" si="28"/>
        <v>-0.47392196457153529</v>
      </c>
      <c r="R90" s="135">
        <f t="shared" ca="1" si="29"/>
        <v>4</v>
      </c>
      <c r="S90" s="135"/>
      <c r="T90" t="str">
        <f t="shared" si="41"/>
        <v/>
      </c>
      <c r="U90" s="17">
        <f t="shared" si="42"/>
        <v>1</v>
      </c>
      <c r="V90" s="17">
        <f t="shared" si="43"/>
        <v>1</v>
      </c>
      <c r="W90" cm="1">
        <f t="array" ref="W90">_xlfn.PERCENTRANK.INC(_xlfn._xlws.FILTER($C:$C,$A:$A=1),C90)</f>
        <v>0</v>
      </c>
      <c r="X90" cm="1">
        <f t="array" ref="X90">_xlfn.PERCENTRANK.INC(_xlfn._xlws.FILTER($C:$C,$A:$A=1),C90)</f>
        <v>0</v>
      </c>
      <c r="Y90" t="e">
        <f>_xlfn.NORM.S.INV(W90)</f>
        <v>#NUM!</v>
      </c>
      <c r="Z90" t="e">
        <f t="shared" si="32"/>
        <v>#NUM!</v>
      </c>
      <c r="AA90" t="str">
        <f t="shared" si="44"/>
        <v/>
      </c>
      <c r="AB90" t="e">
        <f t="shared" si="45"/>
        <v>#NUM!</v>
      </c>
      <c r="AD90" t="e">
        <f t="shared" si="35"/>
        <v>#N/A</v>
      </c>
      <c r="AE90" t="e">
        <f t="shared" si="36"/>
        <v>#N/A</v>
      </c>
      <c r="AF90" t="e">
        <f t="shared" si="37"/>
        <v>#N/A</v>
      </c>
    </row>
    <row r="91" spans="1:37" ht="15.75" x14ac:dyDescent="0.25">
      <c r="A91" s="149">
        <v>0</v>
      </c>
      <c r="B91" s="149">
        <v>42640</v>
      </c>
      <c r="C91" s="87">
        <v>22</v>
      </c>
      <c r="E91" s="140">
        <v>24</v>
      </c>
      <c r="G91" t="e">
        <f t="shared" si="38"/>
        <v>#N/A</v>
      </c>
      <c r="H91" s="99"/>
      <c r="N91">
        <v>28</v>
      </c>
      <c r="O91">
        <f t="shared" ca="1" si="26"/>
        <v>72</v>
      </c>
      <c r="P91">
        <f t="shared" ca="1" si="27"/>
        <v>31.777777777777779</v>
      </c>
      <c r="Q91" s="135">
        <f t="shared" ca="1" si="28"/>
        <v>-0.47392196457153529</v>
      </c>
      <c r="R91" s="135">
        <f t="shared" ca="1" si="29"/>
        <v>4</v>
      </c>
      <c r="S91" s="135"/>
      <c r="T91">
        <f t="shared" si="41"/>
        <v>9</v>
      </c>
      <c r="U91" s="17" t="str">
        <f t="shared" si="42"/>
        <v/>
      </c>
      <c r="V91" s="17" t="str">
        <f t="shared" si="43"/>
        <v/>
      </c>
      <c r="W91" cm="1">
        <f t="array" ref="W91">_xlfn.PERCENTRANK.INC(_xlfn._xlws.FILTER($C:$C,$A:$A=1),C91)</f>
        <v>0.13700000000000001</v>
      </c>
      <c r="X91" cm="1">
        <f t="array" ref="X91">_xlfn.PERCENTRANK.INC(_xlfn._xlws.FILTER($C:$C,$A:$A=1),C91)</f>
        <v>0.13700000000000001</v>
      </c>
      <c r="Y91">
        <f t="shared" si="31"/>
        <v>-1.0938973526034375</v>
      </c>
      <c r="Z91">
        <f t="shared" si="32"/>
        <v>-1.0938973526034375</v>
      </c>
      <c r="AA91">
        <f t="shared" si="44"/>
        <v>3</v>
      </c>
      <c r="AB91" t="str">
        <f t="shared" si="45"/>
        <v/>
      </c>
      <c r="AD91" t="e">
        <f t="shared" si="35"/>
        <v>#N/A</v>
      </c>
      <c r="AE91" t="e">
        <f t="shared" si="36"/>
        <v>#N/A</v>
      </c>
      <c r="AF91" t="e">
        <f t="shared" si="37"/>
        <v>#N/A</v>
      </c>
    </row>
    <row r="92" spans="1:37" ht="15.75" x14ac:dyDescent="0.25">
      <c r="A92" s="149">
        <v>1</v>
      </c>
      <c r="B92" s="149">
        <v>42664</v>
      </c>
      <c r="C92" s="87">
        <v>28</v>
      </c>
      <c r="E92" s="140">
        <v>29</v>
      </c>
      <c r="G92" t="e">
        <f t="shared" si="38"/>
        <v>#N/A</v>
      </c>
      <c r="H92" s="99"/>
      <c r="N92">
        <v>28</v>
      </c>
      <c r="O92">
        <f t="shared" ca="1" si="26"/>
        <v>72</v>
      </c>
      <c r="P92">
        <f t="shared" ca="1" si="27"/>
        <v>31.777777777777779</v>
      </c>
      <c r="Q92" s="135">
        <f t="shared" ca="1" si="28"/>
        <v>-0.47392196457153529</v>
      </c>
      <c r="R92" s="135">
        <f t="shared" ca="1" si="29"/>
        <v>4</v>
      </c>
      <c r="S92" s="135"/>
      <c r="T92" t="str">
        <f t="shared" si="41"/>
        <v/>
      </c>
      <c r="U92" s="17">
        <f t="shared" si="42"/>
        <v>4</v>
      </c>
      <c r="V92" s="17">
        <f t="shared" si="43"/>
        <v>4</v>
      </c>
      <c r="W92" cm="1">
        <f t="array" ref="W92">_xlfn.PERCENTRANK.INC(_xlfn._xlws.FILTER($C:$C,$A:$A=1),C92)</f>
        <v>0.32700000000000001</v>
      </c>
      <c r="X92" cm="1">
        <f t="array" ref="X92">_xlfn.PERCENTRANK.INC(_xlfn._xlws.FILTER($C:$C,$A:$A=1),C92)</f>
        <v>0.32700000000000001</v>
      </c>
      <c r="Y92">
        <f t="shared" si="31"/>
        <v>-0.4482122814566093</v>
      </c>
      <c r="Z92">
        <f t="shared" si="32"/>
        <v>-0.4482122814566093</v>
      </c>
      <c r="AA92" t="str">
        <f t="shared" si="44"/>
        <v/>
      </c>
      <c r="AB92">
        <f t="shared" si="45"/>
        <v>4</v>
      </c>
      <c r="AD92" t="e">
        <f t="shared" si="35"/>
        <v>#N/A</v>
      </c>
      <c r="AE92" t="e">
        <f t="shared" si="36"/>
        <v>#N/A</v>
      </c>
      <c r="AF92" t="e">
        <f t="shared" si="37"/>
        <v>#N/A</v>
      </c>
    </row>
    <row r="93" spans="1:37" ht="15.75" x14ac:dyDescent="0.25">
      <c r="A93" s="149">
        <v>0</v>
      </c>
      <c r="B93" s="149">
        <v>42669</v>
      </c>
      <c r="C93" s="87">
        <v>32</v>
      </c>
      <c r="E93" s="140">
        <v>34</v>
      </c>
      <c r="G93" t="e">
        <f t="shared" si="38"/>
        <v>#N/A</v>
      </c>
      <c r="H93" s="99"/>
      <c r="N93">
        <v>28</v>
      </c>
      <c r="O93">
        <f t="shared" ca="1" si="26"/>
        <v>72</v>
      </c>
      <c r="P93">
        <f t="shared" ca="1" si="27"/>
        <v>31.777777777777779</v>
      </c>
      <c r="Q93" s="135">
        <f t="shared" ca="1" si="28"/>
        <v>-0.47392196457153529</v>
      </c>
      <c r="R93" s="135">
        <f t="shared" ca="1" si="29"/>
        <v>4</v>
      </c>
      <c r="S93" s="135"/>
      <c r="T93">
        <f t="shared" si="41"/>
        <v>9</v>
      </c>
      <c r="U93" s="17" t="str">
        <f t="shared" si="42"/>
        <v/>
      </c>
      <c r="V93" s="17" t="str">
        <f t="shared" si="43"/>
        <v/>
      </c>
      <c r="W93" cm="1">
        <f t="array" ref="W93">_xlfn.PERCENTRANK.INC(_xlfn._xlws.FILTER($C:$C,$A:$A=1),C93)</f>
        <v>0.68899999999999995</v>
      </c>
      <c r="X93" cm="1">
        <f t="array" ref="X93">_xlfn.PERCENTRANK.INC(_xlfn._xlws.FILTER($C:$C,$A:$A=1),C93)</f>
        <v>0.68899999999999995</v>
      </c>
      <c r="Y93">
        <f t="shared" si="31"/>
        <v>0.49301781448446469</v>
      </c>
      <c r="Z93">
        <f t="shared" si="32"/>
        <v>0.49301781448446469</v>
      </c>
      <c r="AA93">
        <f t="shared" si="44"/>
        <v>6</v>
      </c>
      <c r="AB93" t="str">
        <f t="shared" si="45"/>
        <v/>
      </c>
      <c r="AD93" t="e">
        <f t="shared" si="35"/>
        <v>#N/A</v>
      </c>
      <c r="AE93" t="e">
        <f t="shared" si="36"/>
        <v>#N/A</v>
      </c>
      <c r="AF93" t="e">
        <f t="shared" si="37"/>
        <v>#N/A</v>
      </c>
    </row>
    <row r="94" spans="1:37" x14ac:dyDescent="0.25">
      <c r="A94" s="149">
        <v>1</v>
      </c>
      <c r="B94" s="149">
        <v>42682</v>
      </c>
      <c r="C94" s="87">
        <v>38</v>
      </c>
      <c r="E94" s="140">
        <v>25</v>
      </c>
      <c r="G94" t="e">
        <f t="shared" si="38"/>
        <v>#N/A</v>
      </c>
      <c r="S94">
        <v>28</v>
      </c>
      <c r="T94">
        <f t="shared" ca="1" si="26"/>
        <v>72</v>
      </c>
      <c r="U94">
        <f t="shared" ca="1" si="27"/>
        <v>31.777777777777779</v>
      </c>
      <c r="V94" s="135">
        <f t="shared" ca="1" si="28"/>
        <v>-0.47392196457153529</v>
      </c>
      <c r="W94" s="135">
        <f t="shared" ca="1" si="29"/>
        <v>4</v>
      </c>
      <c r="Y94" t="str">
        <f t="shared" si="39"/>
        <v/>
      </c>
      <c r="Z94" s="17">
        <f t="shared" si="40"/>
        <v>9</v>
      </c>
      <c r="AA94" s="17">
        <f t="shared" si="30"/>
        <v>9</v>
      </c>
      <c r="AB94" cm="1">
        <f t="array" ref="AB94">_xlfn.PERCENTRANK.INC(_xlfn._xlws.FILTER($C:$C,$A:$A=1),C94)</f>
        <v>0.96499999999999997</v>
      </c>
      <c r="AC94" cm="1">
        <f t="array" ref="AC94">_xlfn.PERCENTRANK.INC(_xlfn._xlws.FILTER($C:$C,$A:$A=1),C94)</f>
        <v>0.96499999999999997</v>
      </c>
      <c r="AD94">
        <f t="shared" si="31"/>
        <v>1.8119106729525971</v>
      </c>
      <c r="AE94">
        <f t="shared" si="32"/>
        <v>1.8119106729525971</v>
      </c>
      <c r="AF94" t="str">
        <f t="shared" si="33"/>
        <v/>
      </c>
      <c r="AG94">
        <f t="shared" si="34"/>
        <v>9</v>
      </c>
      <c r="AI94" t="e">
        <f t="shared" si="35"/>
        <v>#N/A</v>
      </c>
      <c r="AJ94" t="e">
        <f t="shared" si="36"/>
        <v>#N/A</v>
      </c>
      <c r="AK94" t="e">
        <f t="shared" si="37"/>
        <v>#N/A</v>
      </c>
    </row>
    <row r="95" spans="1:37" x14ac:dyDescent="0.25">
      <c r="A95" s="149">
        <v>1</v>
      </c>
      <c r="B95" s="149">
        <v>42706</v>
      </c>
      <c r="C95" s="87">
        <v>28</v>
      </c>
      <c r="E95" s="140">
        <v>31</v>
      </c>
      <c r="G95" t="e">
        <f t="shared" si="38"/>
        <v>#N/A</v>
      </c>
      <c r="S95">
        <v>28</v>
      </c>
      <c r="T95">
        <f t="shared" ca="1" si="26"/>
        <v>72</v>
      </c>
      <c r="U95">
        <f t="shared" ca="1" si="27"/>
        <v>31.777777777777779</v>
      </c>
      <c r="V95" s="135">
        <f t="shared" ca="1" si="28"/>
        <v>-0.47392196457153529</v>
      </c>
      <c r="W95" s="135">
        <f t="shared" ca="1" si="29"/>
        <v>4</v>
      </c>
      <c r="Y95" t="str">
        <f t="shared" ref="Y95:Y131" si="46">IF(A95=0,
IF(AA95&lt;0.04,1,
IF(AA95&lt;0.11,2,
IF(AA95&lt;0.23,3,
IF(AA95&lt;0.4,4,
IF(AA95&lt;0.6,5,
IF(AA95&lt;0.77,6,
IF(AA95&lt;0.89,7,
IF(AA95&lt;0.96,8,9)))))))),
"")</f>
        <v/>
      </c>
      <c r="Z95" s="17">
        <f t="shared" ref="Z95:Z131" si="47">IF(A95=1,
IF(AB95&lt;0.04,1,
IF(AB95&lt;0.11,2,
IF(AB95&lt;0.23,3,
IF(AB95&lt;0.4,4,
IF(AB95&lt;0.6,5,
IF(AB95&lt;0.77,6,
IF(AB95&lt;0.89,7,
IF(AB95&lt;0.96,8,9)))))))),
"")</f>
        <v>4</v>
      </c>
      <c r="AA95" s="17">
        <f t="shared" ref="AA95:AA131" si="48">IF(A95=1,
IF(AC95&lt;0.04,1,
IF(AC95&lt;0.11,2,
IF(AC95&lt;0.23,3,
IF(AC95&lt;0.4,4,
IF(AC95&lt;0.6,5,
IF(AC95&lt;0.77,6,
IF(AC95&lt;0.89,7,
IF(AC95&lt;0.96,8,9)))))))),
"")</f>
        <v>4</v>
      </c>
      <c r="AB95" cm="1">
        <f t="array" ref="AB95">_xlfn.PERCENTRANK.INC(_xlfn._xlws.FILTER($C:$C,$A:$A=1),C95)</f>
        <v>0.32700000000000001</v>
      </c>
      <c r="AC95" cm="1">
        <f t="array" ref="AC95">_xlfn.PERCENTRANK.INC(_xlfn._xlws.FILTER($C:$C,$A:$A=1),C95)</f>
        <v>0.32700000000000001</v>
      </c>
      <c r="AD95">
        <f t="shared" si="31"/>
        <v>-0.4482122814566093</v>
      </c>
      <c r="AE95">
        <f t="shared" si="32"/>
        <v>-0.4482122814566093</v>
      </c>
      <c r="AF95" t="str">
        <f t="shared" ref="AF95:AF131" si="49">IF(A95= 0,ROUND(AD95*2+5,0),"")</f>
        <v/>
      </c>
      <c r="AG95">
        <f t="shared" ref="AG95:AG131" si="50">IF(A95= 1,ROUND(AE95*2+5,0),"")</f>
        <v>4</v>
      </c>
      <c r="AI95" t="e">
        <f t="shared" si="35"/>
        <v>#N/A</v>
      </c>
      <c r="AJ95" t="e">
        <f t="shared" si="36"/>
        <v>#N/A</v>
      </c>
      <c r="AK95" t="e">
        <f t="shared" si="37"/>
        <v>#N/A</v>
      </c>
    </row>
    <row r="96" spans="1:37" ht="15.75" thickBot="1" x14ac:dyDescent="0.3">
      <c r="A96" s="149">
        <v>1</v>
      </c>
      <c r="B96" s="149">
        <v>42716</v>
      </c>
      <c r="C96" s="87">
        <v>26</v>
      </c>
      <c r="E96" s="140">
        <v>31</v>
      </c>
      <c r="G96" t="e">
        <f t="shared" si="38"/>
        <v>#N/A</v>
      </c>
      <c r="S96">
        <v>29</v>
      </c>
      <c r="T96">
        <f t="shared" ca="1" si="26"/>
        <v>95</v>
      </c>
      <c r="U96">
        <f t="shared" ca="1" si="27"/>
        <v>42</v>
      </c>
      <c r="V96" s="135">
        <f t="shared" ca="1" si="28"/>
        <v>-0.20189347914185088</v>
      </c>
      <c r="W96" s="135">
        <f t="shared" ca="1" si="29"/>
        <v>5</v>
      </c>
      <c r="Y96" t="str">
        <f t="shared" si="46"/>
        <v/>
      </c>
      <c r="Z96" s="17">
        <f t="shared" si="47"/>
        <v>3</v>
      </c>
      <c r="AA96" s="17">
        <f t="shared" si="48"/>
        <v>3</v>
      </c>
      <c r="AB96" cm="1">
        <f t="array" ref="AB96">_xlfn.PERCENTRANK.INC(_xlfn._xlws.FILTER($C:$C,$A:$A=1),C96)</f>
        <v>0.224</v>
      </c>
      <c r="AC96" cm="1">
        <f t="array" ref="AC96">_xlfn.PERCENTRANK.INC(_xlfn._xlws.FILTER($C:$C,$A:$A=1),C96)</f>
        <v>0.224</v>
      </c>
      <c r="AD96">
        <f t="shared" si="31"/>
        <v>-0.75875354450437071</v>
      </c>
      <c r="AE96">
        <f t="shared" si="32"/>
        <v>-0.75875354450437071</v>
      </c>
      <c r="AF96" t="str">
        <f t="shared" si="49"/>
        <v/>
      </c>
      <c r="AG96">
        <f t="shared" si="50"/>
        <v>3</v>
      </c>
      <c r="AI96" t="e">
        <f t="shared" si="35"/>
        <v>#N/A</v>
      </c>
      <c r="AJ96" t="e">
        <f t="shared" si="36"/>
        <v>#N/A</v>
      </c>
      <c r="AK96" t="e">
        <f t="shared" si="37"/>
        <v>#N/A</v>
      </c>
    </row>
    <row r="97" spans="1:37" ht="30.75" thickBot="1" x14ac:dyDescent="0.3">
      <c r="A97" s="149">
        <v>0</v>
      </c>
      <c r="B97" s="149">
        <v>41667</v>
      </c>
      <c r="C97" s="87">
        <v>30</v>
      </c>
      <c r="E97" s="140">
        <v>34</v>
      </c>
      <c r="G97" t="e">
        <f t="shared" si="38"/>
        <v>#N/A</v>
      </c>
      <c r="N97" s="113" t="s">
        <v>174</v>
      </c>
      <c r="O97" s="114" t="s">
        <v>175</v>
      </c>
      <c r="S97">
        <v>29</v>
      </c>
      <c r="T97">
        <f t="shared" ca="1" si="26"/>
        <v>95</v>
      </c>
      <c r="U97">
        <f t="shared" ca="1" si="27"/>
        <v>42</v>
      </c>
      <c r="V97" s="135">
        <f t="shared" ca="1" si="28"/>
        <v>-0.20189347914185088</v>
      </c>
      <c r="W97" s="135">
        <f t="shared" ca="1" si="29"/>
        <v>5</v>
      </c>
      <c r="Y97">
        <f t="shared" si="46"/>
        <v>9</v>
      </c>
      <c r="Z97" s="17" t="str">
        <f t="shared" si="47"/>
        <v/>
      </c>
      <c r="AA97" s="17" t="str">
        <f t="shared" si="48"/>
        <v/>
      </c>
      <c r="AB97" cm="1">
        <f t="array" ref="AB97">_xlfn.PERCENTRANK.INC(_xlfn._xlws.FILTER($C:$C,$A:$A=1),C97)</f>
        <v>0.55100000000000005</v>
      </c>
      <c r="AC97" cm="1">
        <f t="array" ref="AC97">_xlfn.PERCENTRANK.INC(_xlfn._xlws.FILTER($C:$C,$A:$A=1),C97)</f>
        <v>0.55100000000000005</v>
      </c>
      <c r="AD97">
        <f t="shared" si="31"/>
        <v>0.12818824809848564</v>
      </c>
      <c r="AE97">
        <f t="shared" si="32"/>
        <v>0.12818824809848564</v>
      </c>
      <c r="AF97">
        <f t="shared" si="49"/>
        <v>5</v>
      </c>
      <c r="AG97" t="str">
        <f t="shared" si="50"/>
        <v/>
      </c>
      <c r="AI97" t="e">
        <f t="shared" si="35"/>
        <v>#N/A</v>
      </c>
      <c r="AJ97" t="e">
        <f t="shared" si="36"/>
        <v>#N/A</v>
      </c>
      <c r="AK97" t="e">
        <f t="shared" si="37"/>
        <v>#N/A</v>
      </c>
    </row>
    <row r="98" spans="1:37" ht="15.75" thickBot="1" x14ac:dyDescent="0.3">
      <c r="A98" s="149">
        <v>0</v>
      </c>
      <c r="B98" s="149">
        <v>42805</v>
      </c>
      <c r="C98" s="87">
        <v>27</v>
      </c>
      <c r="E98" s="140">
        <v>32</v>
      </c>
      <c r="G98" t="e">
        <f t="shared" si="38"/>
        <v>#N/A</v>
      </c>
      <c r="N98" s="101">
        <v>1</v>
      </c>
      <c r="O98" s="91">
        <v>3.1182799999999999</v>
      </c>
      <c r="S98">
        <v>29</v>
      </c>
      <c r="T98">
        <f t="shared" ca="1" si="26"/>
        <v>95</v>
      </c>
      <c r="U98">
        <f t="shared" ca="1" si="27"/>
        <v>42</v>
      </c>
      <c r="V98" s="135">
        <f t="shared" ca="1" si="28"/>
        <v>-0.20189347914185088</v>
      </c>
      <c r="W98" s="135">
        <f t="shared" ca="1" si="29"/>
        <v>5</v>
      </c>
      <c r="Y98">
        <f t="shared" si="46"/>
        <v>9</v>
      </c>
      <c r="Z98" s="17" t="str">
        <f t="shared" si="47"/>
        <v/>
      </c>
      <c r="AA98" s="17" t="str">
        <f t="shared" si="48"/>
        <v/>
      </c>
      <c r="AB98" cm="1">
        <f t="array" ref="AB98">_xlfn.PERCENTRANK.INC(_xlfn._xlws.FILTER($C:$C,$A:$A=1),C98)</f>
        <v>0.29299999999999998</v>
      </c>
      <c r="AC98" cm="1">
        <f t="array" ref="AC98">_xlfn.PERCENTRANK.INC(_xlfn._xlws.FILTER($C:$C,$A:$A=1),C98)</f>
        <v>0.29299999999999998</v>
      </c>
      <c r="AD98">
        <f t="shared" si="31"/>
        <v>-0.54464165479999915</v>
      </c>
      <c r="AE98">
        <f t="shared" si="32"/>
        <v>-0.54464165479999915</v>
      </c>
      <c r="AF98">
        <f t="shared" si="49"/>
        <v>4</v>
      </c>
      <c r="AG98" t="str">
        <f t="shared" si="50"/>
        <v/>
      </c>
      <c r="AI98" t="e">
        <f t="shared" si="35"/>
        <v>#N/A</v>
      </c>
      <c r="AJ98" t="e">
        <f t="shared" si="36"/>
        <v>#N/A</v>
      </c>
      <c r="AK98" t="e">
        <f t="shared" si="37"/>
        <v>#N/A</v>
      </c>
    </row>
    <row r="99" spans="1:37" ht="15.75" thickBot="1" x14ac:dyDescent="0.3">
      <c r="A99" s="149">
        <v>1</v>
      </c>
      <c r="B99" s="149">
        <v>42810</v>
      </c>
      <c r="C99" s="87">
        <v>29</v>
      </c>
      <c r="E99" s="140">
        <v>29</v>
      </c>
      <c r="G99" t="e">
        <f t="shared" si="38"/>
        <v>#N/A</v>
      </c>
      <c r="N99" s="101">
        <v>2</v>
      </c>
      <c r="O99" s="112">
        <v>0.33489000000000002</v>
      </c>
      <c r="S99">
        <v>29</v>
      </c>
      <c r="T99">
        <f t="shared" ca="1" si="26"/>
        <v>95</v>
      </c>
      <c r="U99">
        <f t="shared" ca="1" si="27"/>
        <v>42</v>
      </c>
      <c r="V99" s="135">
        <f t="shared" ca="1" si="28"/>
        <v>-0.20189347914185088</v>
      </c>
      <c r="W99" s="135">
        <f t="shared" ca="1" si="29"/>
        <v>5</v>
      </c>
      <c r="Y99" t="str">
        <f t="shared" si="46"/>
        <v/>
      </c>
      <c r="Z99" s="17">
        <f t="shared" si="47"/>
        <v>5</v>
      </c>
      <c r="AA99" s="17">
        <f t="shared" si="48"/>
        <v>5</v>
      </c>
      <c r="AB99" cm="1">
        <f t="array" ref="AB99">_xlfn.PERCENTRANK.INC(_xlfn._xlws.FILTER($C:$C,$A:$A=1),C99)</f>
        <v>0.44800000000000001</v>
      </c>
      <c r="AC99" cm="1">
        <f t="array" ref="AC99">_xlfn.PERCENTRANK.INC(_xlfn._xlws.FILTER($C:$C,$A:$A=1),C99)</f>
        <v>0.44800000000000001</v>
      </c>
      <c r="AD99">
        <f t="shared" si="31"/>
        <v>-0.13071596811986319</v>
      </c>
      <c r="AE99">
        <f t="shared" si="32"/>
        <v>-0.13071596811986319</v>
      </c>
      <c r="AF99" t="str">
        <f t="shared" si="49"/>
        <v/>
      </c>
      <c r="AG99">
        <f t="shared" si="50"/>
        <v>5</v>
      </c>
      <c r="AI99" t="e">
        <f t="shared" si="35"/>
        <v>#N/A</v>
      </c>
      <c r="AJ99" t="e">
        <f t="shared" si="36"/>
        <v>#N/A</v>
      </c>
      <c r="AK99" t="e">
        <f t="shared" si="37"/>
        <v>#N/A</v>
      </c>
    </row>
    <row r="100" spans="1:37" ht="15.75" thickBot="1" x14ac:dyDescent="0.3">
      <c r="A100" s="149">
        <v>0</v>
      </c>
      <c r="B100" s="149">
        <v>42827</v>
      </c>
      <c r="C100" s="87">
        <v>30</v>
      </c>
      <c r="E100" s="140">
        <v>38</v>
      </c>
      <c r="G100" t="e">
        <f t="shared" si="38"/>
        <v>#N/A</v>
      </c>
      <c r="N100" s="101">
        <v>3</v>
      </c>
      <c r="O100" s="112">
        <v>0.14831</v>
      </c>
      <c r="S100">
        <v>29</v>
      </c>
      <c r="T100">
        <f t="shared" ca="1" si="26"/>
        <v>95</v>
      </c>
      <c r="U100">
        <f t="shared" ca="1" si="27"/>
        <v>42</v>
      </c>
      <c r="V100" s="135">
        <f t="shared" ca="1" si="28"/>
        <v>-0.20189347914185088</v>
      </c>
      <c r="W100" s="135">
        <f t="shared" ca="1" si="29"/>
        <v>5</v>
      </c>
      <c r="Y100">
        <f t="shared" si="46"/>
        <v>9</v>
      </c>
      <c r="Z100" s="17" t="str">
        <f t="shared" si="47"/>
        <v/>
      </c>
      <c r="AA100" s="17" t="str">
        <f t="shared" si="48"/>
        <v/>
      </c>
      <c r="AB100" cm="1">
        <f t="array" ref="AB100">_xlfn.PERCENTRANK.INC(_xlfn._xlws.FILTER($C:$C,$A:$A=1),C100)</f>
        <v>0.55100000000000005</v>
      </c>
      <c r="AC100" cm="1">
        <f t="array" ref="AC100">_xlfn.PERCENTRANK.INC(_xlfn._xlws.FILTER($C:$C,$A:$A=1),C100)</f>
        <v>0.55100000000000005</v>
      </c>
      <c r="AD100">
        <f t="shared" si="31"/>
        <v>0.12818824809848564</v>
      </c>
      <c r="AE100">
        <f t="shared" si="32"/>
        <v>0.12818824809848564</v>
      </c>
      <c r="AF100">
        <f t="shared" si="49"/>
        <v>5</v>
      </c>
      <c r="AG100" t="str">
        <f t="shared" si="50"/>
        <v/>
      </c>
      <c r="AI100" t="e">
        <f t="shared" si="35"/>
        <v>#N/A</v>
      </c>
      <c r="AJ100" t="e">
        <f t="shared" si="36"/>
        <v>#N/A</v>
      </c>
      <c r="AK100" t="e">
        <f t="shared" si="37"/>
        <v>#N/A</v>
      </c>
    </row>
    <row r="101" spans="1:37" ht="15.75" thickBot="1" x14ac:dyDescent="0.3">
      <c r="A101" s="149">
        <v>1</v>
      </c>
      <c r="B101" s="149">
        <v>42840</v>
      </c>
      <c r="C101" s="87">
        <v>28</v>
      </c>
      <c r="E101" s="140">
        <v>32</v>
      </c>
      <c r="G101" t="e">
        <f t="shared" si="38"/>
        <v>#N/A</v>
      </c>
      <c r="N101" s="101">
        <v>4</v>
      </c>
      <c r="O101" s="112">
        <v>7.0899999999999999E-3</v>
      </c>
      <c r="S101">
        <v>29</v>
      </c>
      <c r="T101">
        <f t="shared" ca="1" si="26"/>
        <v>95</v>
      </c>
      <c r="U101">
        <f t="shared" ca="1" si="27"/>
        <v>42</v>
      </c>
      <c r="V101" s="135">
        <f t="shared" ca="1" si="28"/>
        <v>-0.20189347914185088</v>
      </c>
      <c r="W101" s="135">
        <f t="shared" ca="1" si="29"/>
        <v>5</v>
      </c>
      <c r="Y101" t="str">
        <f t="shared" si="46"/>
        <v/>
      </c>
      <c r="Z101" s="17">
        <f t="shared" si="47"/>
        <v>4</v>
      </c>
      <c r="AA101" s="17">
        <f t="shared" si="48"/>
        <v>4</v>
      </c>
      <c r="AB101" cm="1">
        <f t="array" ref="AB101">_xlfn.PERCENTRANK.INC(_xlfn._xlws.FILTER($C:$C,$A:$A=1),C101)</f>
        <v>0.32700000000000001</v>
      </c>
      <c r="AC101" cm="1">
        <f t="array" ref="AC101">_xlfn.PERCENTRANK.INC(_xlfn._xlws.FILTER($C:$C,$A:$A=1),C101)</f>
        <v>0.32700000000000001</v>
      </c>
      <c r="AD101">
        <f t="shared" si="31"/>
        <v>-0.4482122814566093</v>
      </c>
      <c r="AE101">
        <f t="shared" si="32"/>
        <v>-0.4482122814566093</v>
      </c>
      <c r="AF101" t="str">
        <f t="shared" si="49"/>
        <v/>
      </c>
      <c r="AG101">
        <f t="shared" si="50"/>
        <v>4</v>
      </c>
      <c r="AI101" t="e">
        <f t="shared" si="35"/>
        <v>#N/A</v>
      </c>
      <c r="AJ101" t="e">
        <f t="shared" si="36"/>
        <v>#N/A</v>
      </c>
      <c r="AK101" t="e">
        <f t="shared" si="37"/>
        <v>#N/A</v>
      </c>
    </row>
    <row r="102" spans="1:37" ht="15.75" thickBot="1" x14ac:dyDescent="0.3">
      <c r="A102" s="149">
        <v>0</v>
      </c>
      <c r="B102" s="149">
        <v>42858</v>
      </c>
      <c r="C102" s="87">
        <v>23</v>
      </c>
      <c r="E102" s="140">
        <v>31</v>
      </c>
      <c r="G102" t="e">
        <f t="shared" si="38"/>
        <v>#N/A</v>
      </c>
      <c r="N102" s="101">
        <v>5</v>
      </c>
      <c r="O102" s="112">
        <v>-8.7899999999999992E-3</v>
      </c>
      <c r="S102">
        <v>29</v>
      </c>
      <c r="T102">
        <f t="shared" ca="1" si="26"/>
        <v>95</v>
      </c>
      <c r="U102">
        <f t="shared" ca="1" si="27"/>
        <v>42</v>
      </c>
      <c r="V102" s="135">
        <f t="shared" ca="1" si="28"/>
        <v>-0.20189347914185088</v>
      </c>
      <c r="W102" s="135">
        <f t="shared" ca="1" si="29"/>
        <v>5</v>
      </c>
      <c r="Y102">
        <f t="shared" si="46"/>
        <v>9</v>
      </c>
      <c r="Z102" s="17" t="str">
        <f t="shared" si="47"/>
        <v/>
      </c>
      <c r="AA102" s="17" t="str">
        <f t="shared" si="48"/>
        <v/>
      </c>
      <c r="AB102" cm="1">
        <f t="array" ref="AB102">_xlfn.PERCENTRANK.INC(_xlfn._xlws.FILTER($C:$C,$A:$A=1),C102)</f>
        <v>0.155</v>
      </c>
      <c r="AC102" cm="1">
        <f t="array" ref="AC102">_xlfn.PERCENTRANK.INC(_xlfn._xlws.FILTER($C:$C,$A:$A=1),C102)</f>
        <v>0.155</v>
      </c>
      <c r="AD102">
        <f t="shared" si="31"/>
        <v>-1.0152220332170301</v>
      </c>
      <c r="AE102">
        <f t="shared" si="32"/>
        <v>-1.0152220332170301</v>
      </c>
      <c r="AF102">
        <f t="shared" si="49"/>
        <v>3</v>
      </c>
      <c r="AG102" t="str">
        <f t="shared" si="50"/>
        <v/>
      </c>
      <c r="AI102" t="e">
        <f t="shared" si="35"/>
        <v>#N/A</v>
      </c>
      <c r="AJ102" t="e">
        <f t="shared" si="36"/>
        <v>#N/A</v>
      </c>
      <c r="AK102" t="e">
        <f t="shared" si="37"/>
        <v>#N/A</v>
      </c>
    </row>
    <row r="103" spans="1:37" ht="15.75" thickBot="1" x14ac:dyDescent="0.3">
      <c r="A103" s="149">
        <v>0</v>
      </c>
      <c r="B103" s="149">
        <v>42862</v>
      </c>
      <c r="C103" s="87">
        <v>25</v>
      </c>
      <c r="E103" s="140">
        <v>29</v>
      </c>
      <c r="G103" t="e">
        <f t="shared" si="38"/>
        <v>#N/A</v>
      </c>
      <c r="N103" s="101">
        <v>6</v>
      </c>
      <c r="O103" s="112">
        <v>-8.3900000000000002E-2</v>
      </c>
      <c r="S103">
        <v>29</v>
      </c>
      <c r="T103">
        <f t="shared" ca="1" si="26"/>
        <v>95</v>
      </c>
      <c r="U103">
        <f t="shared" ca="1" si="27"/>
        <v>42</v>
      </c>
      <c r="V103" s="135">
        <f t="shared" ca="1" si="28"/>
        <v>-0.20189347914185088</v>
      </c>
      <c r="W103" s="135">
        <f t="shared" ca="1" si="29"/>
        <v>5</v>
      </c>
      <c r="Y103">
        <f t="shared" si="46"/>
        <v>9</v>
      </c>
      <c r="Z103" s="17" t="str">
        <f t="shared" si="47"/>
        <v/>
      </c>
      <c r="AA103" s="17" t="str">
        <f t="shared" si="48"/>
        <v/>
      </c>
      <c r="AB103" cm="1">
        <f t="array" ref="AB103">_xlfn.PERCENTRANK.INC(_xlfn._xlws.FILTER($C:$C,$A:$A=1),C103)</f>
        <v>0.189</v>
      </c>
      <c r="AC103" cm="1">
        <f t="array" ref="AC103">_xlfn.PERCENTRANK.INC(_xlfn._xlws.FILTER($C:$C,$A:$A=1),C103)</f>
        <v>0.189</v>
      </c>
      <c r="AD103">
        <f t="shared" si="31"/>
        <v>-0.88158734699617469</v>
      </c>
      <c r="AE103">
        <f t="shared" si="32"/>
        <v>-0.88158734699617469</v>
      </c>
      <c r="AF103">
        <f t="shared" si="49"/>
        <v>3</v>
      </c>
      <c r="AG103" t="str">
        <f t="shared" si="50"/>
        <v/>
      </c>
      <c r="AI103" t="e">
        <f t="shared" si="35"/>
        <v>#N/A</v>
      </c>
      <c r="AJ103" t="e">
        <f t="shared" si="36"/>
        <v>#N/A</v>
      </c>
      <c r="AK103" t="e">
        <f t="shared" si="37"/>
        <v>#N/A</v>
      </c>
    </row>
    <row r="104" spans="1:37" ht="15.75" thickBot="1" x14ac:dyDescent="0.3">
      <c r="A104" s="149">
        <v>1</v>
      </c>
      <c r="B104" s="149">
        <v>42868</v>
      </c>
      <c r="C104" s="87">
        <v>36</v>
      </c>
      <c r="E104" s="140">
        <v>32</v>
      </c>
      <c r="G104" t="e">
        <f t="shared" si="38"/>
        <v>#N/A</v>
      </c>
      <c r="N104" s="101">
        <v>7</v>
      </c>
      <c r="O104" s="112">
        <v>-0.16936999999999999</v>
      </c>
      <c r="S104">
        <v>29</v>
      </c>
      <c r="T104">
        <f t="shared" ca="1" si="26"/>
        <v>95</v>
      </c>
      <c r="U104">
        <f t="shared" ca="1" si="27"/>
        <v>42</v>
      </c>
      <c r="V104" s="135">
        <f t="shared" ca="1" si="28"/>
        <v>-0.20189347914185088</v>
      </c>
      <c r="W104" s="135">
        <f t="shared" ca="1" si="29"/>
        <v>5</v>
      </c>
      <c r="Y104" t="str">
        <f t="shared" si="46"/>
        <v/>
      </c>
      <c r="Z104" s="17">
        <f t="shared" si="47"/>
        <v>7</v>
      </c>
      <c r="AA104" s="17">
        <f t="shared" si="48"/>
        <v>7</v>
      </c>
      <c r="AB104" cm="1">
        <f t="array" ref="AB104">_xlfn.PERCENTRANK.INC(_xlfn._xlws.FILTER($C:$C,$A:$A=1),C104)</f>
        <v>0.84399999999999997</v>
      </c>
      <c r="AC104" cm="1">
        <f t="array" ref="AC104">_xlfn.PERCENTRANK.INC(_xlfn._xlws.FILTER($C:$C,$A:$A=1),C104)</f>
        <v>0.84399999999999997</v>
      </c>
      <c r="AD104">
        <f t="shared" si="31"/>
        <v>1.0110343281418137</v>
      </c>
      <c r="AE104">
        <f t="shared" si="32"/>
        <v>1.0110343281418137</v>
      </c>
      <c r="AF104" t="str">
        <f t="shared" si="49"/>
        <v/>
      </c>
      <c r="AG104">
        <f t="shared" si="50"/>
        <v>7</v>
      </c>
      <c r="AI104" t="e">
        <f t="shared" si="35"/>
        <v>#N/A</v>
      </c>
      <c r="AJ104" t="e">
        <f t="shared" si="36"/>
        <v>#N/A</v>
      </c>
      <c r="AK104" t="e">
        <f t="shared" si="37"/>
        <v>#N/A</v>
      </c>
    </row>
    <row r="105" spans="1:37" ht="15.75" thickBot="1" x14ac:dyDescent="0.3">
      <c r="A105" s="149">
        <v>0</v>
      </c>
      <c r="B105" s="149">
        <v>42880</v>
      </c>
      <c r="C105" s="87">
        <v>24</v>
      </c>
      <c r="E105" s="140">
        <v>30</v>
      </c>
      <c r="G105" t="e">
        <f t="shared" si="38"/>
        <v>#N/A</v>
      </c>
      <c r="N105" s="101">
        <v>8</v>
      </c>
      <c r="O105" s="112">
        <v>-0.22872000000000001</v>
      </c>
      <c r="S105">
        <v>29</v>
      </c>
      <c r="T105">
        <f t="shared" ca="1" si="26"/>
        <v>95</v>
      </c>
      <c r="U105">
        <f t="shared" ca="1" si="27"/>
        <v>42</v>
      </c>
      <c r="V105" s="135">
        <f t="shared" ca="1" si="28"/>
        <v>-0.20189347914185088</v>
      </c>
      <c r="W105" s="135">
        <f t="shared" ca="1" si="29"/>
        <v>5</v>
      </c>
      <c r="Y105">
        <f t="shared" si="46"/>
        <v>9</v>
      </c>
      <c r="Z105" s="17" t="str">
        <f t="shared" si="47"/>
        <v/>
      </c>
      <c r="AA105" s="17" t="str">
        <f t="shared" si="48"/>
        <v/>
      </c>
      <c r="AB105" cm="1">
        <f t="array" ref="AB105">_xlfn.PERCENTRANK.INC(_xlfn._xlws.FILTER($C:$C,$A:$A=1),C105)</f>
        <v>0.18099999999999999</v>
      </c>
      <c r="AC105" cm="1">
        <f t="array" ref="AC105">_xlfn.PERCENTRANK.INC(_xlfn._xlws.FILTER($C:$C,$A:$A=1),C105)</f>
        <v>0.18099999999999999</v>
      </c>
      <c r="AD105">
        <f t="shared" si="31"/>
        <v>-0.91156073506754076</v>
      </c>
      <c r="AE105">
        <f t="shared" si="32"/>
        <v>-0.91156073506754076</v>
      </c>
      <c r="AF105">
        <f t="shared" si="49"/>
        <v>3</v>
      </c>
      <c r="AG105" t="str">
        <f t="shared" si="50"/>
        <v/>
      </c>
      <c r="AI105" t="e">
        <f t="shared" si="35"/>
        <v>#N/A</v>
      </c>
      <c r="AJ105" t="e">
        <f t="shared" si="36"/>
        <v>#N/A</v>
      </c>
      <c r="AK105" t="e">
        <f t="shared" si="37"/>
        <v>#N/A</v>
      </c>
    </row>
    <row r="106" spans="1:37" x14ac:dyDescent="0.25">
      <c r="A106" s="149">
        <v>0</v>
      </c>
      <c r="B106" s="149">
        <v>42900</v>
      </c>
      <c r="C106" s="87">
        <v>29</v>
      </c>
      <c r="E106" s="140">
        <v>25</v>
      </c>
      <c r="G106" t="e">
        <f t="shared" si="38"/>
        <v>#N/A</v>
      </c>
      <c r="S106">
        <v>29</v>
      </c>
      <c r="T106">
        <f t="shared" ca="1" si="26"/>
        <v>95</v>
      </c>
      <c r="U106">
        <f t="shared" ca="1" si="27"/>
        <v>42</v>
      </c>
      <c r="V106" s="135">
        <f t="shared" ca="1" si="28"/>
        <v>-0.20189347914185088</v>
      </c>
      <c r="W106" s="135">
        <f t="shared" ca="1" si="29"/>
        <v>5</v>
      </c>
      <c r="Y106">
        <f t="shared" si="46"/>
        <v>9</v>
      </c>
      <c r="Z106" s="17" t="str">
        <f t="shared" si="47"/>
        <v/>
      </c>
      <c r="AA106" s="17" t="str">
        <f t="shared" si="48"/>
        <v/>
      </c>
      <c r="AB106" cm="1">
        <f t="array" ref="AB106">_xlfn.PERCENTRANK.INC(_xlfn._xlws.FILTER($C:$C,$A:$A=1),C106)</f>
        <v>0.44800000000000001</v>
      </c>
      <c r="AC106" cm="1">
        <f t="array" ref="AC106">_xlfn.PERCENTRANK.INC(_xlfn._xlws.FILTER($C:$C,$A:$A=1),C106)</f>
        <v>0.44800000000000001</v>
      </c>
      <c r="AD106">
        <f t="shared" si="31"/>
        <v>-0.13071596811986319</v>
      </c>
      <c r="AE106">
        <f t="shared" si="32"/>
        <v>-0.13071596811986319</v>
      </c>
      <c r="AF106">
        <f t="shared" si="49"/>
        <v>5</v>
      </c>
      <c r="AG106" t="str">
        <f t="shared" si="50"/>
        <v/>
      </c>
      <c r="AI106" t="e">
        <f t="shared" si="35"/>
        <v>#N/A</v>
      </c>
      <c r="AJ106" t="e">
        <f t="shared" si="36"/>
        <v>#N/A</v>
      </c>
      <c r="AK106" t="e">
        <f t="shared" si="37"/>
        <v>#N/A</v>
      </c>
    </row>
    <row r="107" spans="1:37" ht="15.75" thickBot="1" x14ac:dyDescent="0.3">
      <c r="A107" s="149">
        <v>0</v>
      </c>
      <c r="B107" s="149">
        <v>42939</v>
      </c>
      <c r="C107" s="87">
        <v>25</v>
      </c>
      <c r="E107" s="140">
        <v>31</v>
      </c>
      <c r="G107" t="e">
        <f t="shared" si="38"/>
        <v>#N/A</v>
      </c>
      <c r="S107">
        <v>29</v>
      </c>
      <c r="T107">
        <f t="shared" ca="1" si="26"/>
        <v>95</v>
      </c>
      <c r="U107">
        <f t="shared" ca="1" si="27"/>
        <v>42</v>
      </c>
      <c r="V107" s="135">
        <f t="shared" ca="1" si="28"/>
        <v>-0.20189347914185088</v>
      </c>
      <c r="W107" s="135">
        <f t="shared" ca="1" si="29"/>
        <v>5</v>
      </c>
      <c r="Y107">
        <f t="shared" si="46"/>
        <v>9</v>
      </c>
      <c r="Z107" s="17" t="str">
        <f t="shared" si="47"/>
        <v/>
      </c>
      <c r="AA107" s="17" t="str">
        <f t="shared" si="48"/>
        <v/>
      </c>
      <c r="AB107" cm="1">
        <f t="array" ref="AB107">_xlfn.PERCENTRANK.INC(_xlfn._xlws.FILTER($C:$C,$A:$A=1),C107)</f>
        <v>0.189</v>
      </c>
      <c r="AC107" cm="1">
        <f t="array" ref="AC107">_xlfn.PERCENTRANK.INC(_xlfn._xlws.FILTER($C:$C,$A:$A=1),C107)</f>
        <v>0.189</v>
      </c>
      <c r="AD107">
        <f t="shared" si="31"/>
        <v>-0.88158734699617469</v>
      </c>
      <c r="AE107">
        <f t="shared" si="32"/>
        <v>-0.88158734699617469</v>
      </c>
      <c r="AF107">
        <f t="shared" si="49"/>
        <v>3</v>
      </c>
      <c r="AG107" t="str">
        <f t="shared" si="50"/>
        <v/>
      </c>
      <c r="AI107" t="e">
        <f t="shared" si="35"/>
        <v>#N/A</v>
      </c>
      <c r="AJ107" t="e">
        <f t="shared" si="36"/>
        <v>#N/A</v>
      </c>
      <c r="AK107" t="e">
        <f t="shared" si="37"/>
        <v>#N/A</v>
      </c>
    </row>
    <row r="108" spans="1:37" ht="15.75" thickBot="1" x14ac:dyDescent="0.3">
      <c r="A108" s="149">
        <v>0</v>
      </c>
      <c r="B108" s="149">
        <v>40708</v>
      </c>
      <c r="C108" s="87">
        <v>32</v>
      </c>
      <c r="E108" s="140">
        <v>29</v>
      </c>
      <c r="G108" t="e">
        <f t="shared" si="38"/>
        <v>#N/A</v>
      </c>
      <c r="N108" s="117" t="s">
        <v>213</v>
      </c>
      <c r="O108" s="118" t="s">
        <v>216</v>
      </c>
      <c r="P108" s="118" t="s">
        <v>217</v>
      </c>
      <c r="S108">
        <v>29</v>
      </c>
      <c r="T108">
        <f t="shared" ca="1" si="26"/>
        <v>95</v>
      </c>
      <c r="U108">
        <f t="shared" ca="1" si="27"/>
        <v>42</v>
      </c>
      <c r="V108" s="135">
        <f t="shared" ca="1" si="28"/>
        <v>-0.20189347914185088</v>
      </c>
      <c r="W108" s="135">
        <f t="shared" ca="1" si="29"/>
        <v>5</v>
      </c>
      <c r="Y108">
        <f t="shared" si="46"/>
        <v>9</v>
      </c>
      <c r="Z108" s="17" t="str">
        <f t="shared" si="47"/>
        <v/>
      </c>
      <c r="AA108" s="17" t="str">
        <f t="shared" si="48"/>
        <v/>
      </c>
      <c r="AB108" cm="1">
        <f t="array" ref="AB108">_xlfn.PERCENTRANK.INC(_xlfn._xlws.FILTER($C:$C,$A:$A=1),C108)</f>
        <v>0.68899999999999995</v>
      </c>
      <c r="AC108" cm="1">
        <f t="array" ref="AC108">_xlfn.PERCENTRANK.INC(_xlfn._xlws.FILTER($C:$C,$A:$A=1),C108)</f>
        <v>0.68899999999999995</v>
      </c>
      <c r="AD108">
        <f t="shared" si="31"/>
        <v>0.49301781448446469</v>
      </c>
      <c r="AE108">
        <f t="shared" si="32"/>
        <v>0.49301781448446469</v>
      </c>
      <c r="AF108">
        <f t="shared" si="49"/>
        <v>6</v>
      </c>
      <c r="AG108" t="str">
        <f t="shared" si="50"/>
        <v/>
      </c>
      <c r="AI108" t="e">
        <f t="shared" si="35"/>
        <v>#N/A</v>
      </c>
      <c r="AJ108" t="e">
        <f t="shared" si="36"/>
        <v>#N/A</v>
      </c>
      <c r="AK108" t="e">
        <f t="shared" si="37"/>
        <v>#N/A</v>
      </c>
    </row>
    <row r="109" spans="1:37" ht="15.75" thickBot="1" x14ac:dyDescent="0.3">
      <c r="A109" s="149">
        <v>1</v>
      </c>
      <c r="B109" s="149">
        <v>43016</v>
      </c>
      <c r="C109" s="87">
        <v>33</v>
      </c>
      <c r="E109" s="140">
        <v>27</v>
      </c>
      <c r="G109" t="e">
        <f t="shared" si="38"/>
        <v>#N/A</v>
      </c>
      <c r="N109" s="115" t="s">
        <v>4</v>
      </c>
      <c r="O109" s="116">
        <v>0.51500000000000001</v>
      </c>
      <c r="P109" s="116">
        <v>0.26600000000000001</v>
      </c>
      <c r="S109">
        <v>29</v>
      </c>
      <c r="T109">
        <f t="shared" ca="1" si="26"/>
        <v>95</v>
      </c>
      <c r="U109">
        <f t="shared" ca="1" si="27"/>
        <v>42</v>
      </c>
      <c r="V109" s="135">
        <f t="shared" ca="1" si="28"/>
        <v>-0.20189347914185088</v>
      </c>
      <c r="W109" s="135">
        <f t="shared" ca="1" si="29"/>
        <v>5</v>
      </c>
      <c r="Y109" t="str">
        <f t="shared" si="46"/>
        <v/>
      </c>
      <c r="Z109" s="17">
        <f t="shared" si="47"/>
        <v>6</v>
      </c>
      <c r="AA109" s="17">
        <f t="shared" si="48"/>
        <v>6</v>
      </c>
      <c r="AB109" cm="1">
        <f t="array" ref="AB109">_xlfn.PERCENTRANK.INC(_xlfn._xlws.FILTER($C:$C,$A:$A=1),C109)</f>
        <v>0.75800000000000001</v>
      </c>
      <c r="AC109" cm="1">
        <f t="array" ref="AC109">_xlfn.PERCENTRANK.INC(_xlfn._xlws.FILTER($C:$C,$A:$A=1),C109)</f>
        <v>0.75800000000000001</v>
      </c>
      <c r="AD109">
        <f t="shared" si="31"/>
        <v>0.69988360019734119</v>
      </c>
      <c r="AE109">
        <f t="shared" si="32"/>
        <v>0.69988360019734119</v>
      </c>
      <c r="AF109" t="str">
        <f t="shared" si="49"/>
        <v/>
      </c>
      <c r="AG109">
        <f t="shared" si="50"/>
        <v>6</v>
      </c>
      <c r="AI109" t="e">
        <f t="shared" si="35"/>
        <v>#N/A</v>
      </c>
      <c r="AJ109" t="e">
        <f t="shared" si="36"/>
        <v>#N/A</v>
      </c>
      <c r="AK109" t="e">
        <f t="shared" si="37"/>
        <v>#N/A</v>
      </c>
    </row>
    <row r="110" spans="1:37" ht="15.75" thickBot="1" x14ac:dyDescent="0.3">
      <c r="A110" s="149">
        <v>1</v>
      </c>
      <c r="B110" s="149">
        <v>43059</v>
      </c>
      <c r="C110" s="87">
        <v>23</v>
      </c>
      <c r="E110" s="140">
        <v>32</v>
      </c>
      <c r="G110" t="e">
        <f t="shared" si="38"/>
        <v>#N/A</v>
      </c>
      <c r="N110" s="115" t="s">
        <v>5</v>
      </c>
      <c r="O110" s="116">
        <v>0.68300000000000005</v>
      </c>
      <c r="P110" s="116">
        <v>0.46600000000000003</v>
      </c>
      <c r="S110">
        <v>29</v>
      </c>
      <c r="T110">
        <f t="shared" ca="1" si="26"/>
        <v>95</v>
      </c>
      <c r="U110">
        <f t="shared" ca="1" si="27"/>
        <v>42</v>
      </c>
      <c r="V110" s="135">
        <f t="shared" ca="1" si="28"/>
        <v>-0.20189347914185088</v>
      </c>
      <c r="W110" s="135">
        <f t="shared" ca="1" si="29"/>
        <v>5</v>
      </c>
      <c r="Y110" t="str">
        <f t="shared" si="46"/>
        <v/>
      </c>
      <c r="Z110" s="17">
        <f t="shared" si="47"/>
        <v>3</v>
      </c>
      <c r="AA110" s="17">
        <f t="shared" si="48"/>
        <v>3</v>
      </c>
      <c r="AB110" cm="1">
        <f t="array" ref="AB110">_xlfn.PERCENTRANK.INC(_xlfn._xlws.FILTER($C:$C,$A:$A=1),C110)</f>
        <v>0.155</v>
      </c>
      <c r="AC110" cm="1">
        <f t="array" ref="AC110">_xlfn.PERCENTRANK.INC(_xlfn._xlws.FILTER($C:$C,$A:$A=1),C110)</f>
        <v>0.155</v>
      </c>
      <c r="AD110">
        <f t="shared" si="31"/>
        <v>-1.0152220332170301</v>
      </c>
      <c r="AE110">
        <f t="shared" si="32"/>
        <v>-1.0152220332170301</v>
      </c>
      <c r="AF110" t="str">
        <f t="shared" si="49"/>
        <v/>
      </c>
      <c r="AG110">
        <f t="shared" si="50"/>
        <v>3</v>
      </c>
      <c r="AI110" t="e">
        <f t="shared" si="35"/>
        <v>#N/A</v>
      </c>
      <c r="AJ110" t="e">
        <f t="shared" si="36"/>
        <v>#N/A</v>
      </c>
      <c r="AK110" t="e">
        <f t="shared" si="37"/>
        <v>#N/A</v>
      </c>
    </row>
    <row r="111" spans="1:37" ht="15.75" thickBot="1" x14ac:dyDescent="0.3">
      <c r="A111" s="149">
        <v>1</v>
      </c>
      <c r="B111" s="149">
        <v>43080</v>
      </c>
      <c r="C111" s="87">
        <v>33</v>
      </c>
      <c r="E111" s="140">
        <v>31</v>
      </c>
      <c r="G111" t="e">
        <f t="shared" si="38"/>
        <v>#N/A</v>
      </c>
      <c r="N111" s="115" t="s">
        <v>6</v>
      </c>
      <c r="O111" s="116">
        <v>0.752</v>
      </c>
      <c r="P111" s="116">
        <v>0.56499999999999995</v>
      </c>
      <c r="S111">
        <v>29</v>
      </c>
      <c r="T111">
        <f t="shared" ca="1" si="26"/>
        <v>95</v>
      </c>
      <c r="U111">
        <f t="shared" ca="1" si="27"/>
        <v>42</v>
      </c>
      <c r="V111" s="135">
        <f t="shared" ca="1" si="28"/>
        <v>-0.20189347914185088</v>
      </c>
      <c r="W111" s="135">
        <f t="shared" ca="1" si="29"/>
        <v>5</v>
      </c>
      <c r="Y111" t="str">
        <f t="shared" si="46"/>
        <v/>
      </c>
      <c r="Z111" s="17">
        <f t="shared" si="47"/>
        <v>6</v>
      </c>
      <c r="AA111" s="17">
        <f t="shared" si="48"/>
        <v>6</v>
      </c>
      <c r="AB111" cm="1">
        <f t="array" ref="AB111">_xlfn.PERCENTRANK.INC(_xlfn._xlws.FILTER($C:$C,$A:$A=1),C111)</f>
        <v>0.75800000000000001</v>
      </c>
      <c r="AC111" cm="1">
        <f t="array" ref="AC111">_xlfn.PERCENTRANK.INC(_xlfn._xlws.FILTER($C:$C,$A:$A=1),C111)</f>
        <v>0.75800000000000001</v>
      </c>
      <c r="AD111">
        <f t="shared" si="31"/>
        <v>0.69988360019734119</v>
      </c>
      <c r="AE111">
        <f t="shared" si="32"/>
        <v>0.69988360019734119</v>
      </c>
      <c r="AF111" t="str">
        <f t="shared" si="49"/>
        <v/>
      </c>
      <c r="AG111">
        <f t="shared" si="50"/>
        <v>6</v>
      </c>
      <c r="AI111" t="e">
        <f t="shared" si="35"/>
        <v>#N/A</v>
      </c>
      <c r="AJ111" t="e">
        <f t="shared" si="36"/>
        <v>#N/A</v>
      </c>
      <c r="AK111" t="e">
        <f t="shared" si="37"/>
        <v>#N/A</v>
      </c>
    </row>
    <row r="112" spans="1:37" ht="15.75" thickBot="1" x14ac:dyDescent="0.3">
      <c r="A112" s="149">
        <v>1</v>
      </c>
      <c r="B112" s="149">
        <v>43111</v>
      </c>
      <c r="C112" s="87">
        <v>27</v>
      </c>
      <c r="E112" s="140">
        <v>30</v>
      </c>
      <c r="G112" t="e">
        <f t="shared" si="38"/>
        <v>#N/A</v>
      </c>
      <c r="N112" s="115" t="s">
        <v>7</v>
      </c>
      <c r="O112" s="116">
        <v>0.63900000000000001</v>
      </c>
      <c r="P112" s="116">
        <v>0.40799999999999997</v>
      </c>
      <c r="S112">
        <v>29</v>
      </c>
      <c r="T112">
        <f t="shared" ca="1" si="26"/>
        <v>95</v>
      </c>
      <c r="U112">
        <f t="shared" ca="1" si="27"/>
        <v>42</v>
      </c>
      <c r="V112" s="135">
        <f t="shared" ca="1" si="28"/>
        <v>-0.20189347914185088</v>
      </c>
      <c r="W112" s="135">
        <f t="shared" ca="1" si="29"/>
        <v>5</v>
      </c>
      <c r="Y112" t="str">
        <f t="shared" si="46"/>
        <v/>
      </c>
      <c r="Z112" s="17">
        <f t="shared" si="47"/>
        <v>4</v>
      </c>
      <c r="AA112" s="17">
        <f t="shared" si="48"/>
        <v>4</v>
      </c>
      <c r="AB112" cm="1">
        <f t="array" ref="AB112">_xlfn.PERCENTRANK.INC(_xlfn._xlws.FILTER($C:$C,$A:$A=1),C112)</f>
        <v>0.29299999999999998</v>
      </c>
      <c r="AC112" cm="1">
        <f t="array" ref="AC112">_xlfn.PERCENTRANK.INC(_xlfn._xlws.FILTER($C:$C,$A:$A=1),C112)</f>
        <v>0.29299999999999998</v>
      </c>
      <c r="AD112">
        <f t="shared" si="31"/>
        <v>-0.54464165479999915</v>
      </c>
      <c r="AE112">
        <f t="shared" si="32"/>
        <v>-0.54464165479999915</v>
      </c>
      <c r="AF112" t="str">
        <f t="shared" si="49"/>
        <v/>
      </c>
      <c r="AG112">
        <f t="shared" si="50"/>
        <v>4</v>
      </c>
      <c r="AI112" t="e">
        <f t="shared" si="35"/>
        <v>#N/A</v>
      </c>
      <c r="AJ112" t="e">
        <f t="shared" si="36"/>
        <v>#N/A</v>
      </c>
      <c r="AK112" t="e">
        <f t="shared" si="37"/>
        <v>#N/A</v>
      </c>
    </row>
    <row r="113" spans="1:37" ht="15.75" thickBot="1" x14ac:dyDescent="0.3">
      <c r="A113" s="149">
        <v>0</v>
      </c>
      <c r="B113" s="149">
        <v>43144</v>
      </c>
      <c r="C113" s="87">
        <v>30</v>
      </c>
      <c r="E113" s="140">
        <v>29</v>
      </c>
      <c r="G113" t="e">
        <f t="shared" si="38"/>
        <v>#N/A</v>
      </c>
      <c r="N113" s="115" t="s">
        <v>8</v>
      </c>
      <c r="O113" s="116">
        <v>0.40600000000000003</v>
      </c>
      <c r="P113" s="116">
        <v>0.16500000000000001</v>
      </c>
      <c r="S113">
        <v>29</v>
      </c>
      <c r="T113">
        <f t="shared" ca="1" si="26"/>
        <v>95</v>
      </c>
      <c r="U113">
        <f t="shared" ca="1" si="27"/>
        <v>42</v>
      </c>
      <c r="V113" s="135">
        <f t="shared" ca="1" si="28"/>
        <v>-0.20189347914185088</v>
      </c>
      <c r="W113" s="135">
        <f t="shared" ca="1" si="29"/>
        <v>5</v>
      </c>
      <c r="Y113">
        <f t="shared" si="46"/>
        <v>9</v>
      </c>
      <c r="Z113" s="17" t="str">
        <f t="shared" si="47"/>
        <v/>
      </c>
      <c r="AA113" s="17" t="str">
        <f t="shared" si="48"/>
        <v/>
      </c>
      <c r="AB113" cm="1">
        <f t="array" ref="AB113">_xlfn.PERCENTRANK.INC(_xlfn._xlws.FILTER($C:$C,$A:$A=1),C113)</f>
        <v>0.55100000000000005</v>
      </c>
      <c r="AC113" cm="1">
        <f t="array" ref="AC113">_xlfn.PERCENTRANK.INC(_xlfn._xlws.FILTER($C:$C,$A:$A=1),C113)</f>
        <v>0.55100000000000005</v>
      </c>
      <c r="AD113">
        <f t="shared" si="31"/>
        <v>0.12818824809848564</v>
      </c>
      <c r="AE113">
        <f t="shared" si="32"/>
        <v>0.12818824809848564</v>
      </c>
      <c r="AF113">
        <f t="shared" si="49"/>
        <v>5</v>
      </c>
      <c r="AG113" t="str">
        <f t="shared" si="50"/>
        <v/>
      </c>
      <c r="AI113" t="e">
        <f t="shared" si="35"/>
        <v>#N/A</v>
      </c>
      <c r="AJ113" t="e">
        <f t="shared" si="36"/>
        <v>#N/A</v>
      </c>
      <c r="AK113" t="e">
        <f t="shared" si="37"/>
        <v>#N/A</v>
      </c>
    </row>
    <row r="114" spans="1:37" ht="15.75" thickBot="1" x14ac:dyDescent="0.3">
      <c r="A114" s="149">
        <v>0</v>
      </c>
      <c r="B114" s="149">
        <v>43146</v>
      </c>
      <c r="C114" s="87">
        <v>24</v>
      </c>
      <c r="E114" s="140">
        <v>31</v>
      </c>
      <c r="G114" t="e">
        <f t="shared" si="38"/>
        <v>#N/A</v>
      </c>
      <c r="N114" s="115" t="s">
        <v>9</v>
      </c>
      <c r="O114" s="116">
        <v>0.42699999999999999</v>
      </c>
      <c r="P114" s="116">
        <v>0.183</v>
      </c>
      <c r="S114">
        <v>30</v>
      </c>
      <c r="T114">
        <f t="shared" ca="1" si="26"/>
        <v>113</v>
      </c>
      <c r="U114">
        <f t="shared" ca="1" si="27"/>
        <v>50</v>
      </c>
      <c r="V114" s="135">
        <f t="shared" ca="1" si="28"/>
        <v>0</v>
      </c>
      <c r="W114" s="135">
        <f t="shared" ca="1" si="29"/>
        <v>5</v>
      </c>
      <c r="Y114">
        <f t="shared" si="46"/>
        <v>9</v>
      </c>
      <c r="Z114" s="17" t="str">
        <f t="shared" si="47"/>
        <v/>
      </c>
      <c r="AA114" s="17" t="str">
        <f t="shared" si="48"/>
        <v/>
      </c>
      <c r="AB114" cm="1">
        <f t="array" ref="AB114">_xlfn.PERCENTRANK.INC(_xlfn._xlws.FILTER($C:$C,$A:$A=1),C114)</f>
        <v>0.18099999999999999</v>
      </c>
      <c r="AC114" cm="1">
        <f t="array" ref="AC114">_xlfn.PERCENTRANK.INC(_xlfn._xlws.FILTER($C:$C,$A:$A=1),C114)</f>
        <v>0.18099999999999999</v>
      </c>
      <c r="AD114">
        <f t="shared" si="31"/>
        <v>-0.91156073506754076</v>
      </c>
      <c r="AE114">
        <f t="shared" si="32"/>
        <v>-0.91156073506754076</v>
      </c>
      <c r="AF114">
        <f t="shared" si="49"/>
        <v>3</v>
      </c>
      <c r="AG114" t="str">
        <f t="shared" si="50"/>
        <v/>
      </c>
      <c r="AI114" t="e">
        <f t="shared" si="35"/>
        <v>#N/A</v>
      </c>
      <c r="AJ114" t="e">
        <f t="shared" si="36"/>
        <v>#N/A</v>
      </c>
      <c r="AK114" t="e">
        <f t="shared" si="37"/>
        <v>#N/A</v>
      </c>
    </row>
    <row r="115" spans="1:37" ht="15.75" thickBot="1" x14ac:dyDescent="0.3">
      <c r="A115" s="149">
        <v>0</v>
      </c>
      <c r="B115" s="149">
        <v>43163</v>
      </c>
      <c r="C115" s="87">
        <v>29</v>
      </c>
      <c r="E115" s="140">
        <v>32</v>
      </c>
      <c r="G115" t="e">
        <f t="shared" si="38"/>
        <v>#N/A</v>
      </c>
      <c r="N115" s="115" t="s">
        <v>10</v>
      </c>
      <c r="O115" s="116">
        <v>0.79200000000000004</v>
      </c>
      <c r="P115" s="116">
        <v>0.627</v>
      </c>
      <c r="S115">
        <v>30</v>
      </c>
      <c r="T115">
        <f t="shared" ca="1" si="26"/>
        <v>113</v>
      </c>
      <c r="U115">
        <f t="shared" ca="1" si="27"/>
        <v>50</v>
      </c>
      <c r="V115" s="135">
        <f t="shared" ca="1" si="28"/>
        <v>0</v>
      </c>
      <c r="W115" s="135">
        <f t="shared" ca="1" si="29"/>
        <v>5</v>
      </c>
      <c r="Y115">
        <f t="shared" si="46"/>
        <v>9</v>
      </c>
      <c r="Z115" s="17" t="str">
        <f t="shared" si="47"/>
        <v/>
      </c>
      <c r="AA115" s="17" t="str">
        <f t="shared" si="48"/>
        <v/>
      </c>
      <c r="AB115" cm="1">
        <f t="array" ref="AB115">_xlfn.PERCENTRANK.INC(_xlfn._xlws.FILTER($C:$C,$A:$A=1),C115)</f>
        <v>0.44800000000000001</v>
      </c>
      <c r="AC115" cm="1">
        <f t="array" ref="AC115">_xlfn.PERCENTRANK.INC(_xlfn._xlws.FILTER($C:$C,$A:$A=1),C115)</f>
        <v>0.44800000000000001</v>
      </c>
      <c r="AD115">
        <f t="shared" si="31"/>
        <v>-0.13071596811986319</v>
      </c>
      <c r="AE115">
        <f t="shared" si="32"/>
        <v>-0.13071596811986319</v>
      </c>
      <c r="AF115">
        <f t="shared" si="49"/>
        <v>5</v>
      </c>
      <c r="AG115" t="str">
        <f t="shared" si="50"/>
        <v/>
      </c>
      <c r="AI115" t="e">
        <f t="shared" si="35"/>
        <v>#N/A</v>
      </c>
      <c r="AJ115" t="e">
        <f t="shared" si="36"/>
        <v>#N/A</v>
      </c>
      <c r="AK115" t="e">
        <f t="shared" si="37"/>
        <v>#N/A</v>
      </c>
    </row>
    <row r="116" spans="1:37" ht="15.75" thickBot="1" x14ac:dyDescent="0.3">
      <c r="A116" s="149">
        <v>0</v>
      </c>
      <c r="B116" s="149">
        <v>42631</v>
      </c>
      <c r="C116" s="87">
        <v>34</v>
      </c>
      <c r="E116" s="140">
        <v>30</v>
      </c>
      <c r="G116" t="e">
        <f t="shared" si="38"/>
        <v>#N/A</v>
      </c>
      <c r="N116" s="115" t="s">
        <v>11</v>
      </c>
      <c r="O116" s="116">
        <v>0.66300000000000003</v>
      </c>
      <c r="P116" s="116">
        <v>0.439</v>
      </c>
      <c r="S116">
        <v>30</v>
      </c>
      <c r="T116">
        <f t="shared" ca="1" si="26"/>
        <v>113</v>
      </c>
      <c r="U116">
        <f t="shared" ca="1" si="27"/>
        <v>50</v>
      </c>
      <c r="V116" s="135">
        <f t="shared" ca="1" si="28"/>
        <v>0</v>
      </c>
      <c r="W116" s="135">
        <f t="shared" ca="1" si="29"/>
        <v>5</v>
      </c>
      <c r="Y116">
        <f t="shared" si="46"/>
        <v>9</v>
      </c>
      <c r="Z116" s="17" t="str">
        <f t="shared" si="47"/>
        <v/>
      </c>
      <c r="AA116" s="17" t="str">
        <f t="shared" si="48"/>
        <v/>
      </c>
      <c r="AB116" cm="1">
        <f t="array" ref="AB116">_xlfn.PERCENTRANK.INC(_xlfn._xlws.FILTER($C:$C,$A:$A=1),C116)</f>
        <v>0.82699999999999996</v>
      </c>
      <c r="AC116" cm="1">
        <f t="array" ref="AC116">_xlfn.PERCENTRANK.INC(_xlfn._xlws.FILTER($C:$C,$A:$A=1),C116)</f>
        <v>0.82699999999999996</v>
      </c>
      <c r="AD116">
        <f t="shared" si="31"/>
        <v>0.94237633259795017</v>
      </c>
      <c r="AE116">
        <f t="shared" si="32"/>
        <v>0.94237633259795017</v>
      </c>
      <c r="AF116">
        <f t="shared" si="49"/>
        <v>7</v>
      </c>
      <c r="AG116" t="str">
        <f t="shared" si="50"/>
        <v/>
      </c>
      <c r="AI116" t="e">
        <f t="shared" si="35"/>
        <v>#N/A</v>
      </c>
      <c r="AJ116" t="e">
        <f t="shared" si="36"/>
        <v>#N/A</v>
      </c>
      <c r="AK116" t="e">
        <f t="shared" si="37"/>
        <v>#N/A</v>
      </c>
    </row>
    <row r="117" spans="1:37" x14ac:dyDescent="0.25">
      <c r="A117" s="149">
        <v>1</v>
      </c>
      <c r="B117" s="149">
        <v>43180</v>
      </c>
      <c r="C117" s="87">
        <v>29</v>
      </c>
      <c r="E117" s="140">
        <v>26</v>
      </c>
      <c r="G117" t="e">
        <f t="shared" si="38"/>
        <v>#N/A</v>
      </c>
      <c r="S117">
        <v>30</v>
      </c>
      <c r="T117">
        <f t="shared" ca="1" si="26"/>
        <v>113</v>
      </c>
      <c r="U117">
        <f t="shared" ca="1" si="27"/>
        <v>50</v>
      </c>
      <c r="V117" s="135">
        <f t="shared" ca="1" si="28"/>
        <v>0</v>
      </c>
      <c r="W117" s="135">
        <f t="shared" ca="1" si="29"/>
        <v>5</v>
      </c>
      <c r="Y117" t="str">
        <f t="shared" si="46"/>
        <v/>
      </c>
      <c r="Z117" s="17">
        <f t="shared" si="47"/>
        <v>5</v>
      </c>
      <c r="AA117" s="17">
        <f t="shared" si="48"/>
        <v>5</v>
      </c>
      <c r="AB117" cm="1">
        <f t="array" ref="AB117">_xlfn.PERCENTRANK.INC(_xlfn._xlws.FILTER($C:$C,$A:$A=1),C117)</f>
        <v>0.44800000000000001</v>
      </c>
      <c r="AC117" cm="1">
        <f t="array" ref="AC117">_xlfn.PERCENTRANK.INC(_xlfn._xlws.FILTER($C:$C,$A:$A=1),C117)</f>
        <v>0.44800000000000001</v>
      </c>
      <c r="AD117">
        <f t="shared" si="31"/>
        <v>-0.13071596811986319</v>
      </c>
      <c r="AE117">
        <f t="shared" si="32"/>
        <v>-0.13071596811986319</v>
      </c>
      <c r="AF117" t="str">
        <f t="shared" si="49"/>
        <v/>
      </c>
      <c r="AG117">
        <f t="shared" si="50"/>
        <v>5</v>
      </c>
      <c r="AI117" t="e">
        <f t="shared" si="35"/>
        <v>#N/A</v>
      </c>
      <c r="AJ117" t="e">
        <f t="shared" si="36"/>
        <v>#N/A</v>
      </c>
      <c r="AK117" t="e">
        <f t="shared" si="37"/>
        <v>#N/A</v>
      </c>
    </row>
    <row r="118" spans="1:37" x14ac:dyDescent="0.25">
      <c r="A118" s="149">
        <v>1</v>
      </c>
      <c r="B118" s="149">
        <v>43208</v>
      </c>
      <c r="C118" s="87">
        <v>34</v>
      </c>
      <c r="E118" s="140">
        <v>35</v>
      </c>
      <c r="G118" t="e">
        <f t="shared" si="38"/>
        <v>#N/A</v>
      </c>
      <c r="S118">
        <v>30</v>
      </c>
      <c r="T118">
        <f t="shared" ca="1" si="26"/>
        <v>113</v>
      </c>
      <c r="U118">
        <f t="shared" ca="1" si="27"/>
        <v>50</v>
      </c>
      <c r="V118" s="135">
        <f t="shared" ca="1" si="28"/>
        <v>0</v>
      </c>
      <c r="W118" s="135">
        <f t="shared" ca="1" si="29"/>
        <v>5</v>
      </c>
      <c r="Y118" t="str">
        <f t="shared" si="46"/>
        <v/>
      </c>
      <c r="Z118" s="17">
        <f t="shared" si="47"/>
        <v>7</v>
      </c>
      <c r="AA118" s="17">
        <f t="shared" si="48"/>
        <v>7</v>
      </c>
      <c r="AB118" cm="1">
        <f t="array" ref="AB118">_xlfn.PERCENTRANK.INC(_xlfn._xlws.FILTER($C:$C,$A:$A=1),C118)</f>
        <v>0.82699999999999996</v>
      </c>
      <c r="AC118" cm="1">
        <f t="array" ref="AC118">_xlfn.PERCENTRANK.INC(_xlfn._xlws.FILTER($C:$C,$A:$A=1),C118)</f>
        <v>0.82699999999999996</v>
      </c>
      <c r="AD118">
        <f t="shared" si="31"/>
        <v>0.94237633259795017</v>
      </c>
      <c r="AE118">
        <f t="shared" si="32"/>
        <v>0.94237633259795017</v>
      </c>
      <c r="AF118" t="str">
        <f t="shared" si="49"/>
        <v/>
      </c>
      <c r="AG118">
        <f t="shared" si="50"/>
        <v>7</v>
      </c>
      <c r="AI118" t="e">
        <f t="shared" si="35"/>
        <v>#N/A</v>
      </c>
      <c r="AJ118" t="e">
        <f t="shared" si="36"/>
        <v>#N/A</v>
      </c>
      <c r="AK118" t="e">
        <f t="shared" si="37"/>
        <v>#N/A</v>
      </c>
    </row>
    <row r="119" spans="1:37" ht="15.75" thickBot="1" x14ac:dyDescent="0.3">
      <c r="A119" s="149">
        <v>0</v>
      </c>
      <c r="B119" s="149">
        <v>43213</v>
      </c>
      <c r="C119" s="87">
        <v>25</v>
      </c>
      <c r="E119" s="140">
        <v>28</v>
      </c>
      <c r="G119" t="e">
        <f t="shared" si="38"/>
        <v>#N/A</v>
      </c>
      <c r="S119">
        <v>30</v>
      </c>
      <c r="T119">
        <f t="shared" ca="1" si="26"/>
        <v>113</v>
      </c>
      <c r="U119">
        <f t="shared" ca="1" si="27"/>
        <v>50</v>
      </c>
      <c r="V119" s="135">
        <f t="shared" ca="1" si="28"/>
        <v>0</v>
      </c>
      <c r="W119" s="135">
        <f t="shared" ca="1" si="29"/>
        <v>5</v>
      </c>
      <c r="Y119">
        <f t="shared" si="46"/>
        <v>9</v>
      </c>
      <c r="Z119" s="17" t="str">
        <f t="shared" si="47"/>
        <v/>
      </c>
      <c r="AA119" s="17" t="str">
        <f t="shared" si="48"/>
        <v/>
      </c>
      <c r="AB119" cm="1">
        <f t="array" ref="AB119">_xlfn.PERCENTRANK.INC(_xlfn._xlws.FILTER($C:$C,$A:$A=1),C119)</f>
        <v>0.189</v>
      </c>
      <c r="AC119" cm="1">
        <f t="array" ref="AC119">_xlfn.PERCENTRANK.INC(_xlfn._xlws.FILTER($C:$C,$A:$A=1),C119)</f>
        <v>0.189</v>
      </c>
      <c r="AD119">
        <f t="shared" si="31"/>
        <v>-0.88158734699617469</v>
      </c>
      <c r="AE119">
        <f t="shared" si="32"/>
        <v>-0.88158734699617469</v>
      </c>
      <c r="AF119">
        <f t="shared" si="49"/>
        <v>3</v>
      </c>
      <c r="AG119" t="str">
        <f t="shared" si="50"/>
        <v/>
      </c>
      <c r="AI119" t="e">
        <f t="shared" si="35"/>
        <v>#N/A</v>
      </c>
      <c r="AJ119" t="e">
        <f t="shared" si="36"/>
        <v>#N/A</v>
      </c>
      <c r="AK119" t="e">
        <f t="shared" si="37"/>
        <v>#N/A</v>
      </c>
    </row>
    <row r="120" spans="1:37" ht="15.75" thickBot="1" x14ac:dyDescent="0.3">
      <c r="A120" s="149">
        <v>0</v>
      </c>
      <c r="B120" s="149">
        <v>43337</v>
      </c>
      <c r="C120" s="87">
        <v>31</v>
      </c>
      <c r="E120" s="140">
        <v>23</v>
      </c>
      <c r="G120" t="e">
        <f t="shared" si="38"/>
        <v>#N/A</v>
      </c>
      <c r="N120" s="131" t="s">
        <v>177</v>
      </c>
      <c r="O120" s="132" t="s">
        <v>188</v>
      </c>
      <c r="P120" s="133" t="s">
        <v>189</v>
      </c>
      <c r="Q120" s="133" t="s">
        <v>187</v>
      </c>
      <c r="S120">
        <v>30</v>
      </c>
      <c r="T120">
        <f t="shared" ca="1" si="26"/>
        <v>113</v>
      </c>
      <c r="U120">
        <f t="shared" ca="1" si="27"/>
        <v>50</v>
      </c>
      <c r="V120" s="135">
        <f t="shared" ca="1" si="28"/>
        <v>0</v>
      </c>
      <c r="W120" s="135">
        <f t="shared" ca="1" si="29"/>
        <v>5</v>
      </c>
      <c r="Y120">
        <f t="shared" si="46"/>
        <v>9</v>
      </c>
      <c r="Z120" s="17" t="str">
        <f t="shared" si="47"/>
        <v/>
      </c>
      <c r="AA120" s="17" t="str">
        <f t="shared" si="48"/>
        <v/>
      </c>
      <c r="AB120" cm="1">
        <f t="array" ref="AB120">_xlfn.PERCENTRANK.INC(_xlfn._xlws.FILTER($C:$C,$A:$A=1),C120)</f>
        <v>0.62</v>
      </c>
      <c r="AC120" cm="1">
        <f t="array" ref="AC120">_xlfn.PERCENTRANK.INC(_xlfn._xlws.FILTER($C:$C,$A:$A=1),C120)</f>
        <v>0.62</v>
      </c>
      <c r="AD120">
        <f t="shared" si="31"/>
        <v>0.30548078809939727</v>
      </c>
      <c r="AE120">
        <f t="shared" si="32"/>
        <v>0.30548078809939727</v>
      </c>
      <c r="AF120">
        <f t="shared" si="49"/>
        <v>6</v>
      </c>
      <c r="AG120" t="str">
        <f t="shared" si="50"/>
        <v/>
      </c>
      <c r="AI120" t="e">
        <f t="shared" si="35"/>
        <v>#N/A</v>
      </c>
      <c r="AJ120" t="e">
        <f t="shared" si="36"/>
        <v>#N/A</v>
      </c>
      <c r="AK120" t="e">
        <f t="shared" si="37"/>
        <v>#N/A</v>
      </c>
    </row>
    <row r="121" spans="1:37" ht="15.75" thickBot="1" x14ac:dyDescent="0.3">
      <c r="A121" s="149">
        <v>0</v>
      </c>
      <c r="B121" s="149">
        <v>43341</v>
      </c>
      <c r="C121" s="87">
        <v>31</v>
      </c>
      <c r="E121" s="140">
        <v>32</v>
      </c>
      <c r="G121" t="e">
        <f t="shared" si="38"/>
        <v>#N/A</v>
      </c>
      <c r="N121" s="122">
        <v>1</v>
      </c>
      <c r="O121" s="123" t="s">
        <v>194</v>
      </c>
      <c r="P121" s="124" t="s">
        <v>194</v>
      </c>
      <c r="Q121" s="124" t="s">
        <v>178</v>
      </c>
      <c r="S121">
        <v>30</v>
      </c>
      <c r="T121">
        <f t="shared" ca="1" si="26"/>
        <v>113</v>
      </c>
      <c r="U121">
        <f t="shared" ca="1" si="27"/>
        <v>50</v>
      </c>
      <c r="V121" s="135">
        <f t="shared" ca="1" si="28"/>
        <v>0</v>
      </c>
      <c r="W121" s="135">
        <f t="shared" ca="1" si="29"/>
        <v>5</v>
      </c>
      <c r="Y121">
        <f t="shared" si="46"/>
        <v>9</v>
      </c>
      <c r="Z121" s="17" t="str">
        <f t="shared" si="47"/>
        <v/>
      </c>
      <c r="AA121" s="17" t="str">
        <f t="shared" si="48"/>
        <v/>
      </c>
      <c r="AB121" cm="1">
        <f t="array" ref="AB121">_xlfn.PERCENTRANK.INC(_xlfn._xlws.FILTER($C:$C,$A:$A=1),C121)</f>
        <v>0.62</v>
      </c>
      <c r="AC121" cm="1">
        <f t="array" ref="AC121">_xlfn.PERCENTRANK.INC(_xlfn._xlws.FILTER($C:$C,$A:$A=1),C121)</f>
        <v>0.62</v>
      </c>
      <c r="AD121">
        <f t="shared" si="31"/>
        <v>0.30548078809939727</v>
      </c>
      <c r="AE121">
        <f t="shared" si="32"/>
        <v>0.30548078809939727</v>
      </c>
      <c r="AF121">
        <f t="shared" si="49"/>
        <v>6</v>
      </c>
      <c r="AG121" t="str">
        <f t="shared" si="50"/>
        <v/>
      </c>
      <c r="AI121" t="e">
        <f t="shared" si="35"/>
        <v>#N/A</v>
      </c>
      <c r="AJ121" t="e">
        <f t="shared" si="36"/>
        <v>#N/A</v>
      </c>
      <c r="AK121" t="e">
        <f t="shared" si="37"/>
        <v>#N/A</v>
      </c>
    </row>
    <row r="122" spans="1:37" ht="15.75" thickBot="1" x14ac:dyDescent="0.3">
      <c r="A122" s="149">
        <v>1</v>
      </c>
      <c r="B122" s="149">
        <v>43365</v>
      </c>
      <c r="C122" s="87">
        <v>30</v>
      </c>
      <c r="E122" s="140">
        <v>25</v>
      </c>
      <c r="G122" t="e">
        <f t="shared" si="38"/>
        <v>#N/A</v>
      </c>
      <c r="N122" s="122">
        <v>2</v>
      </c>
      <c r="O122" s="123" t="s">
        <v>200</v>
      </c>
      <c r="P122" s="124"/>
      <c r="Q122" s="124" t="s">
        <v>179</v>
      </c>
      <c r="S122">
        <v>30</v>
      </c>
      <c r="T122">
        <f t="shared" ca="1" si="26"/>
        <v>113</v>
      </c>
      <c r="U122">
        <f t="shared" ca="1" si="27"/>
        <v>50</v>
      </c>
      <c r="V122" s="135">
        <f t="shared" ca="1" si="28"/>
        <v>0</v>
      </c>
      <c r="W122" s="135">
        <f t="shared" ca="1" si="29"/>
        <v>5</v>
      </c>
      <c r="Y122" t="str">
        <f t="shared" si="46"/>
        <v/>
      </c>
      <c r="Z122" s="17">
        <f t="shared" si="47"/>
        <v>5</v>
      </c>
      <c r="AA122" s="17">
        <f t="shared" si="48"/>
        <v>5</v>
      </c>
      <c r="AB122" cm="1">
        <f t="array" ref="AB122">_xlfn.PERCENTRANK.INC(_xlfn._xlws.FILTER($C:$C,$A:$A=1),C122)</f>
        <v>0.55100000000000005</v>
      </c>
      <c r="AC122" cm="1">
        <f t="array" ref="AC122">_xlfn.PERCENTRANK.INC(_xlfn._xlws.FILTER($C:$C,$A:$A=1),C122)</f>
        <v>0.55100000000000005</v>
      </c>
      <c r="AD122">
        <f t="shared" si="31"/>
        <v>0.12818824809848564</v>
      </c>
      <c r="AE122">
        <f t="shared" si="32"/>
        <v>0.12818824809848564</v>
      </c>
      <c r="AF122" t="str">
        <f t="shared" si="49"/>
        <v/>
      </c>
      <c r="AG122">
        <f t="shared" si="50"/>
        <v>5</v>
      </c>
      <c r="AI122" t="e">
        <f t="shared" si="35"/>
        <v>#N/A</v>
      </c>
      <c r="AJ122" t="e">
        <f t="shared" si="36"/>
        <v>#N/A</v>
      </c>
      <c r="AK122" t="e">
        <f t="shared" si="37"/>
        <v>#N/A</v>
      </c>
    </row>
    <row r="123" spans="1:37" ht="15.75" thickBot="1" x14ac:dyDescent="0.3">
      <c r="A123" s="149">
        <v>0</v>
      </c>
      <c r="B123" s="149">
        <v>43373</v>
      </c>
      <c r="C123" s="87">
        <v>34</v>
      </c>
      <c r="E123" s="140">
        <v>27</v>
      </c>
      <c r="G123" t="e">
        <f t="shared" si="38"/>
        <v>#N/A</v>
      </c>
      <c r="N123" s="122">
        <v>3</v>
      </c>
      <c r="O123" s="123" t="s">
        <v>201</v>
      </c>
      <c r="P123" s="124" t="s">
        <v>195</v>
      </c>
      <c r="Q123" s="124" t="s">
        <v>180</v>
      </c>
      <c r="S123">
        <v>30</v>
      </c>
      <c r="T123">
        <f t="shared" ca="1" si="26"/>
        <v>113</v>
      </c>
      <c r="U123">
        <f t="shared" ca="1" si="27"/>
        <v>50</v>
      </c>
      <c r="V123" s="135">
        <f t="shared" ca="1" si="28"/>
        <v>0</v>
      </c>
      <c r="W123" s="135">
        <f t="shared" ca="1" si="29"/>
        <v>5</v>
      </c>
      <c r="Y123">
        <f t="shared" si="46"/>
        <v>9</v>
      </c>
      <c r="Z123" s="17" t="str">
        <f t="shared" si="47"/>
        <v/>
      </c>
      <c r="AA123" s="17" t="str">
        <f t="shared" si="48"/>
        <v/>
      </c>
      <c r="AB123" cm="1">
        <f t="array" ref="AB123">_xlfn.PERCENTRANK.INC(_xlfn._xlws.FILTER($C:$C,$A:$A=1),C123)</f>
        <v>0.82699999999999996</v>
      </c>
      <c r="AC123" cm="1">
        <f t="array" ref="AC123">_xlfn.PERCENTRANK.INC(_xlfn._xlws.FILTER($C:$C,$A:$A=1),C123)</f>
        <v>0.82699999999999996</v>
      </c>
      <c r="AD123">
        <f t="shared" si="31"/>
        <v>0.94237633259795017</v>
      </c>
      <c r="AE123">
        <f t="shared" si="32"/>
        <v>0.94237633259795017</v>
      </c>
      <c r="AF123">
        <f t="shared" si="49"/>
        <v>7</v>
      </c>
      <c r="AG123" t="str">
        <f t="shared" si="50"/>
        <v/>
      </c>
      <c r="AI123" t="e">
        <f t="shared" si="35"/>
        <v>#N/A</v>
      </c>
      <c r="AJ123" t="e">
        <f t="shared" si="36"/>
        <v>#N/A</v>
      </c>
      <c r="AK123" t="e">
        <f t="shared" si="37"/>
        <v>#N/A</v>
      </c>
    </row>
    <row r="124" spans="1:37" ht="15.75" thickBot="1" x14ac:dyDescent="0.3">
      <c r="A124" s="149">
        <v>0</v>
      </c>
      <c r="B124" s="149">
        <v>40854</v>
      </c>
      <c r="C124" s="87">
        <v>32</v>
      </c>
      <c r="E124" s="140">
        <v>31</v>
      </c>
      <c r="G124" t="e">
        <f t="shared" si="38"/>
        <v>#N/A</v>
      </c>
      <c r="N124" s="125">
        <v>4</v>
      </c>
      <c r="O124" s="126" t="s">
        <v>196</v>
      </c>
      <c r="P124" s="127" t="s">
        <v>196</v>
      </c>
      <c r="Q124" s="127" t="s">
        <v>181</v>
      </c>
      <c r="S124">
        <v>30</v>
      </c>
      <c r="T124">
        <f t="shared" ca="1" si="26"/>
        <v>113</v>
      </c>
      <c r="U124">
        <f t="shared" ca="1" si="27"/>
        <v>50</v>
      </c>
      <c r="V124" s="135">
        <f t="shared" ca="1" si="28"/>
        <v>0</v>
      </c>
      <c r="W124" s="135">
        <f t="shared" ca="1" si="29"/>
        <v>5</v>
      </c>
      <c r="Y124">
        <f t="shared" si="46"/>
        <v>9</v>
      </c>
      <c r="Z124" s="17" t="str">
        <f t="shared" si="47"/>
        <v/>
      </c>
      <c r="AA124" s="17" t="str">
        <f t="shared" si="48"/>
        <v/>
      </c>
      <c r="AB124" cm="1">
        <f t="array" ref="AB124">_xlfn.PERCENTRANK.INC(_xlfn._xlws.FILTER($C:$C,$A:$A=1),C124)</f>
        <v>0.68899999999999995</v>
      </c>
      <c r="AC124" cm="1">
        <f t="array" ref="AC124">_xlfn.PERCENTRANK.INC(_xlfn._xlws.FILTER($C:$C,$A:$A=1),C124)</f>
        <v>0.68899999999999995</v>
      </c>
      <c r="AD124">
        <f t="shared" si="31"/>
        <v>0.49301781448446469</v>
      </c>
      <c r="AE124">
        <f t="shared" si="32"/>
        <v>0.49301781448446469</v>
      </c>
      <c r="AF124">
        <f t="shared" si="49"/>
        <v>6</v>
      </c>
      <c r="AG124" t="str">
        <f t="shared" si="50"/>
        <v/>
      </c>
      <c r="AI124" t="e">
        <f t="shared" si="35"/>
        <v>#N/A</v>
      </c>
      <c r="AJ124" t="e">
        <f t="shared" si="36"/>
        <v>#N/A</v>
      </c>
      <c r="AK124" t="e">
        <f t="shared" si="37"/>
        <v>#N/A</v>
      </c>
    </row>
    <row r="125" spans="1:37" ht="15.75" thickBot="1" x14ac:dyDescent="0.3">
      <c r="A125" s="149">
        <v>1</v>
      </c>
      <c r="B125" s="149">
        <v>43436</v>
      </c>
      <c r="C125" s="87">
        <v>31</v>
      </c>
      <c r="E125" s="140">
        <v>24</v>
      </c>
      <c r="G125" t="e">
        <f t="shared" si="38"/>
        <v>#N/A</v>
      </c>
      <c r="N125" s="128">
        <v>5</v>
      </c>
      <c r="O125" s="129" t="s">
        <v>203</v>
      </c>
      <c r="P125" s="130" t="s">
        <v>182</v>
      </c>
      <c r="Q125" s="130" t="s">
        <v>182</v>
      </c>
      <c r="S125">
        <v>30</v>
      </c>
      <c r="T125">
        <f t="shared" ca="1" si="26"/>
        <v>113</v>
      </c>
      <c r="U125">
        <f t="shared" ca="1" si="27"/>
        <v>50</v>
      </c>
      <c r="V125" s="135">
        <f t="shared" ca="1" si="28"/>
        <v>0</v>
      </c>
      <c r="W125" s="135">
        <f t="shared" ca="1" si="29"/>
        <v>5</v>
      </c>
      <c r="Y125" t="str">
        <f t="shared" si="46"/>
        <v/>
      </c>
      <c r="Z125" s="17">
        <f t="shared" si="47"/>
        <v>6</v>
      </c>
      <c r="AA125" s="17">
        <f t="shared" si="48"/>
        <v>6</v>
      </c>
      <c r="AB125" cm="1">
        <f t="array" ref="AB125">_xlfn.PERCENTRANK.INC(_xlfn._xlws.FILTER($C:$C,$A:$A=1),C125)</f>
        <v>0.62</v>
      </c>
      <c r="AC125" cm="1">
        <f t="array" ref="AC125">_xlfn.PERCENTRANK.INC(_xlfn._xlws.FILTER($C:$C,$A:$A=1),C125)</f>
        <v>0.62</v>
      </c>
      <c r="AD125">
        <f t="shared" si="31"/>
        <v>0.30548078809939727</v>
      </c>
      <c r="AE125">
        <f t="shared" si="32"/>
        <v>0.30548078809939727</v>
      </c>
      <c r="AF125" t="str">
        <f t="shared" si="49"/>
        <v/>
      </c>
      <c r="AG125">
        <f t="shared" si="50"/>
        <v>6</v>
      </c>
      <c r="AI125" t="e">
        <f t="shared" si="35"/>
        <v>#N/A</v>
      </c>
      <c r="AJ125" t="e">
        <f t="shared" si="36"/>
        <v>#N/A</v>
      </c>
      <c r="AK125" t="e">
        <f t="shared" si="37"/>
        <v>#N/A</v>
      </c>
    </row>
    <row r="126" spans="1:37" ht="15.75" thickBot="1" x14ac:dyDescent="0.3">
      <c r="A126" s="149">
        <v>0</v>
      </c>
      <c r="B126" s="149">
        <v>43451</v>
      </c>
      <c r="C126" s="87">
        <v>29</v>
      </c>
      <c r="E126" s="140">
        <v>30</v>
      </c>
      <c r="G126" t="e">
        <f t="shared" si="38"/>
        <v>#N/A</v>
      </c>
      <c r="N126" s="128">
        <v>6</v>
      </c>
      <c r="O126" s="129" t="s">
        <v>197</v>
      </c>
      <c r="P126" s="130" t="s">
        <v>197</v>
      </c>
      <c r="Q126" s="130">
        <v>32</v>
      </c>
      <c r="S126">
        <v>30</v>
      </c>
      <c r="T126">
        <f t="shared" ca="1" si="26"/>
        <v>113</v>
      </c>
      <c r="U126">
        <f t="shared" ca="1" si="27"/>
        <v>50</v>
      </c>
      <c r="V126" s="135">
        <f t="shared" ca="1" si="28"/>
        <v>0</v>
      </c>
      <c r="W126" s="135">
        <f t="shared" ca="1" si="29"/>
        <v>5</v>
      </c>
      <c r="Y126">
        <f t="shared" si="46"/>
        <v>9</v>
      </c>
      <c r="Z126" s="17" t="str">
        <f t="shared" si="47"/>
        <v/>
      </c>
      <c r="AA126" s="17" t="str">
        <f t="shared" si="48"/>
        <v/>
      </c>
      <c r="AB126" cm="1">
        <f t="array" ref="AB126">_xlfn.PERCENTRANK.INC(_xlfn._xlws.FILTER($C:$C,$A:$A=1),C126)</f>
        <v>0.44800000000000001</v>
      </c>
      <c r="AC126" cm="1">
        <f t="array" ref="AC126">_xlfn.PERCENTRANK.INC(_xlfn._xlws.FILTER($C:$C,$A:$A=1),C126)</f>
        <v>0.44800000000000001</v>
      </c>
      <c r="AD126">
        <f t="shared" si="31"/>
        <v>-0.13071596811986319</v>
      </c>
      <c r="AE126">
        <f t="shared" si="32"/>
        <v>-0.13071596811986319</v>
      </c>
      <c r="AF126">
        <f t="shared" si="49"/>
        <v>5</v>
      </c>
      <c r="AG126" t="str">
        <f t="shared" si="50"/>
        <v/>
      </c>
      <c r="AI126" t="e">
        <f t="shared" si="35"/>
        <v>#N/A</v>
      </c>
      <c r="AJ126" t="e">
        <f t="shared" si="36"/>
        <v>#N/A</v>
      </c>
      <c r="AK126" t="e">
        <f t="shared" si="37"/>
        <v>#N/A</v>
      </c>
    </row>
    <row r="127" spans="1:37" ht="15.75" thickBot="1" x14ac:dyDescent="0.3">
      <c r="A127" s="149">
        <v>0</v>
      </c>
      <c r="B127" s="149">
        <v>43467</v>
      </c>
      <c r="C127" s="87">
        <v>38</v>
      </c>
      <c r="E127" s="140">
        <v>24</v>
      </c>
      <c r="G127" t="e">
        <f t="shared" si="38"/>
        <v>#N/A</v>
      </c>
      <c r="N127" s="128">
        <v>7</v>
      </c>
      <c r="O127" s="129" t="s">
        <v>202</v>
      </c>
      <c r="P127" s="130" t="s">
        <v>198</v>
      </c>
      <c r="Q127" s="130" t="s">
        <v>184</v>
      </c>
      <c r="S127">
        <v>30</v>
      </c>
      <c r="T127">
        <f t="shared" ca="1" si="26"/>
        <v>113</v>
      </c>
      <c r="U127">
        <f t="shared" ca="1" si="27"/>
        <v>50</v>
      </c>
      <c r="V127" s="135">
        <f t="shared" ca="1" si="28"/>
        <v>0</v>
      </c>
      <c r="W127" s="135">
        <f t="shared" ca="1" si="29"/>
        <v>5</v>
      </c>
      <c r="Y127">
        <f t="shared" si="46"/>
        <v>9</v>
      </c>
      <c r="Z127" s="17" t="str">
        <f t="shared" si="47"/>
        <v/>
      </c>
      <c r="AA127" s="17" t="str">
        <f t="shared" si="48"/>
        <v/>
      </c>
      <c r="AB127" cm="1">
        <f t="array" ref="AB127">_xlfn.PERCENTRANK.INC(_xlfn._xlws.FILTER($C:$C,$A:$A=1),C127)</f>
        <v>0.96499999999999997</v>
      </c>
      <c r="AC127" cm="1">
        <f t="array" ref="AC127">_xlfn.PERCENTRANK.INC(_xlfn._xlws.FILTER($C:$C,$A:$A=1),C127)</f>
        <v>0.96499999999999997</v>
      </c>
      <c r="AD127">
        <f t="shared" si="31"/>
        <v>1.8119106729525971</v>
      </c>
      <c r="AE127">
        <f t="shared" si="32"/>
        <v>1.8119106729525971</v>
      </c>
      <c r="AF127">
        <f t="shared" si="49"/>
        <v>9</v>
      </c>
      <c r="AG127" t="str">
        <f t="shared" si="50"/>
        <v/>
      </c>
      <c r="AI127" t="e">
        <f t="shared" si="35"/>
        <v>#N/A</v>
      </c>
      <c r="AJ127" t="e">
        <f t="shared" si="36"/>
        <v>#N/A</v>
      </c>
      <c r="AK127" t="e">
        <f t="shared" si="37"/>
        <v>#N/A</v>
      </c>
    </row>
    <row r="128" spans="1:37" ht="15.75" thickBot="1" x14ac:dyDescent="0.3">
      <c r="A128" s="149">
        <v>0</v>
      </c>
      <c r="B128" s="149">
        <v>43477</v>
      </c>
      <c r="C128" s="87">
        <v>32</v>
      </c>
      <c r="E128" s="140">
        <v>32</v>
      </c>
      <c r="G128" t="e">
        <f t="shared" si="38"/>
        <v>#N/A</v>
      </c>
      <c r="N128" s="128">
        <v>8</v>
      </c>
      <c r="O128" s="129" t="s">
        <v>204</v>
      </c>
      <c r="P128" s="130">
        <v>37</v>
      </c>
      <c r="Q128" s="130" t="s">
        <v>185</v>
      </c>
      <c r="S128">
        <v>30</v>
      </c>
      <c r="T128">
        <f t="shared" ca="1" si="26"/>
        <v>113</v>
      </c>
      <c r="U128">
        <f t="shared" ca="1" si="27"/>
        <v>50</v>
      </c>
      <c r="V128" s="135">
        <f t="shared" ca="1" si="28"/>
        <v>0</v>
      </c>
      <c r="W128" s="135">
        <f t="shared" ca="1" si="29"/>
        <v>5</v>
      </c>
      <c r="Y128">
        <f t="shared" si="46"/>
        <v>9</v>
      </c>
      <c r="Z128" s="17" t="str">
        <f t="shared" si="47"/>
        <v/>
      </c>
      <c r="AA128" s="17" t="str">
        <f t="shared" si="48"/>
        <v/>
      </c>
      <c r="AB128" cm="1">
        <f t="array" ref="AB128">_xlfn.PERCENTRANK.INC(_xlfn._xlws.FILTER($C:$C,$A:$A=1),C128)</f>
        <v>0.68899999999999995</v>
      </c>
      <c r="AC128" cm="1">
        <f t="array" ref="AC128">_xlfn.PERCENTRANK.INC(_xlfn._xlws.FILTER($C:$C,$A:$A=1),C128)</f>
        <v>0.68899999999999995</v>
      </c>
      <c r="AD128">
        <f t="shared" si="31"/>
        <v>0.49301781448446469</v>
      </c>
      <c r="AE128">
        <f t="shared" si="32"/>
        <v>0.49301781448446469</v>
      </c>
      <c r="AF128">
        <f t="shared" si="49"/>
        <v>6</v>
      </c>
      <c r="AG128" t="str">
        <f t="shared" si="50"/>
        <v/>
      </c>
      <c r="AI128" t="e">
        <f t="shared" si="35"/>
        <v>#N/A</v>
      </c>
      <c r="AJ128" t="e">
        <f t="shared" si="36"/>
        <v>#N/A</v>
      </c>
      <c r="AK128" t="e">
        <f t="shared" si="37"/>
        <v>#N/A</v>
      </c>
    </row>
    <row r="129" spans="1:37" ht="15.75" thickBot="1" x14ac:dyDescent="0.3">
      <c r="A129" s="149">
        <v>1</v>
      </c>
      <c r="B129" s="149">
        <v>43481</v>
      </c>
      <c r="C129" s="87">
        <v>25</v>
      </c>
      <c r="E129" s="140">
        <v>28</v>
      </c>
      <c r="G129" t="e">
        <f t="shared" si="38"/>
        <v>#N/A</v>
      </c>
      <c r="N129" s="119">
        <v>9</v>
      </c>
      <c r="O129" s="120" t="s">
        <v>199</v>
      </c>
      <c r="P129" s="121" t="s">
        <v>199</v>
      </c>
      <c r="Q129" s="121">
        <v>39</v>
      </c>
      <c r="S129">
        <v>30</v>
      </c>
      <c r="T129">
        <f t="shared" ca="1" si="26"/>
        <v>113</v>
      </c>
      <c r="U129">
        <f t="shared" ca="1" si="27"/>
        <v>50</v>
      </c>
      <c r="V129" s="135">
        <f t="shared" ca="1" si="28"/>
        <v>0</v>
      </c>
      <c r="W129" s="135">
        <f t="shared" ca="1" si="29"/>
        <v>5</v>
      </c>
      <c r="Y129" t="str">
        <f t="shared" si="46"/>
        <v/>
      </c>
      <c r="Z129" s="17">
        <f t="shared" si="47"/>
        <v>3</v>
      </c>
      <c r="AA129" s="17">
        <f t="shared" si="48"/>
        <v>3</v>
      </c>
      <c r="AB129" cm="1">
        <f t="array" ref="AB129">_xlfn.PERCENTRANK.INC(_xlfn._xlws.FILTER($C:$C,$A:$A=1),C129)</f>
        <v>0.189</v>
      </c>
      <c r="AC129" cm="1">
        <f t="array" ref="AC129">_xlfn.PERCENTRANK.INC(_xlfn._xlws.FILTER($C:$C,$A:$A=1),C129)</f>
        <v>0.189</v>
      </c>
      <c r="AD129">
        <f t="shared" si="31"/>
        <v>-0.88158734699617469</v>
      </c>
      <c r="AE129">
        <f t="shared" si="32"/>
        <v>-0.88158734699617469</v>
      </c>
      <c r="AF129" t="str">
        <f t="shared" si="49"/>
        <v/>
      </c>
      <c r="AG129">
        <f t="shared" si="50"/>
        <v>3</v>
      </c>
      <c r="AI129" t="e">
        <f t="shared" si="35"/>
        <v>#N/A</v>
      </c>
      <c r="AJ129" t="e">
        <f t="shared" si="36"/>
        <v>#N/A</v>
      </c>
      <c r="AK129" t="e">
        <f t="shared" si="37"/>
        <v>#N/A</v>
      </c>
    </row>
    <row r="130" spans="1:37" x14ac:dyDescent="0.25">
      <c r="A130" s="149">
        <v>0</v>
      </c>
      <c r="B130" s="149">
        <v>41111</v>
      </c>
      <c r="C130" s="87">
        <v>31</v>
      </c>
      <c r="E130" s="140">
        <v>32</v>
      </c>
      <c r="G130" t="e">
        <f t="shared" si="38"/>
        <v>#N/A</v>
      </c>
      <c r="S130">
        <v>30</v>
      </c>
      <c r="T130">
        <f t="shared" ca="1" si="26"/>
        <v>113</v>
      </c>
      <c r="U130">
        <f t="shared" ca="1" si="27"/>
        <v>50</v>
      </c>
      <c r="V130" s="135">
        <f t="shared" ca="1" si="28"/>
        <v>0</v>
      </c>
      <c r="W130" s="135">
        <f t="shared" ca="1" si="29"/>
        <v>5</v>
      </c>
      <c r="Y130">
        <f t="shared" si="46"/>
        <v>9</v>
      </c>
      <c r="Z130" s="17" t="str">
        <f t="shared" si="47"/>
        <v/>
      </c>
      <c r="AA130" s="17" t="str">
        <f t="shared" si="48"/>
        <v/>
      </c>
      <c r="AB130" cm="1">
        <f t="array" ref="AB130">_xlfn.PERCENTRANK.INC(_xlfn._xlws.FILTER($C:$C,$A:$A=1),C130)</f>
        <v>0.62</v>
      </c>
      <c r="AC130" cm="1">
        <f t="array" ref="AC130">_xlfn.PERCENTRANK.INC(_xlfn._xlws.FILTER($C:$C,$A:$A=1),C130)</f>
        <v>0.62</v>
      </c>
      <c r="AD130">
        <f t="shared" si="31"/>
        <v>0.30548078809939727</v>
      </c>
      <c r="AE130">
        <f t="shared" si="32"/>
        <v>0.30548078809939727</v>
      </c>
      <c r="AF130">
        <f t="shared" si="49"/>
        <v>6</v>
      </c>
      <c r="AG130" t="str">
        <f t="shared" si="50"/>
        <v/>
      </c>
      <c r="AI130" t="e">
        <f t="shared" si="35"/>
        <v>#N/A</v>
      </c>
      <c r="AJ130" t="e">
        <f t="shared" si="36"/>
        <v>#N/A</v>
      </c>
      <c r="AK130" t="e">
        <f t="shared" si="37"/>
        <v>#N/A</v>
      </c>
    </row>
    <row r="131" spans="1:37" x14ac:dyDescent="0.25">
      <c r="A131" s="149">
        <v>0</v>
      </c>
      <c r="B131" s="149">
        <v>43595</v>
      </c>
      <c r="C131" s="87">
        <v>29</v>
      </c>
      <c r="E131" s="140">
        <v>19</v>
      </c>
      <c r="G131" t="e">
        <f t="shared" si="38"/>
        <v>#N/A</v>
      </c>
      <c r="S131">
        <v>30</v>
      </c>
      <c r="T131">
        <f t="shared" ref="T131:T194" ca="1" si="51">RANK(S131,$T$2:$T$226,1)</f>
        <v>113</v>
      </c>
      <c r="U131">
        <f t="shared" ref="U131:U194" ca="1" si="52">(T131 - 0.5) / COUNT($T$2:$T$226) * 100</f>
        <v>50</v>
      </c>
      <c r="V131" s="135">
        <f t="shared" ref="V131:V194" ca="1" si="53">_xlfn.NORM.S.INV(U131/100)</f>
        <v>0</v>
      </c>
      <c r="W131" s="135">
        <f t="shared" ref="W131:W194" ca="1" si="54">MIN(9,MAX(1,ROUND(2*V131+5,0)))</f>
        <v>5</v>
      </c>
      <c r="Y131">
        <f t="shared" si="46"/>
        <v>9</v>
      </c>
      <c r="Z131" s="17" t="str">
        <f t="shared" si="47"/>
        <v/>
      </c>
      <c r="AA131" s="17" t="str">
        <f t="shared" si="48"/>
        <v/>
      </c>
      <c r="AB131" cm="1">
        <f t="array" ref="AB131">_xlfn.PERCENTRANK.INC(_xlfn._xlws.FILTER($C:$C,$A:$A=1),C131)</f>
        <v>0.44800000000000001</v>
      </c>
      <c r="AC131" cm="1">
        <f t="array" ref="AC131">_xlfn.PERCENTRANK.INC(_xlfn._xlws.FILTER($C:$C,$A:$A=1),C131)</f>
        <v>0.44800000000000001</v>
      </c>
      <c r="AD131">
        <f t="shared" ref="AD131:AE194" si="55">_xlfn.NORM.S.INV(AB131)</f>
        <v>-0.13071596811986319</v>
      </c>
      <c r="AE131">
        <f t="shared" si="55"/>
        <v>-0.13071596811986319</v>
      </c>
      <c r="AF131">
        <f t="shared" si="49"/>
        <v>5</v>
      </c>
      <c r="AG131" t="str">
        <f t="shared" si="50"/>
        <v/>
      </c>
      <c r="AI131" t="e">
        <f t="shared" ref="AI131:AI194" si="56">_xlfn.PERCENTRANK.EXC($C$1:$C$226,AH131)</f>
        <v>#N/A</v>
      </c>
      <c r="AJ131" t="e">
        <f t="shared" ref="AJ131:AJ194" si="57">_xlfn.NORM.S.INV(AI131)</f>
        <v>#N/A</v>
      </c>
      <c r="AK131" t="e">
        <f t="shared" ref="AK131:AK194" si="58">AJ131*2+5</f>
        <v>#N/A</v>
      </c>
    </row>
    <row r="132" spans="1:37" x14ac:dyDescent="0.25">
      <c r="A132" s="149">
        <v>0</v>
      </c>
      <c r="B132" s="149">
        <v>43648</v>
      </c>
      <c r="C132" s="87">
        <v>32</v>
      </c>
      <c r="E132" s="140">
        <v>13</v>
      </c>
      <c r="G132" t="e">
        <f t="shared" si="38"/>
        <v>#N/A</v>
      </c>
      <c r="S132">
        <v>30</v>
      </c>
      <c r="T132">
        <f t="shared" ca="1" si="51"/>
        <v>113</v>
      </c>
      <c r="U132">
        <f t="shared" ca="1" si="52"/>
        <v>50</v>
      </c>
      <c r="V132" s="135">
        <f t="shared" ca="1" si="53"/>
        <v>0</v>
      </c>
      <c r="W132" s="135">
        <f t="shared" ca="1" si="54"/>
        <v>5</v>
      </c>
      <c r="Y132">
        <f t="shared" ref="Y132:Y143" si="59">IF(A132=0,
IF(AA132&lt;0.04,1,
IF(AA132&lt;0.11,2,
IF(AA132&lt;0.23,3,
IF(AA132&lt;0.4,4,
IF(AA132&lt;0.6,5,
IF(AA132&lt;0.77,6,
IF(AA132&lt;0.89,7,
IF(AA132&lt;0.96,8,9)))))))),
"")</f>
        <v>9</v>
      </c>
      <c r="Z132" s="17" t="str">
        <f t="shared" ref="Z132:Z143" si="60">IF(A132=1,
IF(AB132&lt;0.04,1,
IF(AB132&lt;0.11,2,
IF(AB132&lt;0.23,3,
IF(AB132&lt;0.4,4,
IF(AB132&lt;0.6,5,
IF(AB132&lt;0.77,6,
IF(AB132&lt;0.89,7,
IF(AB132&lt;0.96,8,9)))))))),
"")</f>
        <v/>
      </c>
      <c r="AA132" s="17" t="str">
        <f t="shared" ref="AA132:AA194" si="61">IF(A132=1,
IF(AC132&lt;0.04,1,
IF(AC132&lt;0.11,2,
IF(AC132&lt;0.23,3,
IF(AC132&lt;0.4,4,
IF(AC132&lt;0.6,5,
IF(AC132&lt;0.77,6,
IF(AC132&lt;0.89,7,
IF(AC132&lt;0.96,8,9)))))))),
"")</f>
        <v/>
      </c>
      <c r="AB132" cm="1">
        <f t="array" ref="AB132">_xlfn.PERCENTRANK.INC(_xlfn._xlws.FILTER($C:$C,$A:$A=1),C132)</f>
        <v>0.68899999999999995</v>
      </c>
      <c r="AC132" cm="1">
        <f t="array" ref="AC132">_xlfn.PERCENTRANK.INC(_xlfn._xlws.FILTER($C:$C,$A:$A=1),C132)</f>
        <v>0.68899999999999995</v>
      </c>
      <c r="AD132">
        <f t="shared" si="55"/>
        <v>0.49301781448446469</v>
      </c>
      <c r="AE132">
        <f t="shared" si="55"/>
        <v>0.49301781448446469</v>
      </c>
      <c r="AF132">
        <f t="shared" ref="AF132:AF194" si="62">IF(A132= 0,ROUND(AD132*2+5,0),"")</f>
        <v>6</v>
      </c>
      <c r="AG132" t="str">
        <f t="shared" ref="AG132:AG194" si="63">IF(A132= 1,ROUND(AE132*2+5,0),"")</f>
        <v/>
      </c>
      <c r="AI132" t="e">
        <f t="shared" si="56"/>
        <v>#N/A</v>
      </c>
      <c r="AJ132" t="e">
        <f t="shared" si="57"/>
        <v>#N/A</v>
      </c>
      <c r="AK132" t="e">
        <f t="shared" si="58"/>
        <v>#N/A</v>
      </c>
    </row>
    <row r="133" spans="1:37" x14ac:dyDescent="0.25">
      <c r="A133" s="149">
        <v>0</v>
      </c>
      <c r="B133" s="149">
        <v>43763</v>
      </c>
      <c r="C133" s="87">
        <v>30</v>
      </c>
      <c r="E133" s="140">
        <v>34</v>
      </c>
      <c r="G133" t="e">
        <f t="shared" si="38"/>
        <v>#N/A</v>
      </c>
      <c r="S133">
        <v>30</v>
      </c>
      <c r="T133">
        <f t="shared" ca="1" si="51"/>
        <v>113</v>
      </c>
      <c r="U133">
        <f t="shared" ca="1" si="52"/>
        <v>50</v>
      </c>
      <c r="V133" s="135">
        <f t="shared" ca="1" si="53"/>
        <v>0</v>
      </c>
      <c r="W133" s="135">
        <f t="shared" ca="1" si="54"/>
        <v>5</v>
      </c>
      <c r="Y133">
        <f t="shared" si="59"/>
        <v>9</v>
      </c>
      <c r="Z133" s="17" t="str">
        <f t="shared" si="60"/>
        <v/>
      </c>
      <c r="AA133" s="17" t="str">
        <f t="shared" si="61"/>
        <v/>
      </c>
      <c r="AB133" cm="1">
        <f t="array" ref="AB133">_xlfn.PERCENTRANK.INC(_xlfn._xlws.FILTER($C:$C,$A:$A=1),C133)</f>
        <v>0.55100000000000005</v>
      </c>
      <c r="AC133" cm="1">
        <f t="array" ref="AC133">_xlfn.PERCENTRANK.INC(_xlfn._xlws.FILTER($C:$C,$A:$A=1),C133)</f>
        <v>0.55100000000000005</v>
      </c>
      <c r="AD133">
        <f t="shared" si="55"/>
        <v>0.12818824809848564</v>
      </c>
      <c r="AE133">
        <f t="shared" si="55"/>
        <v>0.12818824809848564</v>
      </c>
      <c r="AF133">
        <f t="shared" si="62"/>
        <v>5</v>
      </c>
      <c r="AG133" t="str">
        <f t="shared" si="63"/>
        <v/>
      </c>
      <c r="AI133" t="e">
        <f t="shared" si="56"/>
        <v>#N/A</v>
      </c>
      <c r="AJ133" t="e">
        <f t="shared" si="57"/>
        <v>#N/A</v>
      </c>
      <c r="AK133" t="e">
        <f t="shared" si="58"/>
        <v>#N/A</v>
      </c>
    </row>
    <row r="134" spans="1:37" x14ac:dyDescent="0.25">
      <c r="A134" s="149">
        <v>0</v>
      </c>
      <c r="B134" s="149">
        <v>43760</v>
      </c>
      <c r="C134" s="87">
        <v>25</v>
      </c>
      <c r="E134" s="140">
        <v>21</v>
      </c>
      <c r="G134" t="e">
        <f t="shared" si="38"/>
        <v>#N/A</v>
      </c>
      <c r="S134">
        <v>30</v>
      </c>
      <c r="T134">
        <f t="shared" ca="1" si="51"/>
        <v>113</v>
      </c>
      <c r="U134">
        <f t="shared" ca="1" si="52"/>
        <v>50</v>
      </c>
      <c r="V134" s="135">
        <f t="shared" ca="1" si="53"/>
        <v>0</v>
      </c>
      <c r="W134" s="135">
        <f t="shared" ca="1" si="54"/>
        <v>5</v>
      </c>
      <c r="Y134">
        <f t="shared" si="59"/>
        <v>9</v>
      </c>
      <c r="Z134" s="17" t="str">
        <f t="shared" si="60"/>
        <v/>
      </c>
      <c r="AA134" s="17" t="str">
        <f t="shared" si="61"/>
        <v/>
      </c>
      <c r="AB134" cm="1">
        <f t="array" ref="AB134">_xlfn.PERCENTRANK.INC(_xlfn._xlws.FILTER($C:$C,$A:$A=1),C134)</f>
        <v>0.189</v>
      </c>
      <c r="AC134" cm="1">
        <f t="array" ref="AC134">_xlfn.PERCENTRANK.INC(_xlfn._xlws.FILTER($C:$C,$A:$A=1),C134)</f>
        <v>0.189</v>
      </c>
      <c r="AD134">
        <f t="shared" si="55"/>
        <v>-0.88158734699617469</v>
      </c>
      <c r="AE134">
        <f t="shared" si="55"/>
        <v>-0.88158734699617469</v>
      </c>
      <c r="AF134">
        <f t="shared" si="62"/>
        <v>3</v>
      </c>
      <c r="AG134" t="str">
        <f t="shared" si="63"/>
        <v/>
      </c>
      <c r="AI134" t="e">
        <f t="shared" si="56"/>
        <v>#N/A</v>
      </c>
      <c r="AJ134" t="e">
        <f t="shared" si="57"/>
        <v>#N/A</v>
      </c>
      <c r="AK134" t="e">
        <f t="shared" si="58"/>
        <v>#N/A</v>
      </c>
    </row>
    <row r="135" spans="1:37" x14ac:dyDescent="0.25">
      <c r="A135" s="149">
        <v>0</v>
      </c>
      <c r="B135" s="149">
        <v>43807</v>
      </c>
      <c r="C135" s="87">
        <v>31</v>
      </c>
      <c r="E135" s="140">
        <v>33</v>
      </c>
      <c r="G135" t="e">
        <f t="shared" si="38"/>
        <v>#N/A</v>
      </c>
      <c r="S135">
        <v>31</v>
      </c>
      <c r="T135">
        <f t="shared" ca="1" si="51"/>
        <v>134</v>
      </c>
      <c r="U135">
        <f t="shared" ca="1" si="52"/>
        <v>59.333333333333336</v>
      </c>
      <c r="V135" s="135">
        <f t="shared" ca="1" si="53"/>
        <v>0.23612801801200564</v>
      </c>
      <c r="W135" s="135">
        <f t="shared" ca="1" si="54"/>
        <v>5</v>
      </c>
      <c r="Y135">
        <f t="shared" si="59"/>
        <v>9</v>
      </c>
      <c r="Z135" s="17" t="str">
        <f t="shared" si="60"/>
        <v/>
      </c>
      <c r="AA135" s="17" t="str">
        <f t="shared" si="61"/>
        <v/>
      </c>
      <c r="AB135" cm="1">
        <f t="array" ref="AB135">_xlfn.PERCENTRANK.INC(_xlfn._xlws.FILTER($C:$C,$A:$A=1),C135)</f>
        <v>0.62</v>
      </c>
      <c r="AC135" cm="1">
        <f t="array" ref="AC135">_xlfn.PERCENTRANK.INC(_xlfn._xlws.FILTER($C:$C,$A:$A=1),C135)</f>
        <v>0.62</v>
      </c>
      <c r="AD135">
        <f t="shared" si="55"/>
        <v>0.30548078809939727</v>
      </c>
      <c r="AE135">
        <f t="shared" si="55"/>
        <v>0.30548078809939727</v>
      </c>
      <c r="AF135">
        <f t="shared" si="62"/>
        <v>6</v>
      </c>
      <c r="AG135" t="str">
        <f t="shared" si="63"/>
        <v/>
      </c>
      <c r="AI135" t="e">
        <f t="shared" si="56"/>
        <v>#N/A</v>
      </c>
      <c r="AJ135" t="e">
        <f t="shared" si="57"/>
        <v>#N/A</v>
      </c>
      <c r="AK135" t="e">
        <f t="shared" si="58"/>
        <v>#N/A</v>
      </c>
    </row>
    <row r="136" spans="1:37" x14ac:dyDescent="0.25">
      <c r="A136" s="149">
        <v>0</v>
      </c>
      <c r="B136" s="149">
        <v>43906</v>
      </c>
      <c r="C136" s="87">
        <v>29</v>
      </c>
      <c r="E136" s="140">
        <v>29</v>
      </c>
      <c r="G136" t="e">
        <f t="shared" si="38"/>
        <v>#N/A</v>
      </c>
      <c r="S136">
        <v>31</v>
      </c>
      <c r="T136">
        <f t="shared" ca="1" si="51"/>
        <v>134</v>
      </c>
      <c r="U136">
        <f t="shared" ca="1" si="52"/>
        <v>59.333333333333336</v>
      </c>
      <c r="V136" s="135">
        <f t="shared" ca="1" si="53"/>
        <v>0.23612801801200564</v>
      </c>
      <c r="W136" s="135">
        <f t="shared" ca="1" si="54"/>
        <v>5</v>
      </c>
      <c r="Y136">
        <f t="shared" si="59"/>
        <v>9</v>
      </c>
      <c r="Z136" s="17" t="str">
        <f t="shared" si="60"/>
        <v/>
      </c>
      <c r="AA136" s="17" t="str">
        <f t="shared" si="61"/>
        <v/>
      </c>
      <c r="AB136" cm="1">
        <f t="array" ref="AB136">_xlfn.PERCENTRANK.INC(_xlfn._xlws.FILTER($C:$C,$A:$A=1),C136)</f>
        <v>0.44800000000000001</v>
      </c>
      <c r="AC136" cm="1">
        <f t="array" ref="AC136">_xlfn.PERCENTRANK.INC(_xlfn._xlws.FILTER($C:$C,$A:$A=1),C136)</f>
        <v>0.44800000000000001</v>
      </c>
      <c r="AD136">
        <f t="shared" si="55"/>
        <v>-0.13071596811986319</v>
      </c>
      <c r="AE136">
        <f t="shared" si="55"/>
        <v>-0.13071596811986319</v>
      </c>
      <c r="AF136">
        <f t="shared" si="62"/>
        <v>5</v>
      </c>
      <c r="AG136" t="str">
        <f t="shared" si="63"/>
        <v/>
      </c>
      <c r="AI136" t="e">
        <f t="shared" si="56"/>
        <v>#N/A</v>
      </c>
      <c r="AJ136" t="e">
        <f t="shared" si="57"/>
        <v>#N/A</v>
      </c>
      <c r="AK136" t="e">
        <f t="shared" si="58"/>
        <v>#N/A</v>
      </c>
    </row>
    <row r="137" spans="1:37" x14ac:dyDescent="0.25">
      <c r="A137" s="149">
        <v>1</v>
      </c>
      <c r="B137" s="149">
        <v>43960</v>
      </c>
      <c r="C137" s="87">
        <v>26</v>
      </c>
      <c r="E137" s="140">
        <v>21</v>
      </c>
      <c r="G137" t="e">
        <f t="shared" si="38"/>
        <v>#N/A</v>
      </c>
      <c r="S137">
        <v>31</v>
      </c>
      <c r="T137">
        <f t="shared" ca="1" si="51"/>
        <v>134</v>
      </c>
      <c r="U137">
        <f t="shared" ca="1" si="52"/>
        <v>59.333333333333336</v>
      </c>
      <c r="V137" s="135">
        <f t="shared" ca="1" si="53"/>
        <v>0.23612801801200564</v>
      </c>
      <c r="W137" s="135">
        <f t="shared" ca="1" si="54"/>
        <v>5</v>
      </c>
      <c r="Y137" t="str">
        <f t="shared" si="59"/>
        <v/>
      </c>
      <c r="Z137" s="17">
        <f t="shared" si="60"/>
        <v>3</v>
      </c>
      <c r="AA137" s="17">
        <f t="shared" si="61"/>
        <v>3</v>
      </c>
      <c r="AB137" cm="1">
        <f t="array" ref="AB137">_xlfn.PERCENTRANK.INC(_xlfn._xlws.FILTER($C:$C,$A:$A=1),C137)</f>
        <v>0.224</v>
      </c>
      <c r="AC137" cm="1">
        <f t="array" ref="AC137">_xlfn.PERCENTRANK.INC(_xlfn._xlws.FILTER($C:$C,$A:$A=1),C137)</f>
        <v>0.224</v>
      </c>
      <c r="AD137">
        <f t="shared" si="55"/>
        <v>-0.75875354450437071</v>
      </c>
      <c r="AE137">
        <f t="shared" si="55"/>
        <v>-0.75875354450437071</v>
      </c>
      <c r="AF137" t="str">
        <f t="shared" si="62"/>
        <v/>
      </c>
      <c r="AG137">
        <f t="shared" si="63"/>
        <v>3</v>
      </c>
      <c r="AI137" t="e">
        <f t="shared" si="56"/>
        <v>#N/A</v>
      </c>
      <c r="AJ137" t="e">
        <f t="shared" si="57"/>
        <v>#N/A</v>
      </c>
      <c r="AK137" t="e">
        <f t="shared" si="58"/>
        <v>#N/A</v>
      </c>
    </row>
    <row r="138" spans="1:37" x14ac:dyDescent="0.25">
      <c r="A138" s="149">
        <v>0</v>
      </c>
      <c r="B138" s="149">
        <v>43959</v>
      </c>
      <c r="C138" s="87">
        <v>27</v>
      </c>
      <c r="E138" s="140">
        <v>31</v>
      </c>
      <c r="G138" t="e">
        <f t="shared" si="38"/>
        <v>#N/A</v>
      </c>
      <c r="S138">
        <v>31</v>
      </c>
      <c r="T138">
        <f t="shared" ca="1" si="51"/>
        <v>134</v>
      </c>
      <c r="U138">
        <f t="shared" ca="1" si="52"/>
        <v>59.333333333333336</v>
      </c>
      <c r="V138" s="135">
        <f t="shared" ca="1" si="53"/>
        <v>0.23612801801200564</v>
      </c>
      <c r="W138" s="135">
        <f t="shared" ca="1" si="54"/>
        <v>5</v>
      </c>
      <c r="Y138">
        <f t="shared" si="59"/>
        <v>9</v>
      </c>
      <c r="Z138" s="17" t="str">
        <f t="shared" si="60"/>
        <v/>
      </c>
      <c r="AA138" s="17" t="str">
        <f t="shared" si="61"/>
        <v/>
      </c>
      <c r="AB138" cm="1">
        <f t="array" ref="AB138">_xlfn.PERCENTRANK.INC(_xlfn._xlws.FILTER($C:$C,$A:$A=1),C138)</f>
        <v>0.29299999999999998</v>
      </c>
      <c r="AC138" cm="1">
        <f t="array" ref="AC138">_xlfn.PERCENTRANK.INC(_xlfn._xlws.FILTER($C:$C,$A:$A=1),C138)</f>
        <v>0.29299999999999998</v>
      </c>
      <c r="AD138">
        <f t="shared" si="55"/>
        <v>-0.54464165479999915</v>
      </c>
      <c r="AE138">
        <f t="shared" si="55"/>
        <v>-0.54464165479999915</v>
      </c>
      <c r="AF138">
        <f t="shared" si="62"/>
        <v>4</v>
      </c>
      <c r="AG138" t="str">
        <f t="shared" si="63"/>
        <v/>
      </c>
      <c r="AI138" t="e">
        <f t="shared" si="56"/>
        <v>#N/A</v>
      </c>
      <c r="AJ138" t="e">
        <f t="shared" si="57"/>
        <v>#N/A</v>
      </c>
      <c r="AK138" t="e">
        <f t="shared" si="58"/>
        <v>#N/A</v>
      </c>
    </row>
    <row r="139" spans="1:37" x14ac:dyDescent="0.25">
      <c r="A139" s="149">
        <v>0</v>
      </c>
      <c r="B139" s="149">
        <v>36460</v>
      </c>
      <c r="C139" s="87">
        <v>32</v>
      </c>
      <c r="E139" s="140">
        <v>28</v>
      </c>
      <c r="G139" t="e">
        <f t="shared" ref="G139:G202" si="64">_xlfn.PERCENTRANK.EXC($E$10:$E$175,H139)</f>
        <v>#N/A</v>
      </c>
      <c r="S139">
        <v>31</v>
      </c>
      <c r="T139">
        <f t="shared" ca="1" si="51"/>
        <v>134</v>
      </c>
      <c r="U139">
        <f t="shared" ca="1" si="52"/>
        <v>59.333333333333336</v>
      </c>
      <c r="V139" s="135">
        <f t="shared" ca="1" si="53"/>
        <v>0.23612801801200564</v>
      </c>
      <c r="W139" s="135">
        <f t="shared" ca="1" si="54"/>
        <v>5</v>
      </c>
      <c r="Y139">
        <f t="shared" si="59"/>
        <v>9</v>
      </c>
      <c r="Z139" s="17" t="str">
        <f t="shared" si="60"/>
        <v/>
      </c>
      <c r="AA139" s="17" t="str">
        <f t="shared" si="61"/>
        <v/>
      </c>
      <c r="AB139" cm="1">
        <f t="array" ref="AB139">_xlfn.PERCENTRANK.INC(_xlfn._xlws.FILTER($C:$C,$A:$A=1),C139)</f>
        <v>0.68899999999999995</v>
      </c>
      <c r="AC139" cm="1">
        <f t="array" ref="AC139">_xlfn.PERCENTRANK.INC(_xlfn._xlws.FILTER($C:$C,$A:$A=1),C139)</f>
        <v>0.68899999999999995</v>
      </c>
      <c r="AD139">
        <f t="shared" si="55"/>
        <v>0.49301781448446469</v>
      </c>
      <c r="AE139">
        <f t="shared" si="55"/>
        <v>0.49301781448446469</v>
      </c>
      <c r="AF139">
        <f t="shared" si="62"/>
        <v>6</v>
      </c>
      <c r="AG139" t="str">
        <f t="shared" si="63"/>
        <v/>
      </c>
      <c r="AI139" t="e">
        <f t="shared" si="56"/>
        <v>#N/A</v>
      </c>
      <c r="AJ139" t="e">
        <f t="shared" si="57"/>
        <v>#N/A</v>
      </c>
      <c r="AK139" t="e">
        <f t="shared" si="58"/>
        <v>#N/A</v>
      </c>
    </row>
    <row r="140" spans="1:37" x14ac:dyDescent="0.25">
      <c r="A140" s="149">
        <v>1</v>
      </c>
      <c r="B140" s="149">
        <v>43976</v>
      </c>
      <c r="C140" s="87">
        <v>22</v>
      </c>
      <c r="E140" s="140">
        <v>32</v>
      </c>
      <c r="G140" t="e">
        <f t="shared" si="64"/>
        <v>#N/A</v>
      </c>
      <c r="S140">
        <v>31</v>
      </c>
      <c r="T140">
        <f t="shared" ca="1" si="51"/>
        <v>134</v>
      </c>
      <c r="U140">
        <f t="shared" ca="1" si="52"/>
        <v>59.333333333333336</v>
      </c>
      <c r="V140" s="135">
        <f t="shared" ca="1" si="53"/>
        <v>0.23612801801200564</v>
      </c>
      <c r="W140" s="135">
        <f t="shared" ca="1" si="54"/>
        <v>5</v>
      </c>
      <c r="Y140" t="str">
        <f t="shared" si="59"/>
        <v/>
      </c>
      <c r="Z140" s="17">
        <f t="shared" si="60"/>
        <v>3</v>
      </c>
      <c r="AA140" s="17">
        <f t="shared" si="61"/>
        <v>3</v>
      </c>
      <c r="AB140" cm="1">
        <f t="array" ref="AB140">_xlfn.PERCENTRANK.INC(_xlfn._xlws.FILTER($C:$C,$A:$A=1),C140)</f>
        <v>0.13700000000000001</v>
      </c>
      <c r="AC140" cm="1">
        <f t="array" ref="AC140">_xlfn.PERCENTRANK.INC(_xlfn._xlws.FILTER($C:$C,$A:$A=1),C140)</f>
        <v>0.13700000000000001</v>
      </c>
      <c r="AD140">
        <f t="shared" si="55"/>
        <v>-1.0938973526034375</v>
      </c>
      <c r="AE140">
        <f t="shared" si="55"/>
        <v>-1.0938973526034375</v>
      </c>
      <c r="AF140" t="str">
        <f t="shared" si="62"/>
        <v/>
      </c>
      <c r="AG140">
        <f t="shared" si="63"/>
        <v>3</v>
      </c>
      <c r="AI140" t="e">
        <f t="shared" si="56"/>
        <v>#N/A</v>
      </c>
      <c r="AJ140" t="e">
        <f t="shared" si="57"/>
        <v>#N/A</v>
      </c>
      <c r="AK140" t="e">
        <f t="shared" si="58"/>
        <v>#N/A</v>
      </c>
    </row>
    <row r="141" spans="1:37" x14ac:dyDescent="0.25">
      <c r="A141" s="149">
        <v>1</v>
      </c>
      <c r="B141" s="149">
        <v>43981</v>
      </c>
      <c r="C141" s="87">
        <v>31</v>
      </c>
      <c r="E141" s="140">
        <v>31</v>
      </c>
      <c r="G141" t="e">
        <f t="shared" si="64"/>
        <v>#N/A</v>
      </c>
      <c r="S141">
        <v>31</v>
      </c>
      <c r="T141">
        <f t="shared" ca="1" si="51"/>
        <v>134</v>
      </c>
      <c r="U141">
        <f t="shared" ca="1" si="52"/>
        <v>59.333333333333336</v>
      </c>
      <c r="V141" s="135">
        <f t="shared" ca="1" si="53"/>
        <v>0.23612801801200564</v>
      </c>
      <c r="W141" s="135">
        <f t="shared" ca="1" si="54"/>
        <v>5</v>
      </c>
      <c r="Y141" t="str">
        <f t="shared" si="59"/>
        <v/>
      </c>
      <c r="Z141" s="17">
        <f t="shared" si="60"/>
        <v>6</v>
      </c>
      <c r="AA141" s="17">
        <f t="shared" si="61"/>
        <v>6</v>
      </c>
      <c r="AB141" cm="1">
        <f t="array" ref="AB141">_xlfn.PERCENTRANK.INC(_xlfn._xlws.FILTER($C:$C,$A:$A=1),C141)</f>
        <v>0.62</v>
      </c>
      <c r="AC141" cm="1">
        <f t="array" ref="AC141">_xlfn.PERCENTRANK.INC(_xlfn._xlws.FILTER($C:$C,$A:$A=1),C141)</f>
        <v>0.62</v>
      </c>
      <c r="AD141">
        <f t="shared" si="55"/>
        <v>0.30548078809939727</v>
      </c>
      <c r="AE141">
        <f t="shared" si="55"/>
        <v>0.30548078809939727</v>
      </c>
      <c r="AF141" t="str">
        <f t="shared" si="62"/>
        <v/>
      </c>
      <c r="AG141">
        <f t="shared" si="63"/>
        <v>6</v>
      </c>
      <c r="AI141" t="e">
        <f t="shared" si="56"/>
        <v>#N/A</v>
      </c>
      <c r="AJ141" t="e">
        <f t="shared" si="57"/>
        <v>#N/A</v>
      </c>
      <c r="AK141" t="e">
        <f t="shared" si="58"/>
        <v>#N/A</v>
      </c>
    </row>
    <row r="142" spans="1:37" x14ac:dyDescent="0.25">
      <c r="A142" s="149">
        <v>0</v>
      </c>
      <c r="B142" s="149">
        <v>44020</v>
      </c>
      <c r="C142" s="87">
        <v>31</v>
      </c>
      <c r="E142" s="140">
        <v>28</v>
      </c>
      <c r="G142" t="e">
        <f t="shared" si="64"/>
        <v>#N/A</v>
      </c>
      <c r="S142">
        <v>31</v>
      </c>
      <c r="T142">
        <f t="shared" ca="1" si="51"/>
        <v>134</v>
      </c>
      <c r="U142">
        <f t="shared" ca="1" si="52"/>
        <v>59.333333333333336</v>
      </c>
      <c r="V142" s="135">
        <f t="shared" ca="1" si="53"/>
        <v>0.23612801801200564</v>
      </c>
      <c r="W142" s="135">
        <f t="shared" ca="1" si="54"/>
        <v>5</v>
      </c>
      <c r="Y142">
        <f t="shared" si="59"/>
        <v>9</v>
      </c>
      <c r="Z142" s="17" t="str">
        <f t="shared" si="60"/>
        <v/>
      </c>
      <c r="AA142" s="17" t="str">
        <f t="shared" si="61"/>
        <v/>
      </c>
      <c r="AB142" cm="1">
        <f t="array" ref="AB142">_xlfn.PERCENTRANK.INC(_xlfn._xlws.FILTER($C:$C,$A:$A=1),C142)</f>
        <v>0.62</v>
      </c>
      <c r="AC142" cm="1">
        <f t="array" ref="AC142">_xlfn.PERCENTRANK.INC(_xlfn._xlws.FILTER($C:$C,$A:$A=1),C142)</f>
        <v>0.62</v>
      </c>
      <c r="AD142">
        <f t="shared" si="55"/>
        <v>0.30548078809939727</v>
      </c>
      <c r="AE142">
        <f t="shared" si="55"/>
        <v>0.30548078809939727</v>
      </c>
      <c r="AF142">
        <f t="shared" si="62"/>
        <v>6</v>
      </c>
      <c r="AG142" t="str">
        <f t="shared" si="63"/>
        <v/>
      </c>
      <c r="AI142" t="e">
        <f t="shared" si="56"/>
        <v>#N/A</v>
      </c>
      <c r="AJ142" t="e">
        <f t="shared" si="57"/>
        <v>#N/A</v>
      </c>
      <c r="AK142" t="e">
        <f t="shared" si="58"/>
        <v>#N/A</v>
      </c>
    </row>
    <row r="143" spans="1:37" x14ac:dyDescent="0.25">
      <c r="A143" s="149">
        <v>0</v>
      </c>
      <c r="B143" s="149">
        <v>44005</v>
      </c>
      <c r="C143" s="87">
        <v>30</v>
      </c>
      <c r="E143" s="140">
        <v>38</v>
      </c>
      <c r="G143" t="e">
        <f t="shared" si="64"/>
        <v>#N/A</v>
      </c>
      <c r="S143">
        <v>31</v>
      </c>
      <c r="T143">
        <f t="shared" ca="1" si="51"/>
        <v>134</v>
      </c>
      <c r="U143">
        <f t="shared" ca="1" si="52"/>
        <v>59.333333333333336</v>
      </c>
      <c r="V143" s="135">
        <f t="shared" ca="1" si="53"/>
        <v>0.23612801801200564</v>
      </c>
      <c r="W143" s="135">
        <f t="shared" ca="1" si="54"/>
        <v>5</v>
      </c>
      <c r="Y143">
        <f t="shared" si="59"/>
        <v>9</v>
      </c>
      <c r="Z143" s="17" t="str">
        <f t="shared" si="60"/>
        <v/>
      </c>
      <c r="AA143" s="17" t="str">
        <f t="shared" si="61"/>
        <v/>
      </c>
      <c r="AB143" cm="1">
        <f t="array" ref="AB143">_xlfn.PERCENTRANK.INC(_xlfn._xlws.FILTER($C:$C,$A:$A=1),C143)</f>
        <v>0.55100000000000005</v>
      </c>
      <c r="AC143" cm="1">
        <f t="array" ref="AC143">_xlfn.PERCENTRANK.INC(_xlfn._xlws.FILTER($C:$C,$A:$A=1),C143)</f>
        <v>0.55100000000000005</v>
      </c>
      <c r="AD143">
        <f t="shared" si="55"/>
        <v>0.12818824809848564</v>
      </c>
      <c r="AE143">
        <f t="shared" si="55"/>
        <v>0.12818824809848564</v>
      </c>
      <c r="AF143">
        <f t="shared" si="62"/>
        <v>5</v>
      </c>
      <c r="AG143" t="str">
        <f t="shared" si="63"/>
        <v/>
      </c>
      <c r="AI143" t="e">
        <f t="shared" si="56"/>
        <v>#N/A</v>
      </c>
      <c r="AJ143" t="e">
        <f t="shared" si="57"/>
        <v>#N/A</v>
      </c>
      <c r="AK143" t="e">
        <f t="shared" si="58"/>
        <v>#N/A</v>
      </c>
    </row>
    <row r="144" spans="1:37" x14ac:dyDescent="0.25">
      <c r="A144" s="149">
        <v>1</v>
      </c>
      <c r="B144" s="149">
        <v>44028</v>
      </c>
      <c r="C144" s="87">
        <v>33</v>
      </c>
      <c r="E144" s="140">
        <v>21</v>
      </c>
      <c r="G144" t="e">
        <f t="shared" si="64"/>
        <v>#N/A</v>
      </c>
      <c r="S144">
        <v>31</v>
      </c>
      <c r="T144">
        <f t="shared" ca="1" si="51"/>
        <v>134</v>
      </c>
      <c r="U144">
        <f t="shared" ca="1" si="52"/>
        <v>59.333333333333336</v>
      </c>
      <c r="V144" s="135">
        <f t="shared" ca="1" si="53"/>
        <v>0.23612801801200564</v>
      </c>
      <c r="W144" s="135">
        <f t="shared" ca="1" si="54"/>
        <v>5</v>
      </c>
      <c r="Y144" t="str">
        <f t="shared" ref="Y144:Y175" si="65">IF(A144=0,
IF(AA144&lt;0.04,1,
IF(AA144&lt;0.11,2,
IF(AA144&lt;0.23,3,
IF(AA144&lt;0.4,4,
IF(AA144&lt;0.6,5,
IF(AA144&lt;0.77,6,
IF(AA144&lt;0.89,7,
IF(AA144&lt;0.96,8,9)))))))),
"")</f>
        <v/>
      </c>
      <c r="Z144" s="17">
        <f t="shared" ref="Z144:Z175" si="66">IF(A144=1,
IF(AB144&lt;0.04,1,
IF(AB144&lt;0.11,2,
IF(AB144&lt;0.23,3,
IF(AB144&lt;0.4,4,
IF(AB144&lt;0.6,5,
IF(AB144&lt;0.77,6,
IF(AB144&lt;0.89,7,
IF(AB144&lt;0.96,8,9)))))))),
"")</f>
        <v>6</v>
      </c>
      <c r="AA144" s="17">
        <f t="shared" si="61"/>
        <v>6</v>
      </c>
      <c r="AB144" cm="1">
        <f t="array" ref="AB144">_xlfn.PERCENTRANK.INC(_xlfn._xlws.FILTER($C:$C,$A:$A=1),C144)</f>
        <v>0.75800000000000001</v>
      </c>
      <c r="AC144" cm="1">
        <f t="array" ref="AC144">_xlfn.PERCENTRANK.INC(_xlfn._xlws.FILTER($C:$C,$A:$A=1),C144)</f>
        <v>0.75800000000000001</v>
      </c>
      <c r="AD144">
        <f t="shared" si="55"/>
        <v>0.69988360019734119</v>
      </c>
      <c r="AE144">
        <f t="shared" si="55"/>
        <v>0.69988360019734119</v>
      </c>
      <c r="AF144" t="str">
        <f t="shared" si="62"/>
        <v/>
      </c>
      <c r="AG144">
        <f t="shared" si="63"/>
        <v>6</v>
      </c>
      <c r="AI144" t="e">
        <f t="shared" si="56"/>
        <v>#N/A</v>
      </c>
      <c r="AJ144" t="e">
        <f t="shared" si="57"/>
        <v>#N/A</v>
      </c>
      <c r="AK144" t="e">
        <f t="shared" si="58"/>
        <v>#N/A</v>
      </c>
    </row>
    <row r="145" spans="1:37" x14ac:dyDescent="0.25">
      <c r="A145" s="149">
        <v>0</v>
      </c>
      <c r="B145" s="149">
        <v>44039</v>
      </c>
      <c r="C145" s="87">
        <v>29</v>
      </c>
      <c r="E145" s="140">
        <v>30</v>
      </c>
      <c r="G145" t="e">
        <f t="shared" si="64"/>
        <v>#N/A</v>
      </c>
      <c r="S145">
        <v>31</v>
      </c>
      <c r="T145">
        <f t="shared" ca="1" si="51"/>
        <v>134</v>
      </c>
      <c r="U145">
        <f t="shared" ca="1" si="52"/>
        <v>59.333333333333336</v>
      </c>
      <c r="V145" s="135">
        <f t="shared" ca="1" si="53"/>
        <v>0.23612801801200564</v>
      </c>
      <c r="W145" s="135">
        <f t="shared" ca="1" si="54"/>
        <v>5</v>
      </c>
      <c r="Y145">
        <f t="shared" si="65"/>
        <v>9</v>
      </c>
      <c r="Z145" s="17" t="str">
        <f t="shared" si="66"/>
        <v/>
      </c>
      <c r="AA145" s="17" t="str">
        <f t="shared" si="61"/>
        <v/>
      </c>
      <c r="AB145" cm="1">
        <f t="array" ref="AB145">_xlfn.PERCENTRANK.INC(_xlfn._xlws.FILTER($C:$C,$A:$A=1),C145)</f>
        <v>0.44800000000000001</v>
      </c>
      <c r="AC145" cm="1">
        <f t="array" ref="AC145">_xlfn.PERCENTRANK.INC(_xlfn._xlws.FILTER($C:$C,$A:$A=1),C145)</f>
        <v>0.44800000000000001</v>
      </c>
      <c r="AD145">
        <f t="shared" si="55"/>
        <v>-0.13071596811986319</v>
      </c>
      <c r="AE145">
        <f t="shared" si="55"/>
        <v>-0.13071596811986319</v>
      </c>
      <c r="AF145">
        <f t="shared" si="62"/>
        <v>5</v>
      </c>
      <c r="AG145" t="str">
        <f t="shared" si="63"/>
        <v/>
      </c>
      <c r="AI145" t="e">
        <f t="shared" si="56"/>
        <v>#N/A</v>
      </c>
      <c r="AJ145" t="e">
        <f t="shared" si="57"/>
        <v>#N/A</v>
      </c>
      <c r="AK145" t="e">
        <f t="shared" si="58"/>
        <v>#N/A</v>
      </c>
    </row>
    <row r="146" spans="1:37" x14ac:dyDescent="0.25">
      <c r="A146" s="149">
        <v>0</v>
      </c>
      <c r="B146" s="149">
        <v>44031</v>
      </c>
      <c r="C146" s="87">
        <v>31</v>
      </c>
      <c r="E146" s="140">
        <v>38</v>
      </c>
      <c r="G146" t="e">
        <f t="shared" si="64"/>
        <v>#N/A</v>
      </c>
      <c r="S146">
        <v>31</v>
      </c>
      <c r="T146">
        <f t="shared" ca="1" si="51"/>
        <v>134</v>
      </c>
      <c r="U146">
        <f t="shared" ca="1" si="52"/>
        <v>59.333333333333336</v>
      </c>
      <c r="V146" s="135">
        <f t="shared" ca="1" si="53"/>
        <v>0.23612801801200564</v>
      </c>
      <c r="W146" s="135">
        <f t="shared" ca="1" si="54"/>
        <v>5</v>
      </c>
      <c r="Y146">
        <f t="shared" si="65"/>
        <v>9</v>
      </c>
      <c r="Z146" s="17" t="str">
        <f t="shared" si="66"/>
        <v/>
      </c>
      <c r="AA146" s="17" t="str">
        <f t="shared" si="61"/>
        <v/>
      </c>
      <c r="AB146" cm="1">
        <f t="array" ref="AB146">_xlfn.PERCENTRANK.INC(_xlfn._xlws.FILTER($C:$C,$A:$A=1),C146)</f>
        <v>0.62</v>
      </c>
      <c r="AC146" cm="1">
        <f t="array" ref="AC146">_xlfn.PERCENTRANK.INC(_xlfn._xlws.FILTER($C:$C,$A:$A=1),C146)</f>
        <v>0.62</v>
      </c>
      <c r="AD146">
        <f t="shared" si="55"/>
        <v>0.30548078809939727</v>
      </c>
      <c r="AE146">
        <f t="shared" si="55"/>
        <v>0.30548078809939727</v>
      </c>
      <c r="AF146">
        <f t="shared" si="62"/>
        <v>6</v>
      </c>
      <c r="AG146" t="str">
        <f t="shared" si="63"/>
        <v/>
      </c>
      <c r="AI146" t="e">
        <f t="shared" si="56"/>
        <v>#N/A</v>
      </c>
      <c r="AJ146" t="e">
        <f t="shared" si="57"/>
        <v>#N/A</v>
      </c>
      <c r="AK146" t="e">
        <f t="shared" si="58"/>
        <v>#N/A</v>
      </c>
    </row>
    <row r="147" spans="1:37" x14ac:dyDescent="0.25">
      <c r="A147" s="149">
        <v>0</v>
      </c>
      <c r="B147" s="149">
        <v>44044</v>
      </c>
      <c r="C147" s="87">
        <v>32</v>
      </c>
      <c r="E147" s="140">
        <v>25</v>
      </c>
      <c r="G147" t="e">
        <f t="shared" si="64"/>
        <v>#N/A</v>
      </c>
      <c r="S147">
        <v>31</v>
      </c>
      <c r="T147">
        <f t="shared" ca="1" si="51"/>
        <v>134</v>
      </c>
      <c r="U147">
        <f t="shared" ca="1" si="52"/>
        <v>59.333333333333336</v>
      </c>
      <c r="V147" s="135">
        <f t="shared" ca="1" si="53"/>
        <v>0.23612801801200564</v>
      </c>
      <c r="W147" s="135">
        <f t="shared" ca="1" si="54"/>
        <v>5</v>
      </c>
      <c r="Y147">
        <f t="shared" si="65"/>
        <v>9</v>
      </c>
      <c r="Z147" s="17" t="str">
        <f t="shared" si="66"/>
        <v/>
      </c>
      <c r="AA147" s="17" t="str">
        <f t="shared" si="61"/>
        <v/>
      </c>
      <c r="AB147" cm="1">
        <f t="array" ref="AB147">_xlfn.PERCENTRANK.INC(_xlfn._xlws.FILTER($C:$C,$A:$A=1),C147)</f>
        <v>0.68899999999999995</v>
      </c>
      <c r="AC147" cm="1">
        <f t="array" ref="AC147">_xlfn.PERCENTRANK.INC(_xlfn._xlws.FILTER($C:$C,$A:$A=1),C147)</f>
        <v>0.68899999999999995</v>
      </c>
      <c r="AD147">
        <f t="shared" si="55"/>
        <v>0.49301781448446469</v>
      </c>
      <c r="AE147">
        <f t="shared" si="55"/>
        <v>0.49301781448446469</v>
      </c>
      <c r="AF147">
        <f t="shared" si="62"/>
        <v>6</v>
      </c>
      <c r="AG147" t="str">
        <f t="shared" si="63"/>
        <v/>
      </c>
      <c r="AI147" t="e">
        <f t="shared" si="56"/>
        <v>#N/A</v>
      </c>
      <c r="AJ147" t="e">
        <f t="shared" si="57"/>
        <v>#N/A</v>
      </c>
      <c r="AK147" t="e">
        <f t="shared" si="58"/>
        <v>#N/A</v>
      </c>
    </row>
    <row r="148" spans="1:37" x14ac:dyDescent="0.25">
      <c r="A148" s="149">
        <v>0</v>
      </c>
      <c r="B148" s="149">
        <v>44060</v>
      </c>
      <c r="C148" s="87">
        <v>30</v>
      </c>
      <c r="E148" s="140">
        <v>29</v>
      </c>
      <c r="G148" t="e">
        <f t="shared" si="64"/>
        <v>#N/A</v>
      </c>
      <c r="S148">
        <v>31</v>
      </c>
      <c r="T148">
        <f t="shared" ca="1" si="51"/>
        <v>134</v>
      </c>
      <c r="U148">
        <f t="shared" ca="1" si="52"/>
        <v>59.333333333333336</v>
      </c>
      <c r="V148" s="135">
        <f t="shared" ca="1" si="53"/>
        <v>0.23612801801200564</v>
      </c>
      <c r="W148" s="135">
        <f t="shared" ca="1" si="54"/>
        <v>5</v>
      </c>
      <c r="Y148">
        <f t="shared" si="65"/>
        <v>9</v>
      </c>
      <c r="Z148" s="17" t="str">
        <f t="shared" si="66"/>
        <v/>
      </c>
      <c r="AA148" s="17" t="str">
        <f t="shared" si="61"/>
        <v/>
      </c>
      <c r="AB148" cm="1">
        <f t="array" ref="AB148">_xlfn.PERCENTRANK.INC(_xlfn._xlws.FILTER($C:$C,$A:$A=1),C148)</f>
        <v>0.55100000000000005</v>
      </c>
      <c r="AC148" cm="1">
        <f t="array" ref="AC148">_xlfn.PERCENTRANK.INC(_xlfn._xlws.FILTER($C:$C,$A:$A=1),C148)</f>
        <v>0.55100000000000005</v>
      </c>
      <c r="AD148">
        <f t="shared" si="55"/>
        <v>0.12818824809848564</v>
      </c>
      <c r="AE148">
        <f t="shared" si="55"/>
        <v>0.12818824809848564</v>
      </c>
      <c r="AF148">
        <f t="shared" si="62"/>
        <v>5</v>
      </c>
      <c r="AG148" t="str">
        <f t="shared" si="63"/>
        <v/>
      </c>
      <c r="AI148" t="e">
        <f t="shared" si="56"/>
        <v>#N/A</v>
      </c>
      <c r="AJ148" t="e">
        <f t="shared" si="57"/>
        <v>#N/A</v>
      </c>
      <c r="AK148" t="e">
        <f t="shared" si="58"/>
        <v>#N/A</v>
      </c>
    </row>
    <row r="149" spans="1:37" x14ac:dyDescent="0.25">
      <c r="A149" s="149">
        <v>1</v>
      </c>
      <c r="B149" s="149">
        <v>44077</v>
      </c>
      <c r="C149" s="87">
        <v>32</v>
      </c>
      <c r="E149" s="140">
        <v>35</v>
      </c>
      <c r="G149" t="e">
        <f t="shared" si="64"/>
        <v>#N/A</v>
      </c>
      <c r="S149">
        <v>31</v>
      </c>
      <c r="T149">
        <f t="shared" ca="1" si="51"/>
        <v>134</v>
      </c>
      <c r="U149">
        <f t="shared" ca="1" si="52"/>
        <v>59.333333333333336</v>
      </c>
      <c r="V149" s="135">
        <f t="shared" ca="1" si="53"/>
        <v>0.23612801801200564</v>
      </c>
      <c r="W149" s="135">
        <f t="shared" ca="1" si="54"/>
        <v>5</v>
      </c>
      <c r="Y149" t="str">
        <f t="shared" si="65"/>
        <v/>
      </c>
      <c r="Z149" s="17">
        <f t="shared" si="66"/>
        <v>6</v>
      </c>
      <c r="AA149" s="17">
        <f t="shared" si="61"/>
        <v>6</v>
      </c>
      <c r="AB149" cm="1">
        <f t="array" ref="AB149">_xlfn.PERCENTRANK.INC(_xlfn._xlws.FILTER($C:$C,$A:$A=1),C149)</f>
        <v>0.68899999999999995</v>
      </c>
      <c r="AC149" cm="1">
        <f t="array" ref="AC149">_xlfn.PERCENTRANK.INC(_xlfn._xlws.FILTER($C:$C,$A:$A=1),C149)</f>
        <v>0.68899999999999995</v>
      </c>
      <c r="AD149">
        <f t="shared" si="55"/>
        <v>0.49301781448446469</v>
      </c>
      <c r="AE149">
        <f t="shared" si="55"/>
        <v>0.49301781448446469</v>
      </c>
      <c r="AF149" t="str">
        <f t="shared" si="62"/>
        <v/>
      </c>
      <c r="AG149">
        <f t="shared" si="63"/>
        <v>6</v>
      </c>
      <c r="AI149" t="e">
        <f t="shared" si="56"/>
        <v>#N/A</v>
      </c>
      <c r="AJ149" t="e">
        <f t="shared" si="57"/>
        <v>#N/A</v>
      </c>
      <c r="AK149" t="e">
        <f t="shared" si="58"/>
        <v>#N/A</v>
      </c>
    </row>
    <row r="150" spans="1:37" x14ac:dyDescent="0.25">
      <c r="A150" s="149">
        <v>1</v>
      </c>
      <c r="B150" s="149">
        <v>44079</v>
      </c>
      <c r="C150" s="87">
        <v>28</v>
      </c>
      <c r="E150" s="140">
        <v>25</v>
      </c>
      <c r="G150" t="e">
        <f t="shared" si="64"/>
        <v>#N/A</v>
      </c>
      <c r="S150">
        <v>31</v>
      </c>
      <c r="T150">
        <f t="shared" ca="1" si="51"/>
        <v>134</v>
      </c>
      <c r="U150">
        <f t="shared" ca="1" si="52"/>
        <v>59.333333333333336</v>
      </c>
      <c r="V150" s="135">
        <f t="shared" ca="1" si="53"/>
        <v>0.23612801801200564</v>
      </c>
      <c r="W150" s="135">
        <f t="shared" ca="1" si="54"/>
        <v>5</v>
      </c>
      <c r="Y150" t="str">
        <f t="shared" si="65"/>
        <v/>
      </c>
      <c r="Z150" s="17">
        <f t="shared" si="66"/>
        <v>4</v>
      </c>
      <c r="AA150" s="17">
        <f t="shared" si="61"/>
        <v>4</v>
      </c>
      <c r="AB150" cm="1">
        <f t="array" ref="AB150">_xlfn.PERCENTRANK.INC(_xlfn._xlws.FILTER($C:$C,$A:$A=1),C150)</f>
        <v>0.32700000000000001</v>
      </c>
      <c r="AC150" cm="1">
        <f t="array" ref="AC150">_xlfn.PERCENTRANK.INC(_xlfn._xlws.FILTER($C:$C,$A:$A=1),C150)</f>
        <v>0.32700000000000001</v>
      </c>
      <c r="AD150">
        <f t="shared" si="55"/>
        <v>-0.4482122814566093</v>
      </c>
      <c r="AE150">
        <f t="shared" si="55"/>
        <v>-0.4482122814566093</v>
      </c>
      <c r="AF150" t="str">
        <f t="shared" si="62"/>
        <v/>
      </c>
      <c r="AG150">
        <f t="shared" si="63"/>
        <v>4</v>
      </c>
      <c r="AI150" t="e">
        <f t="shared" si="56"/>
        <v>#N/A</v>
      </c>
      <c r="AJ150" t="e">
        <f t="shared" si="57"/>
        <v>#N/A</v>
      </c>
      <c r="AK150" t="e">
        <f t="shared" si="58"/>
        <v>#N/A</v>
      </c>
    </row>
    <row r="151" spans="1:37" x14ac:dyDescent="0.25">
      <c r="A151" s="149">
        <v>0</v>
      </c>
      <c r="B151" s="149">
        <v>44072</v>
      </c>
      <c r="C151" s="87">
        <v>26</v>
      </c>
      <c r="E151" s="140">
        <v>35</v>
      </c>
      <c r="G151" t="e">
        <f t="shared" si="64"/>
        <v>#N/A</v>
      </c>
      <c r="S151">
        <v>31</v>
      </c>
      <c r="T151">
        <f t="shared" ca="1" si="51"/>
        <v>134</v>
      </c>
      <c r="U151">
        <f t="shared" ca="1" si="52"/>
        <v>59.333333333333336</v>
      </c>
      <c r="V151" s="135">
        <f t="shared" ca="1" si="53"/>
        <v>0.23612801801200564</v>
      </c>
      <c r="W151" s="135">
        <f t="shared" ca="1" si="54"/>
        <v>5</v>
      </c>
      <c r="Y151">
        <f t="shared" si="65"/>
        <v>9</v>
      </c>
      <c r="Z151" s="17" t="str">
        <f t="shared" si="66"/>
        <v/>
      </c>
      <c r="AA151" s="17" t="str">
        <f t="shared" si="61"/>
        <v/>
      </c>
      <c r="AB151" cm="1">
        <f t="array" ref="AB151">_xlfn.PERCENTRANK.INC(_xlfn._xlws.FILTER($C:$C,$A:$A=1),C151)</f>
        <v>0.224</v>
      </c>
      <c r="AC151" cm="1">
        <f t="array" ref="AC151">_xlfn.PERCENTRANK.INC(_xlfn._xlws.FILTER($C:$C,$A:$A=1),C151)</f>
        <v>0.224</v>
      </c>
      <c r="AD151">
        <f t="shared" si="55"/>
        <v>-0.75875354450437071</v>
      </c>
      <c r="AE151">
        <f t="shared" si="55"/>
        <v>-0.75875354450437071</v>
      </c>
      <c r="AF151">
        <f t="shared" si="62"/>
        <v>3</v>
      </c>
      <c r="AG151" t="str">
        <f t="shared" si="63"/>
        <v/>
      </c>
      <c r="AI151" t="e">
        <f t="shared" si="56"/>
        <v>#N/A</v>
      </c>
      <c r="AJ151" t="e">
        <f t="shared" si="57"/>
        <v>#N/A</v>
      </c>
      <c r="AK151" t="e">
        <f t="shared" si="58"/>
        <v>#N/A</v>
      </c>
    </row>
    <row r="152" spans="1:37" x14ac:dyDescent="0.25">
      <c r="A152" s="149">
        <v>1</v>
      </c>
      <c r="B152" s="149">
        <v>44076</v>
      </c>
      <c r="C152" s="87">
        <v>30</v>
      </c>
      <c r="E152" s="140">
        <v>31</v>
      </c>
      <c r="G152" t="e">
        <f t="shared" si="64"/>
        <v>#N/A</v>
      </c>
      <c r="S152">
        <v>31</v>
      </c>
      <c r="T152">
        <f t="shared" ca="1" si="51"/>
        <v>134</v>
      </c>
      <c r="U152">
        <f t="shared" ca="1" si="52"/>
        <v>59.333333333333336</v>
      </c>
      <c r="V152" s="135">
        <f t="shared" ca="1" si="53"/>
        <v>0.23612801801200564</v>
      </c>
      <c r="W152" s="135">
        <f t="shared" ca="1" si="54"/>
        <v>5</v>
      </c>
      <c r="Y152" t="str">
        <f t="shared" si="65"/>
        <v/>
      </c>
      <c r="Z152" s="17">
        <f t="shared" si="66"/>
        <v>5</v>
      </c>
      <c r="AA152" s="17">
        <f t="shared" si="61"/>
        <v>5</v>
      </c>
      <c r="AB152" cm="1">
        <f t="array" ref="AB152">_xlfn.PERCENTRANK.INC(_xlfn._xlws.FILTER($C:$C,$A:$A=1),C152)</f>
        <v>0.55100000000000005</v>
      </c>
      <c r="AC152" cm="1">
        <f t="array" ref="AC152">_xlfn.PERCENTRANK.INC(_xlfn._xlws.FILTER($C:$C,$A:$A=1),C152)</f>
        <v>0.55100000000000005</v>
      </c>
      <c r="AD152">
        <f t="shared" si="55"/>
        <v>0.12818824809848564</v>
      </c>
      <c r="AE152">
        <f t="shared" si="55"/>
        <v>0.12818824809848564</v>
      </c>
      <c r="AF152" t="str">
        <f t="shared" si="62"/>
        <v/>
      </c>
      <c r="AG152">
        <f t="shared" si="63"/>
        <v>5</v>
      </c>
      <c r="AI152" t="e">
        <f t="shared" si="56"/>
        <v>#N/A</v>
      </c>
      <c r="AJ152" t="e">
        <f t="shared" si="57"/>
        <v>#N/A</v>
      </c>
      <c r="AK152" t="e">
        <f t="shared" si="58"/>
        <v>#N/A</v>
      </c>
    </row>
    <row r="153" spans="1:37" x14ac:dyDescent="0.25">
      <c r="A153" s="149">
        <v>0</v>
      </c>
      <c r="B153" s="149">
        <v>44106</v>
      </c>
      <c r="C153" s="87">
        <v>35</v>
      </c>
      <c r="E153" s="140">
        <v>31</v>
      </c>
      <c r="G153" t="e">
        <f t="shared" si="64"/>
        <v>#N/A</v>
      </c>
      <c r="S153">
        <v>31</v>
      </c>
      <c r="T153">
        <f t="shared" ca="1" si="51"/>
        <v>134</v>
      </c>
      <c r="U153">
        <f t="shared" ca="1" si="52"/>
        <v>59.333333333333336</v>
      </c>
      <c r="V153" s="135">
        <f t="shared" ca="1" si="53"/>
        <v>0.23612801801200564</v>
      </c>
      <c r="W153" s="135">
        <f t="shared" ca="1" si="54"/>
        <v>5</v>
      </c>
      <c r="Y153">
        <f t="shared" si="65"/>
        <v>9</v>
      </c>
      <c r="Z153" s="17" t="str">
        <f t="shared" si="66"/>
        <v/>
      </c>
      <c r="AA153" s="17" t="str">
        <f t="shared" si="61"/>
        <v/>
      </c>
      <c r="AB153" cm="1">
        <f t="array" ref="AB153">_xlfn.PERCENTRANK.INC(_xlfn._xlws.FILTER($C:$C,$A:$A=1),C153)</f>
        <v>0.83599999999999997</v>
      </c>
      <c r="AC153" cm="1">
        <f t="array" ref="AC153">_xlfn.PERCENTRANK.INC(_xlfn._xlws.FILTER($C:$C,$A:$A=1),C153)</f>
        <v>0.83599999999999997</v>
      </c>
      <c r="AD153">
        <f t="shared" si="55"/>
        <v>0.97815028626247047</v>
      </c>
      <c r="AE153">
        <f t="shared" si="55"/>
        <v>0.97815028626247047</v>
      </c>
      <c r="AF153">
        <f t="shared" si="62"/>
        <v>7</v>
      </c>
      <c r="AG153" t="str">
        <f t="shared" si="63"/>
        <v/>
      </c>
      <c r="AI153" t="e">
        <f t="shared" si="56"/>
        <v>#N/A</v>
      </c>
      <c r="AJ153" t="e">
        <f t="shared" si="57"/>
        <v>#N/A</v>
      </c>
      <c r="AK153" t="e">
        <f t="shared" si="58"/>
        <v>#N/A</v>
      </c>
    </row>
    <row r="154" spans="1:37" x14ac:dyDescent="0.25">
      <c r="A154" s="149">
        <v>0</v>
      </c>
      <c r="B154" s="149">
        <v>44114</v>
      </c>
      <c r="C154" s="87">
        <v>28</v>
      </c>
      <c r="E154" s="140">
        <v>28</v>
      </c>
      <c r="G154" t="e">
        <f t="shared" si="64"/>
        <v>#N/A</v>
      </c>
      <c r="S154">
        <v>31</v>
      </c>
      <c r="T154">
        <f t="shared" ca="1" si="51"/>
        <v>134</v>
      </c>
      <c r="U154">
        <f t="shared" ca="1" si="52"/>
        <v>59.333333333333336</v>
      </c>
      <c r="V154" s="135">
        <f t="shared" ca="1" si="53"/>
        <v>0.23612801801200564</v>
      </c>
      <c r="W154" s="135">
        <f t="shared" ca="1" si="54"/>
        <v>5</v>
      </c>
      <c r="Y154">
        <f t="shared" si="65"/>
        <v>9</v>
      </c>
      <c r="Z154" s="17" t="str">
        <f t="shared" si="66"/>
        <v/>
      </c>
      <c r="AA154" s="17" t="str">
        <f t="shared" si="61"/>
        <v/>
      </c>
      <c r="AB154" cm="1">
        <f t="array" ref="AB154">_xlfn.PERCENTRANK.INC(_xlfn._xlws.FILTER($C:$C,$A:$A=1),C154)</f>
        <v>0.32700000000000001</v>
      </c>
      <c r="AC154" cm="1">
        <f t="array" ref="AC154">_xlfn.PERCENTRANK.INC(_xlfn._xlws.FILTER($C:$C,$A:$A=1),C154)</f>
        <v>0.32700000000000001</v>
      </c>
      <c r="AD154">
        <f t="shared" si="55"/>
        <v>-0.4482122814566093</v>
      </c>
      <c r="AE154">
        <f t="shared" si="55"/>
        <v>-0.4482122814566093</v>
      </c>
      <c r="AF154">
        <f t="shared" si="62"/>
        <v>4</v>
      </c>
      <c r="AG154" t="str">
        <f t="shared" si="63"/>
        <v/>
      </c>
      <c r="AI154" t="e">
        <f t="shared" si="56"/>
        <v>#N/A</v>
      </c>
      <c r="AJ154" t="e">
        <f t="shared" si="57"/>
        <v>#N/A</v>
      </c>
      <c r="AK154" t="e">
        <f t="shared" si="58"/>
        <v>#N/A</v>
      </c>
    </row>
    <row r="155" spans="1:37" x14ac:dyDescent="0.25">
      <c r="A155" s="149">
        <v>0</v>
      </c>
      <c r="B155" s="149">
        <v>44132</v>
      </c>
      <c r="C155" s="87">
        <v>23</v>
      </c>
      <c r="E155" s="140">
        <v>31</v>
      </c>
      <c r="G155" t="e">
        <f t="shared" si="64"/>
        <v>#N/A</v>
      </c>
      <c r="S155">
        <v>31</v>
      </c>
      <c r="T155">
        <f t="shared" ca="1" si="51"/>
        <v>134</v>
      </c>
      <c r="U155">
        <f t="shared" ca="1" si="52"/>
        <v>59.333333333333336</v>
      </c>
      <c r="V155" s="135">
        <f t="shared" ca="1" si="53"/>
        <v>0.23612801801200564</v>
      </c>
      <c r="W155" s="135">
        <f t="shared" ca="1" si="54"/>
        <v>5</v>
      </c>
      <c r="Y155">
        <f t="shared" si="65"/>
        <v>9</v>
      </c>
      <c r="Z155" s="17" t="str">
        <f t="shared" si="66"/>
        <v/>
      </c>
      <c r="AA155" s="17" t="str">
        <f t="shared" si="61"/>
        <v/>
      </c>
      <c r="AB155" cm="1">
        <f t="array" ref="AB155">_xlfn.PERCENTRANK.INC(_xlfn._xlws.FILTER($C:$C,$A:$A=1),C155)</f>
        <v>0.155</v>
      </c>
      <c r="AC155" cm="1">
        <f t="array" ref="AC155">_xlfn.PERCENTRANK.INC(_xlfn._xlws.FILTER($C:$C,$A:$A=1),C155)</f>
        <v>0.155</v>
      </c>
      <c r="AD155">
        <f t="shared" si="55"/>
        <v>-1.0152220332170301</v>
      </c>
      <c r="AE155">
        <f t="shared" si="55"/>
        <v>-1.0152220332170301</v>
      </c>
      <c r="AF155">
        <f t="shared" si="62"/>
        <v>3</v>
      </c>
      <c r="AG155" t="str">
        <f t="shared" si="63"/>
        <v/>
      </c>
      <c r="AI155" t="e">
        <f t="shared" si="56"/>
        <v>#N/A</v>
      </c>
      <c r="AJ155" t="e">
        <f t="shared" si="57"/>
        <v>#N/A</v>
      </c>
      <c r="AK155" t="e">
        <f t="shared" si="58"/>
        <v>#N/A</v>
      </c>
    </row>
    <row r="156" spans="1:37" x14ac:dyDescent="0.25">
      <c r="A156" s="149">
        <v>0</v>
      </c>
      <c r="B156" s="149">
        <v>44136</v>
      </c>
      <c r="C156" s="87">
        <v>32</v>
      </c>
      <c r="E156" s="140">
        <v>34</v>
      </c>
      <c r="G156" t="e">
        <f t="shared" si="64"/>
        <v>#N/A</v>
      </c>
      <c r="S156">
        <v>31</v>
      </c>
      <c r="T156">
        <f t="shared" ca="1" si="51"/>
        <v>134</v>
      </c>
      <c r="U156">
        <f t="shared" ca="1" si="52"/>
        <v>59.333333333333336</v>
      </c>
      <c r="V156" s="135">
        <f t="shared" ca="1" si="53"/>
        <v>0.23612801801200564</v>
      </c>
      <c r="W156" s="135">
        <f t="shared" ca="1" si="54"/>
        <v>5</v>
      </c>
      <c r="Y156">
        <f t="shared" si="65"/>
        <v>9</v>
      </c>
      <c r="Z156" s="17" t="str">
        <f t="shared" si="66"/>
        <v/>
      </c>
      <c r="AA156" s="17" t="str">
        <f t="shared" si="61"/>
        <v/>
      </c>
      <c r="AB156" cm="1">
        <f t="array" ref="AB156">_xlfn.PERCENTRANK.INC(_xlfn._xlws.FILTER($C:$C,$A:$A=1),C156)</f>
        <v>0.68899999999999995</v>
      </c>
      <c r="AC156" cm="1">
        <f t="array" ref="AC156">_xlfn.PERCENTRANK.INC(_xlfn._xlws.FILTER($C:$C,$A:$A=1),C156)</f>
        <v>0.68899999999999995</v>
      </c>
      <c r="AD156">
        <f t="shared" si="55"/>
        <v>0.49301781448446469</v>
      </c>
      <c r="AE156">
        <f t="shared" si="55"/>
        <v>0.49301781448446469</v>
      </c>
      <c r="AF156">
        <f t="shared" si="62"/>
        <v>6</v>
      </c>
      <c r="AG156" t="str">
        <f t="shared" si="63"/>
        <v/>
      </c>
      <c r="AI156" t="e">
        <f t="shared" si="56"/>
        <v>#N/A</v>
      </c>
      <c r="AJ156" t="e">
        <f t="shared" si="57"/>
        <v>#N/A</v>
      </c>
      <c r="AK156" t="e">
        <f t="shared" si="58"/>
        <v>#N/A</v>
      </c>
    </row>
    <row r="157" spans="1:37" x14ac:dyDescent="0.25">
      <c r="A157" s="149">
        <v>0</v>
      </c>
      <c r="B157" s="149">
        <v>44123</v>
      </c>
      <c r="C157" s="87">
        <v>25</v>
      </c>
      <c r="E157" s="140">
        <v>28</v>
      </c>
      <c r="G157" t="e">
        <f t="shared" si="64"/>
        <v>#N/A</v>
      </c>
      <c r="S157">
        <v>31</v>
      </c>
      <c r="T157">
        <f t="shared" ca="1" si="51"/>
        <v>134</v>
      </c>
      <c r="U157">
        <f t="shared" ca="1" si="52"/>
        <v>59.333333333333336</v>
      </c>
      <c r="V157" s="135">
        <f t="shared" ca="1" si="53"/>
        <v>0.23612801801200564</v>
      </c>
      <c r="W157" s="135">
        <f t="shared" ca="1" si="54"/>
        <v>5</v>
      </c>
      <c r="Y157">
        <f t="shared" si="65"/>
        <v>9</v>
      </c>
      <c r="Z157" s="17" t="str">
        <f t="shared" si="66"/>
        <v/>
      </c>
      <c r="AA157" s="17" t="str">
        <f t="shared" si="61"/>
        <v/>
      </c>
      <c r="AB157" cm="1">
        <f t="array" ref="AB157">_xlfn.PERCENTRANK.INC(_xlfn._xlws.FILTER($C:$C,$A:$A=1),C157)</f>
        <v>0.189</v>
      </c>
      <c r="AC157" cm="1">
        <f t="array" ref="AC157">_xlfn.PERCENTRANK.INC(_xlfn._xlws.FILTER($C:$C,$A:$A=1),C157)</f>
        <v>0.189</v>
      </c>
      <c r="AD157">
        <f t="shared" si="55"/>
        <v>-0.88158734699617469</v>
      </c>
      <c r="AE157">
        <f t="shared" si="55"/>
        <v>-0.88158734699617469</v>
      </c>
      <c r="AF157">
        <f t="shared" si="62"/>
        <v>3</v>
      </c>
      <c r="AG157" t="str">
        <f t="shared" si="63"/>
        <v/>
      </c>
      <c r="AI157" t="e">
        <f t="shared" si="56"/>
        <v>#N/A</v>
      </c>
      <c r="AJ157" t="e">
        <f t="shared" si="57"/>
        <v>#N/A</v>
      </c>
      <c r="AK157" t="e">
        <f t="shared" si="58"/>
        <v>#N/A</v>
      </c>
    </row>
    <row r="158" spans="1:37" x14ac:dyDescent="0.25">
      <c r="A158" s="149">
        <v>0</v>
      </c>
      <c r="B158" s="149">
        <v>44107</v>
      </c>
      <c r="C158" s="87">
        <v>27</v>
      </c>
      <c r="E158" s="140">
        <v>31</v>
      </c>
      <c r="G158" t="e">
        <f t="shared" si="64"/>
        <v>#N/A</v>
      </c>
      <c r="S158">
        <v>32</v>
      </c>
      <c r="T158">
        <f t="shared" ca="1" si="51"/>
        <v>157</v>
      </c>
      <c r="U158">
        <f t="shared" ca="1" si="52"/>
        <v>69.555555555555557</v>
      </c>
      <c r="V158" s="135">
        <f t="shared" ca="1" si="53"/>
        <v>0.51166013792899745</v>
      </c>
      <c r="W158" s="135">
        <f t="shared" ca="1" si="54"/>
        <v>6</v>
      </c>
      <c r="Y158">
        <f t="shared" si="65"/>
        <v>9</v>
      </c>
      <c r="Z158" s="17" t="str">
        <f t="shared" si="66"/>
        <v/>
      </c>
      <c r="AA158" s="17" t="str">
        <f t="shared" si="61"/>
        <v/>
      </c>
      <c r="AB158" cm="1">
        <f t="array" ref="AB158">_xlfn.PERCENTRANK.INC(_xlfn._xlws.FILTER($C:$C,$A:$A=1),C158)</f>
        <v>0.29299999999999998</v>
      </c>
      <c r="AC158" cm="1">
        <f t="array" ref="AC158">_xlfn.PERCENTRANK.INC(_xlfn._xlws.FILTER($C:$C,$A:$A=1),C158)</f>
        <v>0.29299999999999998</v>
      </c>
      <c r="AD158">
        <f t="shared" si="55"/>
        <v>-0.54464165479999915</v>
      </c>
      <c r="AE158">
        <f t="shared" si="55"/>
        <v>-0.54464165479999915</v>
      </c>
      <c r="AF158">
        <f t="shared" si="62"/>
        <v>4</v>
      </c>
      <c r="AG158" t="str">
        <f t="shared" si="63"/>
        <v/>
      </c>
      <c r="AI158" t="e">
        <f t="shared" si="56"/>
        <v>#N/A</v>
      </c>
      <c r="AJ158" t="e">
        <f t="shared" si="57"/>
        <v>#N/A</v>
      </c>
      <c r="AK158" t="e">
        <f t="shared" si="58"/>
        <v>#N/A</v>
      </c>
    </row>
    <row r="159" spans="1:37" x14ac:dyDescent="0.25">
      <c r="A159" s="149">
        <v>0</v>
      </c>
      <c r="B159" s="149">
        <v>41656</v>
      </c>
      <c r="C159" s="87">
        <v>31</v>
      </c>
      <c r="E159" s="140">
        <v>31</v>
      </c>
      <c r="G159" t="e">
        <f t="shared" si="64"/>
        <v>#N/A</v>
      </c>
      <c r="S159">
        <v>32</v>
      </c>
      <c r="T159">
        <f t="shared" ca="1" si="51"/>
        <v>157</v>
      </c>
      <c r="U159">
        <f t="shared" ca="1" si="52"/>
        <v>69.555555555555557</v>
      </c>
      <c r="V159" s="135">
        <f t="shared" ca="1" si="53"/>
        <v>0.51166013792899745</v>
      </c>
      <c r="W159" s="135">
        <f t="shared" ca="1" si="54"/>
        <v>6</v>
      </c>
      <c r="Y159">
        <f t="shared" si="65"/>
        <v>9</v>
      </c>
      <c r="Z159" s="17" t="str">
        <f t="shared" si="66"/>
        <v/>
      </c>
      <c r="AA159" s="17" t="str">
        <f t="shared" si="61"/>
        <v/>
      </c>
      <c r="AB159" cm="1">
        <f t="array" ref="AB159">_xlfn.PERCENTRANK.INC(_xlfn._xlws.FILTER($C:$C,$A:$A=1),C159)</f>
        <v>0.62</v>
      </c>
      <c r="AC159" cm="1">
        <f t="array" ref="AC159">_xlfn.PERCENTRANK.INC(_xlfn._xlws.FILTER($C:$C,$A:$A=1),C159)</f>
        <v>0.62</v>
      </c>
      <c r="AD159">
        <f t="shared" si="55"/>
        <v>0.30548078809939727</v>
      </c>
      <c r="AE159">
        <f t="shared" si="55"/>
        <v>0.30548078809939727</v>
      </c>
      <c r="AF159">
        <f t="shared" si="62"/>
        <v>6</v>
      </c>
      <c r="AG159" t="str">
        <f t="shared" si="63"/>
        <v/>
      </c>
      <c r="AI159" t="e">
        <f t="shared" si="56"/>
        <v>#N/A</v>
      </c>
      <c r="AJ159" t="e">
        <f t="shared" si="57"/>
        <v>#N/A</v>
      </c>
      <c r="AK159" t="e">
        <f t="shared" si="58"/>
        <v>#N/A</v>
      </c>
    </row>
    <row r="160" spans="1:37" x14ac:dyDescent="0.25">
      <c r="A160" s="149">
        <v>0</v>
      </c>
      <c r="B160" s="149">
        <v>44186</v>
      </c>
      <c r="C160" s="87">
        <v>24</v>
      </c>
      <c r="E160" s="140">
        <v>18</v>
      </c>
      <c r="G160" t="e">
        <f t="shared" si="64"/>
        <v>#N/A</v>
      </c>
      <c r="S160">
        <v>32</v>
      </c>
      <c r="T160">
        <f t="shared" ca="1" si="51"/>
        <v>157</v>
      </c>
      <c r="U160">
        <f t="shared" ca="1" si="52"/>
        <v>69.555555555555557</v>
      </c>
      <c r="V160" s="135">
        <f t="shared" ca="1" si="53"/>
        <v>0.51166013792899745</v>
      </c>
      <c r="W160" s="135">
        <f t="shared" ca="1" si="54"/>
        <v>6</v>
      </c>
      <c r="Y160">
        <f t="shared" si="65"/>
        <v>9</v>
      </c>
      <c r="Z160" s="17" t="str">
        <f t="shared" si="66"/>
        <v/>
      </c>
      <c r="AA160" s="17" t="str">
        <f t="shared" si="61"/>
        <v/>
      </c>
      <c r="AB160" cm="1">
        <f t="array" ref="AB160">_xlfn.PERCENTRANK.INC(_xlfn._xlws.FILTER($C:$C,$A:$A=1),C160)</f>
        <v>0.18099999999999999</v>
      </c>
      <c r="AC160" cm="1">
        <f t="array" ref="AC160">_xlfn.PERCENTRANK.INC(_xlfn._xlws.FILTER($C:$C,$A:$A=1),C160)</f>
        <v>0.18099999999999999</v>
      </c>
      <c r="AD160">
        <f t="shared" si="55"/>
        <v>-0.91156073506754076</v>
      </c>
      <c r="AE160">
        <f t="shared" si="55"/>
        <v>-0.91156073506754076</v>
      </c>
      <c r="AF160">
        <f t="shared" si="62"/>
        <v>3</v>
      </c>
      <c r="AG160" t="str">
        <f t="shared" si="63"/>
        <v/>
      </c>
      <c r="AI160" t="e">
        <f t="shared" si="56"/>
        <v>#N/A</v>
      </c>
      <c r="AJ160" t="e">
        <f t="shared" si="57"/>
        <v>#N/A</v>
      </c>
      <c r="AK160" t="e">
        <f t="shared" si="58"/>
        <v>#N/A</v>
      </c>
    </row>
    <row r="161" spans="1:37" x14ac:dyDescent="0.25">
      <c r="A161" s="149">
        <v>1</v>
      </c>
      <c r="B161" s="149">
        <v>44205</v>
      </c>
      <c r="C161" s="87">
        <v>20</v>
      </c>
      <c r="E161" s="140">
        <v>31</v>
      </c>
      <c r="G161" t="e">
        <f t="shared" si="64"/>
        <v>#N/A</v>
      </c>
      <c r="S161">
        <v>32</v>
      </c>
      <c r="T161">
        <f t="shared" ca="1" si="51"/>
        <v>157</v>
      </c>
      <c r="U161">
        <f t="shared" ca="1" si="52"/>
        <v>69.555555555555557</v>
      </c>
      <c r="V161" s="135">
        <f t="shared" ca="1" si="53"/>
        <v>0.51166013792899745</v>
      </c>
      <c r="W161" s="135">
        <f t="shared" ca="1" si="54"/>
        <v>6</v>
      </c>
      <c r="Y161" t="str">
        <f t="shared" si="65"/>
        <v/>
      </c>
      <c r="Z161" s="17">
        <f t="shared" si="66"/>
        <v>1</v>
      </c>
      <c r="AA161" s="17">
        <f t="shared" si="61"/>
        <v>1</v>
      </c>
      <c r="AB161" cm="1">
        <f t="array" ref="AB161">_xlfn.PERCENTRANK.INC(_xlfn._xlws.FILTER($C:$C,$A:$A=1),C161)</f>
        <v>3.4000000000000002E-2</v>
      </c>
      <c r="AC161" cm="1">
        <f t="array" ref="AC161">_xlfn.PERCENTRANK.INC(_xlfn._xlws.FILTER($C:$C,$A:$A=1),C161)</f>
        <v>3.4000000000000002E-2</v>
      </c>
      <c r="AD161">
        <f t="shared" si="55"/>
        <v>-1.825006821146403</v>
      </c>
      <c r="AE161">
        <f t="shared" si="55"/>
        <v>-1.825006821146403</v>
      </c>
      <c r="AF161" t="str">
        <f t="shared" si="62"/>
        <v/>
      </c>
      <c r="AG161">
        <f t="shared" si="63"/>
        <v>1</v>
      </c>
      <c r="AI161" t="e">
        <f t="shared" si="56"/>
        <v>#N/A</v>
      </c>
      <c r="AJ161" t="e">
        <f t="shared" si="57"/>
        <v>#N/A</v>
      </c>
      <c r="AK161" t="e">
        <f t="shared" si="58"/>
        <v>#N/A</v>
      </c>
    </row>
    <row r="162" spans="1:37" x14ac:dyDescent="0.25">
      <c r="A162" s="149">
        <v>1</v>
      </c>
      <c r="B162" s="149">
        <v>44202</v>
      </c>
      <c r="C162" s="87">
        <v>29</v>
      </c>
      <c r="E162" s="140">
        <v>28</v>
      </c>
      <c r="G162" t="e">
        <f t="shared" si="64"/>
        <v>#N/A</v>
      </c>
      <c r="S162">
        <v>32</v>
      </c>
      <c r="T162">
        <f t="shared" ca="1" si="51"/>
        <v>157</v>
      </c>
      <c r="U162">
        <f t="shared" ca="1" si="52"/>
        <v>69.555555555555557</v>
      </c>
      <c r="V162" s="135">
        <f t="shared" ca="1" si="53"/>
        <v>0.51166013792899745</v>
      </c>
      <c r="W162" s="135">
        <f t="shared" ca="1" si="54"/>
        <v>6</v>
      </c>
      <c r="Y162" t="str">
        <f t="shared" si="65"/>
        <v/>
      </c>
      <c r="Z162" s="17">
        <f t="shared" si="66"/>
        <v>5</v>
      </c>
      <c r="AA162" s="17">
        <f t="shared" si="61"/>
        <v>5</v>
      </c>
      <c r="AB162" cm="1">
        <f t="array" ref="AB162">_xlfn.PERCENTRANK.INC(_xlfn._xlws.FILTER($C:$C,$A:$A=1),C162)</f>
        <v>0.44800000000000001</v>
      </c>
      <c r="AC162" cm="1">
        <f t="array" ref="AC162">_xlfn.PERCENTRANK.INC(_xlfn._xlws.FILTER($C:$C,$A:$A=1),C162)</f>
        <v>0.44800000000000001</v>
      </c>
      <c r="AD162">
        <f t="shared" si="55"/>
        <v>-0.13071596811986319</v>
      </c>
      <c r="AE162">
        <f t="shared" si="55"/>
        <v>-0.13071596811986319</v>
      </c>
      <c r="AF162" t="str">
        <f t="shared" si="62"/>
        <v/>
      </c>
      <c r="AG162">
        <f t="shared" si="63"/>
        <v>5</v>
      </c>
      <c r="AI162" t="e">
        <f t="shared" si="56"/>
        <v>#N/A</v>
      </c>
      <c r="AJ162" t="e">
        <f t="shared" si="57"/>
        <v>#N/A</v>
      </c>
      <c r="AK162" t="e">
        <f t="shared" si="58"/>
        <v>#N/A</v>
      </c>
    </row>
    <row r="163" spans="1:37" x14ac:dyDescent="0.25">
      <c r="A163" s="149">
        <v>0</v>
      </c>
      <c r="B163" s="149">
        <v>44227</v>
      </c>
      <c r="C163" s="87">
        <v>30</v>
      </c>
      <c r="E163" s="140">
        <v>19</v>
      </c>
      <c r="G163" t="e">
        <f t="shared" si="64"/>
        <v>#N/A</v>
      </c>
      <c r="S163">
        <v>32</v>
      </c>
      <c r="T163">
        <f t="shared" ca="1" si="51"/>
        <v>157</v>
      </c>
      <c r="U163">
        <f t="shared" ca="1" si="52"/>
        <v>69.555555555555557</v>
      </c>
      <c r="V163" s="135">
        <f t="shared" ca="1" si="53"/>
        <v>0.51166013792899745</v>
      </c>
      <c r="W163" s="135">
        <f t="shared" ca="1" si="54"/>
        <v>6</v>
      </c>
      <c r="Y163">
        <f t="shared" si="65"/>
        <v>9</v>
      </c>
      <c r="Z163" s="17" t="str">
        <f t="shared" si="66"/>
        <v/>
      </c>
      <c r="AA163" s="17" t="str">
        <f t="shared" si="61"/>
        <v/>
      </c>
      <c r="AB163" cm="1">
        <f t="array" ref="AB163">_xlfn.PERCENTRANK.INC(_xlfn._xlws.FILTER($C:$C,$A:$A=1),C163)</f>
        <v>0.55100000000000005</v>
      </c>
      <c r="AC163" cm="1">
        <f t="array" ref="AC163">_xlfn.PERCENTRANK.INC(_xlfn._xlws.FILTER($C:$C,$A:$A=1),C163)</f>
        <v>0.55100000000000005</v>
      </c>
      <c r="AD163">
        <f t="shared" si="55"/>
        <v>0.12818824809848564</v>
      </c>
      <c r="AE163">
        <f t="shared" si="55"/>
        <v>0.12818824809848564</v>
      </c>
      <c r="AF163">
        <f t="shared" si="62"/>
        <v>5</v>
      </c>
      <c r="AG163" t="str">
        <f t="shared" si="63"/>
        <v/>
      </c>
      <c r="AI163" t="e">
        <f t="shared" si="56"/>
        <v>#N/A</v>
      </c>
      <c r="AJ163" t="e">
        <f t="shared" si="57"/>
        <v>#N/A</v>
      </c>
      <c r="AK163" t="e">
        <f t="shared" si="58"/>
        <v>#N/A</v>
      </c>
    </row>
    <row r="164" spans="1:37" x14ac:dyDescent="0.25">
      <c r="A164" s="149">
        <v>0</v>
      </c>
      <c r="B164" s="149">
        <v>44225</v>
      </c>
      <c r="C164" s="87">
        <v>24</v>
      </c>
      <c r="E164" s="140">
        <v>18</v>
      </c>
      <c r="G164" t="e">
        <f t="shared" si="64"/>
        <v>#N/A</v>
      </c>
      <c r="S164">
        <v>32</v>
      </c>
      <c r="T164">
        <f t="shared" ca="1" si="51"/>
        <v>157</v>
      </c>
      <c r="U164">
        <f t="shared" ca="1" si="52"/>
        <v>69.555555555555557</v>
      </c>
      <c r="V164" s="135">
        <f t="shared" ca="1" si="53"/>
        <v>0.51166013792899745</v>
      </c>
      <c r="W164" s="135">
        <f t="shared" ca="1" si="54"/>
        <v>6</v>
      </c>
      <c r="Y164">
        <f t="shared" si="65"/>
        <v>9</v>
      </c>
      <c r="Z164" s="17" t="str">
        <f t="shared" si="66"/>
        <v/>
      </c>
      <c r="AA164" s="17" t="str">
        <f t="shared" si="61"/>
        <v/>
      </c>
      <c r="AB164" cm="1">
        <f t="array" ref="AB164">_xlfn.PERCENTRANK.INC(_xlfn._xlws.FILTER($C:$C,$A:$A=1),C164)</f>
        <v>0.18099999999999999</v>
      </c>
      <c r="AC164" cm="1">
        <f t="array" ref="AC164">_xlfn.PERCENTRANK.INC(_xlfn._xlws.FILTER($C:$C,$A:$A=1),C164)</f>
        <v>0.18099999999999999</v>
      </c>
      <c r="AD164">
        <f t="shared" si="55"/>
        <v>-0.91156073506754076</v>
      </c>
      <c r="AE164">
        <f t="shared" si="55"/>
        <v>-0.91156073506754076</v>
      </c>
      <c r="AF164">
        <f t="shared" si="62"/>
        <v>3</v>
      </c>
      <c r="AG164" t="str">
        <f t="shared" si="63"/>
        <v/>
      </c>
      <c r="AI164" t="e">
        <f t="shared" si="56"/>
        <v>#N/A</v>
      </c>
      <c r="AJ164" t="e">
        <f t="shared" si="57"/>
        <v>#N/A</v>
      </c>
      <c r="AK164" t="e">
        <f t="shared" si="58"/>
        <v>#N/A</v>
      </c>
    </row>
    <row r="165" spans="1:37" x14ac:dyDescent="0.25">
      <c r="A165" s="149">
        <v>1</v>
      </c>
      <c r="B165" s="149">
        <v>44228</v>
      </c>
      <c r="C165" s="87">
        <v>39</v>
      </c>
      <c r="E165" s="140">
        <v>30</v>
      </c>
      <c r="G165" t="e">
        <f t="shared" si="64"/>
        <v>#N/A</v>
      </c>
      <c r="S165">
        <v>32</v>
      </c>
      <c r="T165">
        <f t="shared" ca="1" si="51"/>
        <v>157</v>
      </c>
      <c r="U165">
        <f t="shared" ca="1" si="52"/>
        <v>69.555555555555557</v>
      </c>
      <c r="V165" s="135">
        <f t="shared" ca="1" si="53"/>
        <v>0.51166013792899745</v>
      </c>
      <c r="W165" s="135">
        <f t="shared" ca="1" si="54"/>
        <v>6</v>
      </c>
      <c r="Y165" t="str">
        <f t="shared" si="65"/>
        <v/>
      </c>
      <c r="Z165" s="17">
        <f t="shared" si="66"/>
        <v>9</v>
      </c>
      <c r="AA165" s="17">
        <f t="shared" si="61"/>
        <v>9</v>
      </c>
      <c r="AB165" cm="1">
        <f t="array" ref="AB165">_xlfn.PERCENTRANK.INC(_xlfn._xlws.FILTER($C:$C,$A:$A=1),C165)</f>
        <v>1</v>
      </c>
      <c r="AC165" cm="1">
        <f t="array" ref="AC165">_xlfn.PERCENTRANK.INC(_xlfn._xlws.FILTER($C:$C,$A:$A=1),C165)</f>
        <v>1</v>
      </c>
      <c r="AD165" t="e">
        <f t="shared" si="55"/>
        <v>#NUM!</v>
      </c>
      <c r="AE165" t="e">
        <f>_xlfn.NORM.S.INV(AC165)</f>
        <v>#NUM!</v>
      </c>
      <c r="AF165" t="str">
        <f t="shared" si="62"/>
        <v/>
      </c>
      <c r="AG165" t="e">
        <f t="shared" si="63"/>
        <v>#NUM!</v>
      </c>
      <c r="AI165" t="e">
        <f t="shared" si="56"/>
        <v>#N/A</v>
      </c>
      <c r="AJ165" t="e">
        <f t="shared" si="57"/>
        <v>#N/A</v>
      </c>
      <c r="AK165" t="e">
        <f t="shared" si="58"/>
        <v>#N/A</v>
      </c>
    </row>
    <row r="166" spans="1:37" x14ac:dyDescent="0.25">
      <c r="A166" s="149">
        <v>0</v>
      </c>
      <c r="B166" s="149">
        <v>44253</v>
      </c>
      <c r="C166" s="87">
        <v>32</v>
      </c>
      <c r="E166" s="140">
        <v>35</v>
      </c>
      <c r="G166" t="e">
        <f t="shared" si="64"/>
        <v>#N/A</v>
      </c>
      <c r="S166">
        <v>32</v>
      </c>
      <c r="T166">
        <f t="shared" ca="1" si="51"/>
        <v>157</v>
      </c>
      <c r="U166">
        <f t="shared" ca="1" si="52"/>
        <v>69.555555555555557</v>
      </c>
      <c r="V166" s="135">
        <f t="shared" ca="1" si="53"/>
        <v>0.51166013792899745</v>
      </c>
      <c r="W166" s="135">
        <f t="shared" ca="1" si="54"/>
        <v>6</v>
      </c>
      <c r="Y166">
        <f t="shared" si="65"/>
        <v>9</v>
      </c>
      <c r="Z166" s="17" t="str">
        <f t="shared" si="66"/>
        <v/>
      </c>
      <c r="AA166" s="17" t="str">
        <f t="shared" si="61"/>
        <v/>
      </c>
      <c r="AB166" cm="1">
        <f t="array" ref="AB166">_xlfn.PERCENTRANK.INC(_xlfn._xlws.FILTER($C:$C,$A:$A=1),C166)</f>
        <v>0.68899999999999995</v>
      </c>
      <c r="AC166" cm="1">
        <f t="array" ref="AC166">_xlfn.PERCENTRANK.INC(_xlfn._xlws.FILTER($C:$C,$A:$A=1),C166)</f>
        <v>0.68899999999999995</v>
      </c>
      <c r="AD166">
        <f t="shared" si="55"/>
        <v>0.49301781448446469</v>
      </c>
      <c r="AE166">
        <f t="shared" si="55"/>
        <v>0.49301781448446469</v>
      </c>
      <c r="AF166">
        <f t="shared" si="62"/>
        <v>6</v>
      </c>
      <c r="AG166" t="str">
        <f t="shared" si="63"/>
        <v/>
      </c>
      <c r="AI166" t="e">
        <f t="shared" si="56"/>
        <v>#N/A</v>
      </c>
      <c r="AJ166" t="e">
        <f t="shared" si="57"/>
        <v>#N/A</v>
      </c>
      <c r="AK166" t="e">
        <f t="shared" si="58"/>
        <v>#N/A</v>
      </c>
    </row>
    <row r="167" spans="1:37" x14ac:dyDescent="0.25">
      <c r="A167" s="149">
        <v>1</v>
      </c>
      <c r="B167" s="149">
        <v>44339</v>
      </c>
      <c r="C167" s="87">
        <v>31</v>
      </c>
      <c r="E167" s="140">
        <v>27</v>
      </c>
      <c r="G167" t="e">
        <f t="shared" si="64"/>
        <v>#N/A</v>
      </c>
      <c r="S167">
        <v>32</v>
      </c>
      <c r="T167">
        <f t="shared" ca="1" si="51"/>
        <v>157</v>
      </c>
      <c r="U167">
        <f t="shared" ca="1" si="52"/>
        <v>69.555555555555557</v>
      </c>
      <c r="V167" s="135">
        <f t="shared" ca="1" si="53"/>
        <v>0.51166013792899745</v>
      </c>
      <c r="W167" s="135">
        <f t="shared" ca="1" si="54"/>
        <v>6</v>
      </c>
      <c r="Y167" t="str">
        <f t="shared" si="65"/>
        <v/>
      </c>
      <c r="Z167" s="17">
        <f t="shared" si="66"/>
        <v>6</v>
      </c>
      <c r="AA167" s="17">
        <f t="shared" si="61"/>
        <v>6</v>
      </c>
      <c r="AB167" cm="1">
        <f t="array" ref="AB167">_xlfn.PERCENTRANK.INC(_xlfn._xlws.FILTER($C:$C,$A:$A=1),C167)</f>
        <v>0.62</v>
      </c>
      <c r="AC167" cm="1">
        <f t="array" ref="AC167">_xlfn.PERCENTRANK.INC(_xlfn._xlws.FILTER($C:$C,$A:$A=1),C167)</f>
        <v>0.62</v>
      </c>
      <c r="AD167">
        <f t="shared" si="55"/>
        <v>0.30548078809939727</v>
      </c>
      <c r="AE167">
        <f t="shared" si="55"/>
        <v>0.30548078809939727</v>
      </c>
      <c r="AF167" t="str">
        <f t="shared" si="62"/>
        <v/>
      </c>
      <c r="AG167">
        <f t="shared" si="63"/>
        <v>6</v>
      </c>
      <c r="AI167" t="e">
        <f t="shared" si="56"/>
        <v>#N/A</v>
      </c>
      <c r="AJ167" t="e">
        <f t="shared" si="57"/>
        <v>#N/A</v>
      </c>
      <c r="AK167" t="e">
        <f t="shared" si="58"/>
        <v>#N/A</v>
      </c>
    </row>
    <row r="168" spans="1:37" x14ac:dyDescent="0.25">
      <c r="A168" s="149">
        <v>1</v>
      </c>
      <c r="B168" s="149">
        <v>44377</v>
      </c>
      <c r="C168" s="87">
        <v>28</v>
      </c>
      <c r="E168" s="140">
        <v>32</v>
      </c>
      <c r="G168" t="e">
        <f t="shared" si="64"/>
        <v>#N/A</v>
      </c>
      <c r="S168">
        <v>32</v>
      </c>
      <c r="T168">
        <f t="shared" ca="1" si="51"/>
        <v>157</v>
      </c>
      <c r="U168">
        <f t="shared" ca="1" si="52"/>
        <v>69.555555555555557</v>
      </c>
      <c r="V168" s="135">
        <f t="shared" ca="1" si="53"/>
        <v>0.51166013792899745</v>
      </c>
      <c r="W168" s="135">
        <f t="shared" ca="1" si="54"/>
        <v>6</v>
      </c>
      <c r="Y168" t="str">
        <f t="shared" si="65"/>
        <v/>
      </c>
      <c r="Z168" s="17">
        <f t="shared" si="66"/>
        <v>4</v>
      </c>
      <c r="AA168" s="17">
        <f t="shared" si="61"/>
        <v>4</v>
      </c>
      <c r="AB168" cm="1">
        <f t="array" ref="AB168">_xlfn.PERCENTRANK.INC(_xlfn._xlws.FILTER($C:$C,$A:$A=1),C168)</f>
        <v>0.32700000000000001</v>
      </c>
      <c r="AC168" cm="1">
        <f t="array" ref="AC168">_xlfn.PERCENTRANK.INC(_xlfn._xlws.FILTER($C:$C,$A:$A=1),C168)</f>
        <v>0.32700000000000001</v>
      </c>
      <c r="AD168">
        <f t="shared" si="55"/>
        <v>-0.4482122814566093</v>
      </c>
      <c r="AE168">
        <f t="shared" si="55"/>
        <v>-0.4482122814566093</v>
      </c>
      <c r="AF168" t="str">
        <f t="shared" si="62"/>
        <v/>
      </c>
      <c r="AG168">
        <f t="shared" si="63"/>
        <v>4</v>
      </c>
      <c r="AI168" t="e">
        <f t="shared" si="56"/>
        <v>#N/A</v>
      </c>
      <c r="AJ168" t="e">
        <f t="shared" si="57"/>
        <v>#N/A</v>
      </c>
      <c r="AK168" t="e">
        <f t="shared" si="58"/>
        <v>#N/A</v>
      </c>
    </row>
    <row r="169" spans="1:37" x14ac:dyDescent="0.25">
      <c r="A169" s="149">
        <v>0</v>
      </c>
      <c r="B169" s="149">
        <v>44393</v>
      </c>
      <c r="C169" s="87">
        <v>28</v>
      </c>
      <c r="E169" s="140">
        <v>28</v>
      </c>
      <c r="G169" t="e">
        <f t="shared" si="64"/>
        <v>#N/A</v>
      </c>
      <c r="S169">
        <v>32</v>
      </c>
      <c r="T169">
        <f t="shared" ca="1" si="51"/>
        <v>157</v>
      </c>
      <c r="U169">
        <f t="shared" ca="1" si="52"/>
        <v>69.555555555555557</v>
      </c>
      <c r="V169" s="135">
        <f t="shared" ca="1" si="53"/>
        <v>0.51166013792899745</v>
      </c>
      <c r="W169" s="135">
        <f t="shared" ca="1" si="54"/>
        <v>6</v>
      </c>
      <c r="Y169">
        <f t="shared" si="65"/>
        <v>9</v>
      </c>
      <c r="Z169" s="17" t="str">
        <f t="shared" si="66"/>
        <v/>
      </c>
      <c r="AA169" s="17" t="str">
        <f t="shared" si="61"/>
        <v/>
      </c>
      <c r="AB169" cm="1">
        <f t="array" ref="AB169">_xlfn.PERCENTRANK.INC(_xlfn._xlws.FILTER($C:$C,$A:$A=1),C169)</f>
        <v>0.32700000000000001</v>
      </c>
      <c r="AC169" cm="1">
        <f t="array" ref="AC169">_xlfn.PERCENTRANK.INC(_xlfn._xlws.FILTER($C:$C,$A:$A=1),C169)</f>
        <v>0.32700000000000001</v>
      </c>
      <c r="AD169">
        <f t="shared" si="55"/>
        <v>-0.4482122814566093</v>
      </c>
      <c r="AE169">
        <f t="shared" si="55"/>
        <v>-0.4482122814566093</v>
      </c>
      <c r="AF169">
        <f t="shared" si="62"/>
        <v>4</v>
      </c>
      <c r="AG169" t="str">
        <f t="shared" si="63"/>
        <v/>
      </c>
      <c r="AI169" t="e">
        <f t="shared" si="56"/>
        <v>#N/A</v>
      </c>
      <c r="AJ169" t="e">
        <f t="shared" si="57"/>
        <v>#N/A</v>
      </c>
      <c r="AK169" t="e">
        <f t="shared" si="58"/>
        <v>#N/A</v>
      </c>
    </row>
    <row r="170" spans="1:37" x14ac:dyDescent="0.25">
      <c r="A170" s="149">
        <v>0</v>
      </c>
      <c r="B170" s="149">
        <v>41286</v>
      </c>
      <c r="C170" s="87">
        <v>32</v>
      </c>
      <c r="E170" s="140">
        <v>21</v>
      </c>
      <c r="G170" t="e">
        <f t="shared" si="64"/>
        <v>#N/A</v>
      </c>
      <c r="S170">
        <v>32</v>
      </c>
      <c r="T170">
        <f t="shared" ca="1" si="51"/>
        <v>157</v>
      </c>
      <c r="U170">
        <f t="shared" ca="1" si="52"/>
        <v>69.555555555555557</v>
      </c>
      <c r="V170" s="135">
        <f t="shared" ca="1" si="53"/>
        <v>0.51166013792899745</v>
      </c>
      <c r="W170" s="135">
        <f t="shared" ca="1" si="54"/>
        <v>6</v>
      </c>
      <c r="Y170">
        <f t="shared" si="65"/>
        <v>9</v>
      </c>
      <c r="Z170" s="17" t="str">
        <f t="shared" si="66"/>
        <v/>
      </c>
      <c r="AA170" s="17" t="str">
        <f t="shared" si="61"/>
        <v/>
      </c>
      <c r="AB170" cm="1">
        <f t="array" ref="AB170">_xlfn.PERCENTRANK.INC(_xlfn._xlws.FILTER($C:$C,$A:$A=1),C170)</f>
        <v>0.68899999999999995</v>
      </c>
      <c r="AC170" cm="1">
        <f t="array" ref="AC170">_xlfn.PERCENTRANK.INC(_xlfn._xlws.FILTER($C:$C,$A:$A=1),C170)</f>
        <v>0.68899999999999995</v>
      </c>
      <c r="AD170">
        <f t="shared" si="55"/>
        <v>0.49301781448446469</v>
      </c>
      <c r="AE170">
        <f t="shared" si="55"/>
        <v>0.49301781448446469</v>
      </c>
      <c r="AF170">
        <f t="shared" si="62"/>
        <v>6</v>
      </c>
      <c r="AG170" t="str">
        <f t="shared" si="63"/>
        <v/>
      </c>
      <c r="AI170" t="e">
        <f t="shared" si="56"/>
        <v>#N/A</v>
      </c>
      <c r="AJ170" t="e">
        <f t="shared" si="57"/>
        <v>#N/A</v>
      </c>
      <c r="AK170" t="e">
        <f t="shared" si="58"/>
        <v>#N/A</v>
      </c>
    </row>
    <row r="171" spans="1:37" x14ac:dyDescent="0.25">
      <c r="A171" s="149">
        <v>1</v>
      </c>
      <c r="B171" s="149">
        <v>44446</v>
      </c>
      <c r="C171" s="87">
        <v>27</v>
      </c>
      <c r="E171" s="140">
        <v>28</v>
      </c>
      <c r="G171" t="e">
        <f t="shared" si="64"/>
        <v>#N/A</v>
      </c>
      <c r="S171">
        <v>32</v>
      </c>
      <c r="T171">
        <f t="shared" ca="1" si="51"/>
        <v>157</v>
      </c>
      <c r="U171">
        <f t="shared" ca="1" si="52"/>
        <v>69.555555555555557</v>
      </c>
      <c r="V171" s="135">
        <f t="shared" ca="1" si="53"/>
        <v>0.51166013792899745</v>
      </c>
      <c r="W171" s="135">
        <f t="shared" ca="1" si="54"/>
        <v>6</v>
      </c>
      <c r="Y171" t="str">
        <f t="shared" si="65"/>
        <v/>
      </c>
      <c r="Z171" s="17">
        <f t="shared" si="66"/>
        <v>4</v>
      </c>
      <c r="AA171" s="17">
        <f t="shared" si="61"/>
        <v>4</v>
      </c>
      <c r="AB171" cm="1">
        <f t="array" ref="AB171">_xlfn.PERCENTRANK.INC(_xlfn._xlws.FILTER($C:$C,$A:$A=1),C171)</f>
        <v>0.29299999999999998</v>
      </c>
      <c r="AC171" cm="1">
        <f t="array" ref="AC171">_xlfn.PERCENTRANK.INC(_xlfn._xlws.FILTER($C:$C,$A:$A=1),C171)</f>
        <v>0.29299999999999998</v>
      </c>
      <c r="AD171">
        <f t="shared" si="55"/>
        <v>-0.54464165479999915</v>
      </c>
      <c r="AE171">
        <f t="shared" si="55"/>
        <v>-0.54464165479999915</v>
      </c>
      <c r="AF171" t="str">
        <f t="shared" si="62"/>
        <v/>
      </c>
      <c r="AG171">
        <f t="shared" si="63"/>
        <v>4</v>
      </c>
      <c r="AI171" t="e">
        <f t="shared" si="56"/>
        <v>#N/A</v>
      </c>
      <c r="AJ171" t="e">
        <f t="shared" si="57"/>
        <v>#N/A</v>
      </c>
      <c r="AK171" t="e">
        <f t="shared" si="58"/>
        <v>#N/A</v>
      </c>
    </row>
    <row r="172" spans="1:37" x14ac:dyDescent="0.25">
      <c r="A172" s="149">
        <v>0</v>
      </c>
      <c r="B172" s="149">
        <v>44432</v>
      </c>
      <c r="C172" s="87">
        <v>19</v>
      </c>
      <c r="E172" s="140">
        <v>31</v>
      </c>
      <c r="G172" t="e">
        <f t="shared" si="64"/>
        <v>#N/A</v>
      </c>
      <c r="S172">
        <v>32</v>
      </c>
      <c r="T172">
        <f t="shared" ca="1" si="51"/>
        <v>157</v>
      </c>
      <c r="U172">
        <f t="shared" ca="1" si="52"/>
        <v>69.555555555555557</v>
      </c>
      <c r="V172" s="135">
        <f t="shared" ca="1" si="53"/>
        <v>0.51166013792899745</v>
      </c>
      <c r="W172" s="135">
        <f t="shared" ca="1" si="54"/>
        <v>6</v>
      </c>
      <c r="Y172">
        <f t="shared" si="65"/>
        <v>9</v>
      </c>
      <c r="Z172" s="17" t="str">
        <f t="shared" si="66"/>
        <v/>
      </c>
      <c r="AA172" s="17" t="str">
        <f t="shared" si="61"/>
        <v/>
      </c>
      <c r="AB172" cm="1">
        <f t="array" ref="AB172">_xlfn.PERCENTRANK.INC(_xlfn._xlws.FILTER($C:$C,$A:$A=1),C172)</f>
        <v>1.7000000000000001E-2</v>
      </c>
      <c r="AC172" cm="1">
        <f t="array" ref="AC172">_xlfn.PERCENTRANK.INC(_xlfn._xlws.FILTER($C:$C,$A:$A=1),C172)</f>
        <v>1.7000000000000001E-2</v>
      </c>
      <c r="AD172">
        <f t="shared" si="55"/>
        <v>-2.1200716897421503</v>
      </c>
      <c r="AE172">
        <f t="shared" si="55"/>
        <v>-2.1200716897421503</v>
      </c>
      <c r="AF172">
        <f t="shared" si="62"/>
        <v>1</v>
      </c>
      <c r="AG172" t="str">
        <f t="shared" si="63"/>
        <v/>
      </c>
      <c r="AI172" t="e">
        <f t="shared" si="56"/>
        <v>#N/A</v>
      </c>
      <c r="AJ172" t="e">
        <f t="shared" si="57"/>
        <v>#N/A</v>
      </c>
      <c r="AK172" t="e">
        <f t="shared" si="58"/>
        <v>#N/A</v>
      </c>
    </row>
    <row r="173" spans="1:37" x14ac:dyDescent="0.25">
      <c r="A173" s="149">
        <v>0</v>
      </c>
      <c r="B173" s="149">
        <v>44481</v>
      </c>
      <c r="C173" s="87">
        <v>13</v>
      </c>
      <c r="E173" s="140">
        <v>20</v>
      </c>
      <c r="G173" t="e">
        <f t="shared" si="64"/>
        <v>#N/A</v>
      </c>
      <c r="S173">
        <v>32</v>
      </c>
      <c r="T173">
        <f t="shared" ca="1" si="51"/>
        <v>157</v>
      </c>
      <c r="U173">
        <f t="shared" ca="1" si="52"/>
        <v>69.555555555555557</v>
      </c>
      <c r="V173" s="135">
        <f t="shared" ca="1" si="53"/>
        <v>0.51166013792899745</v>
      </c>
      <c r="W173" s="135">
        <f t="shared" ca="1" si="54"/>
        <v>6</v>
      </c>
      <c r="Y173">
        <f t="shared" si="65"/>
        <v>9</v>
      </c>
      <c r="Z173" s="17" t="str">
        <f t="shared" si="66"/>
        <v/>
      </c>
      <c r="AA173" s="17" t="str">
        <f t="shared" si="61"/>
        <v/>
      </c>
      <c r="AB173" cm="1">
        <f t="array" ref="AB173">_xlfn.PERCENTRANK.INC(_xlfn._xlws.FILTER($C:$C,$A:$A=1),C173)</f>
        <v>0</v>
      </c>
      <c r="AC173" cm="1">
        <f t="array" ref="AC173">_xlfn.PERCENTRANK.INC(_xlfn._xlws.FILTER($C:$C,$A:$A=1),C173)</f>
        <v>0</v>
      </c>
      <c r="AD173" t="e">
        <f t="shared" si="55"/>
        <v>#NUM!</v>
      </c>
      <c r="AE173" t="e">
        <f t="shared" si="55"/>
        <v>#NUM!</v>
      </c>
      <c r="AF173" t="e">
        <f t="shared" si="62"/>
        <v>#NUM!</v>
      </c>
      <c r="AG173" t="str">
        <f t="shared" si="63"/>
        <v/>
      </c>
      <c r="AI173" t="e">
        <f t="shared" si="56"/>
        <v>#N/A</v>
      </c>
      <c r="AJ173" t="e">
        <f t="shared" si="57"/>
        <v>#N/A</v>
      </c>
      <c r="AK173" t="e">
        <f t="shared" si="58"/>
        <v>#N/A</v>
      </c>
    </row>
    <row r="174" spans="1:37" x14ac:dyDescent="0.25">
      <c r="A174" s="149">
        <v>0</v>
      </c>
      <c r="B174" s="149">
        <v>44470</v>
      </c>
      <c r="C174" s="87">
        <v>34</v>
      </c>
      <c r="E174" s="140">
        <v>30</v>
      </c>
      <c r="G174" t="e">
        <f t="shared" si="64"/>
        <v>#N/A</v>
      </c>
      <c r="S174">
        <v>32</v>
      </c>
      <c r="T174">
        <f t="shared" ca="1" si="51"/>
        <v>157</v>
      </c>
      <c r="U174">
        <f t="shared" ca="1" si="52"/>
        <v>69.555555555555557</v>
      </c>
      <c r="V174" s="135">
        <f t="shared" ca="1" si="53"/>
        <v>0.51166013792899745</v>
      </c>
      <c r="W174" s="135">
        <f t="shared" ca="1" si="54"/>
        <v>6</v>
      </c>
      <c r="Y174">
        <f t="shared" si="65"/>
        <v>9</v>
      </c>
      <c r="Z174" s="17" t="str">
        <f t="shared" si="66"/>
        <v/>
      </c>
      <c r="AA174" s="17" t="str">
        <f t="shared" si="61"/>
        <v/>
      </c>
      <c r="AB174" cm="1">
        <f t="array" ref="AB174">_xlfn.PERCENTRANK.INC(_xlfn._xlws.FILTER($C:$C,$A:$A=1),C174)</f>
        <v>0.82699999999999996</v>
      </c>
      <c r="AC174" cm="1">
        <f t="array" ref="AC174">_xlfn.PERCENTRANK.INC(_xlfn._xlws.FILTER($C:$C,$A:$A=1),C174)</f>
        <v>0.82699999999999996</v>
      </c>
      <c r="AD174">
        <f t="shared" si="55"/>
        <v>0.94237633259795017</v>
      </c>
      <c r="AE174">
        <f t="shared" si="55"/>
        <v>0.94237633259795017</v>
      </c>
      <c r="AF174">
        <f t="shared" si="62"/>
        <v>7</v>
      </c>
      <c r="AG174" t="str">
        <f t="shared" si="63"/>
        <v/>
      </c>
      <c r="AI174" t="e">
        <f t="shared" si="56"/>
        <v>#N/A</v>
      </c>
      <c r="AJ174" t="e">
        <f t="shared" si="57"/>
        <v>#N/A</v>
      </c>
      <c r="AK174" t="e">
        <f t="shared" si="58"/>
        <v>#N/A</v>
      </c>
    </row>
    <row r="175" spans="1:37" x14ac:dyDescent="0.25">
      <c r="A175" s="149">
        <v>0</v>
      </c>
      <c r="B175" s="149">
        <v>44533</v>
      </c>
      <c r="C175" s="87">
        <v>21</v>
      </c>
      <c r="E175" s="140">
        <v>30</v>
      </c>
      <c r="G175" t="e">
        <f t="shared" si="64"/>
        <v>#N/A</v>
      </c>
      <c r="S175">
        <v>32</v>
      </c>
      <c r="T175">
        <f t="shared" ca="1" si="51"/>
        <v>157</v>
      </c>
      <c r="U175">
        <f t="shared" ca="1" si="52"/>
        <v>69.555555555555557</v>
      </c>
      <c r="V175" s="135">
        <f t="shared" ca="1" si="53"/>
        <v>0.51166013792899745</v>
      </c>
      <c r="W175" s="135">
        <f t="shared" ca="1" si="54"/>
        <v>6</v>
      </c>
      <c r="Y175">
        <f t="shared" si="65"/>
        <v>9</v>
      </c>
      <c r="Z175" s="17" t="str">
        <f t="shared" si="66"/>
        <v/>
      </c>
      <c r="AA175" s="17" t="str">
        <f t="shared" si="61"/>
        <v/>
      </c>
      <c r="AB175" cm="1">
        <f t="array" ref="AB175">_xlfn.PERCENTRANK.INC(_xlfn._xlws.FILTER($C:$C,$A:$A=1),C175)</f>
        <v>0.12</v>
      </c>
      <c r="AC175" cm="1">
        <f t="array" ref="AC175">_xlfn.PERCENTRANK.INC(_xlfn._xlws.FILTER($C:$C,$A:$A=1),C175)</f>
        <v>0.12</v>
      </c>
      <c r="AD175">
        <f t="shared" si="55"/>
        <v>-1.1749867920660904</v>
      </c>
      <c r="AE175">
        <f t="shared" si="55"/>
        <v>-1.1749867920660904</v>
      </c>
      <c r="AF175">
        <f t="shared" si="62"/>
        <v>3</v>
      </c>
      <c r="AG175" t="str">
        <f t="shared" si="63"/>
        <v/>
      </c>
      <c r="AI175" t="e">
        <f t="shared" si="56"/>
        <v>#N/A</v>
      </c>
      <c r="AJ175" t="e">
        <f t="shared" si="57"/>
        <v>#N/A</v>
      </c>
      <c r="AK175" t="e">
        <f t="shared" si="58"/>
        <v>#N/A</v>
      </c>
    </row>
    <row r="176" spans="1:37" x14ac:dyDescent="0.25">
      <c r="A176" s="149">
        <v>0</v>
      </c>
      <c r="B176" s="149">
        <v>44606</v>
      </c>
      <c r="C176" s="87">
        <v>33</v>
      </c>
      <c r="G176" t="e">
        <f t="shared" si="64"/>
        <v>#N/A</v>
      </c>
      <c r="S176">
        <v>33</v>
      </c>
      <c r="T176">
        <f t="shared" ca="1" si="51"/>
        <v>175</v>
      </c>
      <c r="U176">
        <f t="shared" ca="1" si="52"/>
        <v>77.555555555555557</v>
      </c>
      <c r="V176" s="135">
        <f t="shared" ca="1" si="53"/>
        <v>0.7572687167233757</v>
      </c>
      <c r="W176" s="135">
        <f t="shared" ca="1" si="54"/>
        <v>7</v>
      </c>
      <c r="Y176">
        <f t="shared" ref="Y176:Y198" si="67">IF(A176=0,
IF(AA176&lt;0.04,1,
IF(AA176&lt;0.11,2,
IF(AA176&lt;0.23,3,
IF(AA176&lt;0.4,4,
IF(AA176&lt;0.6,5,
IF(AA176&lt;0.77,6,
IF(AA176&lt;0.89,7,
IF(AA176&lt;0.96,8,9)))))))),
"")</f>
        <v>9</v>
      </c>
      <c r="Z176" s="17" t="str">
        <f t="shared" ref="Z176:Z198" si="68">IF(A176=1,
IF(AB176&lt;0.04,1,
IF(AB176&lt;0.11,2,
IF(AB176&lt;0.23,3,
IF(AB176&lt;0.4,4,
IF(AB176&lt;0.6,5,
IF(AB176&lt;0.77,6,
IF(AB176&lt;0.89,7,
IF(AB176&lt;0.96,8,9)))))))),
"")</f>
        <v/>
      </c>
      <c r="AA176" s="17" t="str">
        <f t="shared" si="61"/>
        <v/>
      </c>
      <c r="AB176" cm="1">
        <f t="array" ref="AB176">_xlfn.PERCENTRANK.INC(_xlfn._xlws.FILTER($C:$C,$A:$A=1),C176)</f>
        <v>0.75800000000000001</v>
      </c>
      <c r="AC176" cm="1">
        <f t="array" ref="AC176">_xlfn.PERCENTRANK.INC(_xlfn._xlws.FILTER($C:$C,$A:$A=1),C176)</f>
        <v>0.75800000000000001</v>
      </c>
      <c r="AD176">
        <f t="shared" si="55"/>
        <v>0.69988360019734119</v>
      </c>
      <c r="AE176">
        <f t="shared" si="55"/>
        <v>0.69988360019734119</v>
      </c>
      <c r="AF176">
        <f t="shared" si="62"/>
        <v>6</v>
      </c>
      <c r="AG176" t="str">
        <f t="shared" si="63"/>
        <v/>
      </c>
      <c r="AI176" t="e">
        <f t="shared" si="56"/>
        <v>#N/A</v>
      </c>
      <c r="AJ176" t="e">
        <f t="shared" si="57"/>
        <v>#N/A</v>
      </c>
      <c r="AK176" t="e">
        <f t="shared" si="58"/>
        <v>#N/A</v>
      </c>
    </row>
    <row r="177" spans="1:37" x14ac:dyDescent="0.25">
      <c r="A177" s="149">
        <v>0</v>
      </c>
      <c r="B177" s="149">
        <v>42249</v>
      </c>
      <c r="C177" s="87">
        <v>29</v>
      </c>
      <c r="G177" t="e">
        <f t="shared" si="64"/>
        <v>#N/A</v>
      </c>
      <c r="S177">
        <v>33</v>
      </c>
      <c r="T177">
        <f t="shared" ca="1" si="51"/>
        <v>175</v>
      </c>
      <c r="U177">
        <f t="shared" ca="1" si="52"/>
        <v>77.555555555555557</v>
      </c>
      <c r="V177" s="135">
        <f t="shared" ca="1" si="53"/>
        <v>0.7572687167233757</v>
      </c>
      <c r="W177" s="135">
        <f t="shared" ca="1" si="54"/>
        <v>7</v>
      </c>
      <c r="Y177">
        <f t="shared" si="67"/>
        <v>9</v>
      </c>
      <c r="Z177" s="17" t="str">
        <f t="shared" si="68"/>
        <v/>
      </c>
      <c r="AA177" s="17" t="str">
        <f t="shared" si="61"/>
        <v/>
      </c>
      <c r="AB177" cm="1">
        <f t="array" ref="AB177">_xlfn.PERCENTRANK.INC(_xlfn._xlws.FILTER($C:$C,$A:$A=1),C177)</f>
        <v>0.44800000000000001</v>
      </c>
      <c r="AC177" cm="1">
        <f t="array" ref="AC177">_xlfn.PERCENTRANK.INC(_xlfn._xlws.FILTER($C:$C,$A:$A=1),C177)</f>
        <v>0.44800000000000001</v>
      </c>
      <c r="AD177">
        <f t="shared" si="55"/>
        <v>-0.13071596811986319</v>
      </c>
      <c r="AE177">
        <f t="shared" si="55"/>
        <v>-0.13071596811986319</v>
      </c>
      <c r="AF177">
        <f t="shared" si="62"/>
        <v>5</v>
      </c>
      <c r="AG177" t="str">
        <f t="shared" si="63"/>
        <v/>
      </c>
      <c r="AI177" t="e">
        <f t="shared" si="56"/>
        <v>#N/A</v>
      </c>
      <c r="AJ177" t="e">
        <f t="shared" si="57"/>
        <v>#N/A</v>
      </c>
      <c r="AK177" t="e">
        <f t="shared" si="58"/>
        <v>#N/A</v>
      </c>
    </row>
    <row r="178" spans="1:37" x14ac:dyDescent="0.25">
      <c r="A178" s="149">
        <v>0</v>
      </c>
      <c r="B178" s="149">
        <v>41066</v>
      </c>
      <c r="C178" s="87">
        <v>21</v>
      </c>
      <c r="G178" t="e">
        <f t="shared" si="64"/>
        <v>#N/A</v>
      </c>
      <c r="S178">
        <v>33</v>
      </c>
      <c r="T178">
        <f t="shared" ca="1" si="51"/>
        <v>175</v>
      </c>
      <c r="U178">
        <f t="shared" ca="1" si="52"/>
        <v>77.555555555555557</v>
      </c>
      <c r="V178" s="135">
        <f t="shared" ca="1" si="53"/>
        <v>0.7572687167233757</v>
      </c>
      <c r="W178" s="135">
        <f t="shared" ca="1" si="54"/>
        <v>7</v>
      </c>
      <c r="Y178">
        <f t="shared" si="67"/>
        <v>9</v>
      </c>
      <c r="Z178" s="17" t="str">
        <f t="shared" si="68"/>
        <v/>
      </c>
      <c r="AA178" s="17" t="str">
        <f t="shared" si="61"/>
        <v/>
      </c>
      <c r="AB178" cm="1">
        <f t="array" ref="AB178">_xlfn.PERCENTRANK.INC(_xlfn._xlws.FILTER($C:$C,$A:$A=1),C178)</f>
        <v>0.12</v>
      </c>
      <c r="AC178" cm="1">
        <f t="array" ref="AC178">_xlfn.PERCENTRANK.INC(_xlfn._xlws.FILTER($C:$C,$A:$A=1),C178)</f>
        <v>0.12</v>
      </c>
      <c r="AD178">
        <f t="shared" si="55"/>
        <v>-1.1749867920660904</v>
      </c>
      <c r="AE178">
        <f t="shared" si="55"/>
        <v>-1.1749867920660904</v>
      </c>
      <c r="AF178">
        <f t="shared" si="62"/>
        <v>3</v>
      </c>
      <c r="AG178" t="str">
        <f t="shared" si="63"/>
        <v/>
      </c>
      <c r="AI178" t="e">
        <f t="shared" si="56"/>
        <v>#N/A</v>
      </c>
      <c r="AJ178" t="e">
        <f t="shared" si="57"/>
        <v>#N/A</v>
      </c>
      <c r="AK178" t="e">
        <f t="shared" si="58"/>
        <v>#N/A</v>
      </c>
    </row>
    <row r="179" spans="1:37" x14ac:dyDescent="0.25">
      <c r="A179" s="149">
        <v>0</v>
      </c>
      <c r="B179" s="149">
        <v>44654</v>
      </c>
      <c r="C179" s="87">
        <v>31</v>
      </c>
      <c r="G179" t="e">
        <f t="shared" si="64"/>
        <v>#N/A</v>
      </c>
      <c r="S179">
        <v>33</v>
      </c>
      <c r="T179">
        <f t="shared" ca="1" si="51"/>
        <v>175</v>
      </c>
      <c r="U179">
        <f t="shared" ca="1" si="52"/>
        <v>77.555555555555557</v>
      </c>
      <c r="V179" s="135">
        <f t="shared" ca="1" si="53"/>
        <v>0.7572687167233757</v>
      </c>
      <c r="W179" s="135">
        <f t="shared" ca="1" si="54"/>
        <v>7</v>
      </c>
      <c r="Y179">
        <f t="shared" si="67"/>
        <v>9</v>
      </c>
      <c r="Z179" s="17" t="str">
        <f t="shared" si="68"/>
        <v/>
      </c>
      <c r="AA179" s="17" t="str">
        <f t="shared" si="61"/>
        <v/>
      </c>
      <c r="AB179" cm="1">
        <f t="array" ref="AB179">_xlfn.PERCENTRANK.INC(_xlfn._xlws.FILTER($C:$C,$A:$A=1),C179)</f>
        <v>0.62</v>
      </c>
      <c r="AC179" cm="1">
        <f t="array" ref="AC179">_xlfn.PERCENTRANK.INC(_xlfn._xlws.FILTER($C:$C,$A:$A=1),C179)</f>
        <v>0.62</v>
      </c>
      <c r="AD179">
        <f t="shared" si="55"/>
        <v>0.30548078809939727</v>
      </c>
      <c r="AE179">
        <f t="shared" si="55"/>
        <v>0.30548078809939727</v>
      </c>
      <c r="AF179">
        <f t="shared" si="62"/>
        <v>6</v>
      </c>
      <c r="AG179" t="str">
        <f t="shared" si="63"/>
        <v/>
      </c>
      <c r="AI179" t="e">
        <f t="shared" si="56"/>
        <v>#N/A</v>
      </c>
      <c r="AJ179" t="e">
        <f t="shared" si="57"/>
        <v>#N/A</v>
      </c>
      <c r="AK179" t="e">
        <f t="shared" si="58"/>
        <v>#N/A</v>
      </c>
    </row>
    <row r="180" spans="1:37" x14ac:dyDescent="0.25">
      <c r="A180" s="149">
        <v>0</v>
      </c>
      <c r="B180" s="149">
        <v>44689</v>
      </c>
      <c r="C180" s="87">
        <v>28</v>
      </c>
      <c r="G180" t="e">
        <f t="shared" si="64"/>
        <v>#N/A</v>
      </c>
      <c r="S180">
        <v>33</v>
      </c>
      <c r="T180">
        <f t="shared" ca="1" si="51"/>
        <v>175</v>
      </c>
      <c r="U180">
        <f t="shared" ca="1" si="52"/>
        <v>77.555555555555557</v>
      </c>
      <c r="V180" s="135">
        <f t="shared" ca="1" si="53"/>
        <v>0.7572687167233757</v>
      </c>
      <c r="W180" s="135">
        <f t="shared" ca="1" si="54"/>
        <v>7</v>
      </c>
      <c r="Y180">
        <f t="shared" si="67"/>
        <v>9</v>
      </c>
      <c r="Z180" s="17" t="str">
        <f t="shared" si="68"/>
        <v/>
      </c>
      <c r="AA180" s="17" t="str">
        <f t="shared" si="61"/>
        <v/>
      </c>
      <c r="AB180" cm="1">
        <f t="array" ref="AB180">_xlfn.PERCENTRANK.INC(_xlfn._xlws.FILTER($C:$C,$A:$A=1),C180)</f>
        <v>0.32700000000000001</v>
      </c>
      <c r="AC180" cm="1">
        <f t="array" ref="AC180">_xlfn.PERCENTRANK.INC(_xlfn._xlws.FILTER($C:$C,$A:$A=1),C180)</f>
        <v>0.32700000000000001</v>
      </c>
      <c r="AD180">
        <f t="shared" si="55"/>
        <v>-0.4482122814566093</v>
      </c>
      <c r="AE180">
        <f t="shared" si="55"/>
        <v>-0.4482122814566093</v>
      </c>
      <c r="AF180">
        <f t="shared" si="62"/>
        <v>4</v>
      </c>
      <c r="AG180" t="str">
        <f t="shared" si="63"/>
        <v/>
      </c>
      <c r="AI180" t="e">
        <f t="shared" si="56"/>
        <v>#N/A</v>
      </c>
      <c r="AJ180" t="e">
        <f t="shared" si="57"/>
        <v>#N/A</v>
      </c>
      <c r="AK180" t="e">
        <f t="shared" si="58"/>
        <v>#N/A</v>
      </c>
    </row>
    <row r="181" spans="1:37" x14ac:dyDescent="0.25">
      <c r="A181" s="149">
        <v>0</v>
      </c>
      <c r="B181" s="149">
        <v>44820</v>
      </c>
      <c r="C181" s="87">
        <v>32</v>
      </c>
      <c r="G181" t="e">
        <f t="shared" si="64"/>
        <v>#N/A</v>
      </c>
      <c r="S181">
        <v>33</v>
      </c>
      <c r="T181">
        <f t="shared" ca="1" si="51"/>
        <v>175</v>
      </c>
      <c r="U181">
        <f t="shared" ca="1" si="52"/>
        <v>77.555555555555557</v>
      </c>
      <c r="V181" s="135">
        <f t="shared" ca="1" si="53"/>
        <v>0.7572687167233757</v>
      </c>
      <c r="W181" s="135">
        <f t="shared" ca="1" si="54"/>
        <v>7</v>
      </c>
      <c r="Y181">
        <f t="shared" si="67"/>
        <v>9</v>
      </c>
      <c r="Z181" s="17" t="str">
        <f t="shared" si="68"/>
        <v/>
      </c>
      <c r="AA181" s="17" t="str">
        <f t="shared" si="61"/>
        <v/>
      </c>
      <c r="AB181" cm="1">
        <f t="array" ref="AB181">_xlfn.PERCENTRANK.INC(_xlfn._xlws.FILTER($C:$C,$A:$A=1),C181)</f>
        <v>0.68899999999999995</v>
      </c>
      <c r="AC181" cm="1">
        <f t="array" ref="AC181">_xlfn.PERCENTRANK.INC(_xlfn._xlws.FILTER($C:$C,$A:$A=1),C181)</f>
        <v>0.68899999999999995</v>
      </c>
      <c r="AD181">
        <f t="shared" si="55"/>
        <v>0.49301781448446469</v>
      </c>
      <c r="AE181">
        <f t="shared" si="55"/>
        <v>0.49301781448446469</v>
      </c>
      <c r="AF181">
        <f t="shared" si="62"/>
        <v>6</v>
      </c>
      <c r="AG181" t="str">
        <f t="shared" si="63"/>
        <v/>
      </c>
      <c r="AI181" t="e">
        <f t="shared" si="56"/>
        <v>#N/A</v>
      </c>
      <c r="AJ181" t="e">
        <f t="shared" si="57"/>
        <v>#N/A</v>
      </c>
      <c r="AK181" t="e">
        <f t="shared" si="58"/>
        <v>#N/A</v>
      </c>
    </row>
    <row r="182" spans="1:37" x14ac:dyDescent="0.25">
      <c r="A182" s="149">
        <v>0</v>
      </c>
      <c r="B182" s="149">
        <v>44828</v>
      </c>
      <c r="C182" s="87">
        <v>31</v>
      </c>
      <c r="G182" t="e">
        <f t="shared" si="64"/>
        <v>#N/A</v>
      </c>
      <c r="S182">
        <v>33</v>
      </c>
      <c r="T182">
        <f t="shared" ca="1" si="51"/>
        <v>175</v>
      </c>
      <c r="U182">
        <f t="shared" ca="1" si="52"/>
        <v>77.555555555555557</v>
      </c>
      <c r="V182" s="135">
        <f t="shared" ca="1" si="53"/>
        <v>0.7572687167233757</v>
      </c>
      <c r="W182" s="135">
        <f t="shared" ca="1" si="54"/>
        <v>7</v>
      </c>
      <c r="Y182">
        <f t="shared" si="67"/>
        <v>9</v>
      </c>
      <c r="Z182" s="17" t="str">
        <f t="shared" si="68"/>
        <v/>
      </c>
      <c r="AA182" s="17" t="str">
        <f t="shared" si="61"/>
        <v/>
      </c>
      <c r="AB182" cm="1">
        <f t="array" ref="AB182">_xlfn.PERCENTRANK.INC(_xlfn._xlws.FILTER($C:$C,$A:$A=1),C182)</f>
        <v>0.62</v>
      </c>
      <c r="AC182" cm="1">
        <f t="array" ref="AC182">_xlfn.PERCENTRANK.INC(_xlfn._xlws.FILTER($C:$C,$A:$A=1),C182)</f>
        <v>0.62</v>
      </c>
      <c r="AD182">
        <f t="shared" si="55"/>
        <v>0.30548078809939727</v>
      </c>
      <c r="AE182">
        <f t="shared" si="55"/>
        <v>0.30548078809939727</v>
      </c>
      <c r="AF182">
        <f t="shared" si="62"/>
        <v>6</v>
      </c>
      <c r="AG182" t="str">
        <f t="shared" si="63"/>
        <v/>
      </c>
      <c r="AI182" t="e">
        <f t="shared" si="56"/>
        <v>#N/A</v>
      </c>
      <c r="AJ182" t="e">
        <f t="shared" si="57"/>
        <v>#N/A</v>
      </c>
      <c r="AK182" t="e">
        <f t="shared" si="58"/>
        <v>#N/A</v>
      </c>
    </row>
    <row r="183" spans="1:37" x14ac:dyDescent="0.25">
      <c r="A183" s="149">
        <v>0</v>
      </c>
      <c r="B183" s="149">
        <v>44833</v>
      </c>
      <c r="C183" s="87">
        <v>28</v>
      </c>
      <c r="G183" t="e">
        <f t="shared" si="64"/>
        <v>#N/A</v>
      </c>
      <c r="S183">
        <v>33</v>
      </c>
      <c r="T183">
        <f t="shared" ca="1" si="51"/>
        <v>175</v>
      </c>
      <c r="U183">
        <f t="shared" ca="1" si="52"/>
        <v>77.555555555555557</v>
      </c>
      <c r="V183" s="135">
        <f t="shared" ca="1" si="53"/>
        <v>0.7572687167233757</v>
      </c>
      <c r="W183" s="135">
        <f t="shared" ca="1" si="54"/>
        <v>7</v>
      </c>
      <c r="Y183">
        <f t="shared" si="67"/>
        <v>9</v>
      </c>
      <c r="Z183" s="17" t="str">
        <f t="shared" si="68"/>
        <v/>
      </c>
      <c r="AA183" s="17" t="str">
        <f t="shared" si="61"/>
        <v/>
      </c>
      <c r="AB183" cm="1">
        <f t="array" ref="AB183">_xlfn.PERCENTRANK.INC(_xlfn._xlws.FILTER($C:$C,$A:$A=1),C183)</f>
        <v>0.32700000000000001</v>
      </c>
      <c r="AC183" cm="1">
        <f t="array" ref="AC183">_xlfn.PERCENTRANK.INC(_xlfn._xlws.FILTER($C:$C,$A:$A=1),C183)</f>
        <v>0.32700000000000001</v>
      </c>
      <c r="AD183">
        <f t="shared" si="55"/>
        <v>-0.4482122814566093</v>
      </c>
      <c r="AE183">
        <f t="shared" si="55"/>
        <v>-0.4482122814566093</v>
      </c>
      <c r="AF183">
        <f t="shared" si="62"/>
        <v>4</v>
      </c>
      <c r="AG183" t="str">
        <f t="shared" si="63"/>
        <v/>
      </c>
      <c r="AI183" t="e">
        <f t="shared" si="56"/>
        <v>#N/A</v>
      </c>
      <c r="AJ183" t="e">
        <f t="shared" si="57"/>
        <v>#N/A</v>
      </c>
      <c r="AK183" t="e">
        <f t="shared" si="58"/>
        <v>#N/A</v>
      </c>
    </row>
    <row r="184" spans="1:37" x14ac:dyDescent="0.25">
      <c r="A184" s="149">
        <v>0</v>
      </c>
      <c r="B184" s="149">
        <v>44839</v>
      </c>
      <c r="C184" s="87">
        <v>38</v>
      </c>
      <c r="G184" t="e">
        <f t="shared" si="64"/>
        <v>#N/A</v>
      </c>
      <c r="S184">
        <v>33</v>
      </c>
      <c r="T184">
        <f t="shared" ca="1" si="51"/>
        <v>175</v>
      </c>
      <c r="U184">
        <f t="shared" ca="1" si="52"/>
        <v>77.555555555555557</v>
      </c>
      <c r="V184" s="135">
        <f t="shared" ca="1" si="53"/>
        <v>0.7572687167233757</v>
      </c>
      <c r="W184" s="135">
        <f t="shared" ca="1" si="54"/>
        <v>7</v>
      </c>
      <c r="Y184">
        <f t="shared" si="67"/>
        <v>9</v>
      </c>
      <c r="Z184" s="17" t="str">
        <f t="shared" si="68"/>
        <v/>
      </c>
      <c r="AA184" s="17" t="str">
        <f t="shared" si="61"/>
        <v/>
      </c>
      <c r="AB184" cm="1">
        <f t="array" ref="AB184">_xlfn.PERCENTRANK.INC(_xlfn._xlws.FILTER($C:$C,$A:$A=1),C184)</f>
        <v>0.96499999999999997</v>
      </c>
      <c r="AC184" cm="1">
        <f t="array" ref="AC184">_xlfn.PERCENTRANK.INC(_xlfn._xlws.FILTER($C:$C,$A:$A=1),C184)</f>
        <v>0.96499999999999997</v>
      </c>
      <c r="AD184">
        <f t="shared" si="55"/>
        <v>1.8119106729525971</v>
      </c>
      <c r="AE184">
        <f t="shared" si="55"/>
        <v>1.8119106729525971</v>
      </c>
      <c r="AF184">
        <f t="shared" si="62"/>
        <v>9</v>
      </c>
      <c r="AG184" t="str">
        <f t="shared" si="63"/>
        <v/>
      </c>
      <c r="AI184" t="e">
        <f t="shared" si="56"/>
        <v>#N/A</v>
      </c>
      <c r="AJ184" t="e">
        <f t="shared" si="57"/>
        <v>#N/A</v>
      </c>
      <c r="AK184" t="e">
        <f t="shared" si="58"/>
        <v>#N/A</v>
      </c>
    </row>
    <row r="185" spans="1:37" x14ac:dyDescent="0.25">
      <c r="A185" s="149">
        <v>0</v>
      </c>
      <c r="B185" s="149">
        <v>44868</v>
      </c>
      <c r="C185" s="87">
        <v>21</v>
      </c>
      <c r="G185" t="e">
        <f t="shared" si="64"/>
        <v>#N/A</v>
      </c>
      <c r="S185">
        <v>33</v>
      </c>
      <c r="T185">
        <f t="shared" ca="1" si="51"/>
        <v>175</v>
      </c>
      <c r="U185">
        <f t="shared" ca="1" si="52"/>
        <v>77.555555555555557</v>
      </c>
      <c r="V185" s="135">
        <f t="shared" ca="1" si="53"/>
        <v>0.7572687167233757</v>
      </c>
      <c r="W185" s="135">
        <f t="shared" ca="1" si="54"/>
        <v>7</v>
      </c>
      <c r="Y185">
        <f t="shared" si="67"/>
        <v>9</v>
      </c>
      <c r="Z185" s="17" t="str">
        <f t="shared" si="68"/>
        <v/>
      </c>
      <c r="AA185" s="17" t="str">
        <f t="shared" si="61"/>
        <v/>
      </c>
      <c r="AB185" cm="1">
        <f t="array" ref="AB185">_xlfn.PERCENTRANK.INC(_xlfn._xlws.FILTER($C:$C,$A:$A=1),C185)</f>
        <v>0.12</v>
      </c>
      <c r="AC185" cm="1">
        <f t="array" ref="AC185">_xlfn.PERCENTRANK.INC(_xlfn._xlws.FILTER($C:$C,$A:$A=1),C185)</f>
        <v>0.12</v>
      </c>
      <c r="AD185">
        <f t="shared" si="55"/>
        <v>-1.1749867920660904</v>
      </c>
      <c r="AE185">
        <f t="shared" si="55"/>
        <v>-1.1749867920660904</v>
      </c>
      <c r="AF185">
        <f t="shared" si="62"/>
        <v>3</v>
      </c>
      <c r="AG185" t="str">
        <f t="shared" si="63"/>
        <v/>
      </c>
      <c r="AI185" t="e">
        <f t="shared" si="56"/>
        <v>#N/A</v>
      </c>
      <c r="AJ185" t="e">
        <f t="shared" si="57"/>
        <v>#N/A</v>
      </c>
      <c r="AK185" t="e">
        <f t="shared" si="58"/>
        <v>#N/A</v>
      </c>
    </row>
    <row r="186" spans="1:37" x14ac:dyDescent="0.25">
      <c r="A186" s="149">
        <v>0</v>
      </c>
      <c r="B186" s="149">
        <v>44938</v>
      </c>
      <c r="C186" s="87">
        <v>30</v>
      </c>
      <c r="G186" t="e">
        <f t="shared" si="64"/>
        <v>#N/A</v>
      </c>
      <c r="S186">
        <v>33</v>
      </c>
      <c r="T186">
        <f t="shared" ca="1" si="51"/>
        <v>175</v>
      </c>
      <c r="U186">
        <f t="shared" ca="1" si="52"/>
        <v>77.555555555555557</v>
      </c>
      <c r="V186" s="135">
        <f t="shared" ca="1" si="53"/>
        <v>0.7572687167233757</v>
      </c>
      <c r="W186" s="135">
        <f t="shared" ca="1" si="54"/>
        <v>7</v>
      </c>
      <c r="Y186">
        <f t="shared" si="67"/>
        <v>9</v>
      </c>
      <c r="Z186" s="17" t="str">
        <f t="shared" si="68"/>
        <v/>
      </c>
      <c r="AA186" s="17" t="str">
        <f t="shared" si="61"/>
        <v/>
      </c>
      <c r="AB186" cm="1">
        <f t="array" ref="AB186">_xlfn.PERCENTRANK.INC(_xlfn._xlws.FILTER($C:$C,$A:$A=1),C186)</f>
        <v>0.55100000000000005</v>
      </c>
      <c r="AC186" cm="1">
        <f t="array" ref="AC186">_xlfn.PERCENTRANK.INC(_xlfn._xlws.FILTER($C:$C,$A:$A=1),C186)</f>
        <v>0.55100000000000005</v>
      </c>
      <c r="AD186">
        <f t="shared" si="55"/>
        <v>0.12818824809848564</v>
      </c>
      <c r="AE186">
        <f t="shared" si="55"/>
        <v>0.12818824809848564</v>
      </c>
      <c r="AF186">
        <f t="shared" si="62"/>
        <v>5</v>
      </c>
      <c r="AG186" t="str">
        <f t="shared" si="63"/>
        <v/>
      </c>
      <c r="AI186" t="e">
        <f t="shared" si="56"/>
        <v>#N/A</v>
      </c>
      <c r="AJ186" t="e">
        <f t="shared" si="57"/>
        <v>#N/A</v>
      </c>
      <c r="AK186" t="e">
        <f t="shared" si="58"/>
        <v>#N/A</v>
      </c>
    </row>
    <row r="187" spans="1:37" x14ac:dyDescent="0.25">
      <c r="A187" s="149">
        <v>0</v>
      </c>
      <c r="B187" s="149">
        <v>45007</v>
      </c>
      <c r="C187" s="87">
        <v>38</v>
      </c>
      <c r="G187" t="e">
        <f t="shared" si="64"/>
        <v>#N/A</v>
      </c>
      <c r="S187">
        <v>33</v>
      </c>
      <c r="T187">
        <f t="shared" ca="1" si="51"/>
        <v>175</v>
      </c>
      <c r="U187">
        <f t="shared" ca="1" si="52"/>
        <v>77.555555555555557</v>
      </c>
      <c r="V187" s="135">
        <f t="shared" ca="1" si="53"/>
        <v>0.7572687167233757</v>
      </c>
      <c r="W187" s="135">
        <f t="shared" ca="1" si="54"/>
        <v>7</v>
      </c>
      <c r="Y187">
        <f t="shared" si="67"/>
        <v>9</v>
      </c>
      <c r="Z187" s="17" t="str">
        <f t="shared" si="68"/>
        <v/>
      </c>
      <c r="AA187" s="17" t="str">
        <f t="shared" si="61"/>
        <v/>
      </c>
      <c r="AB187" cm="1">
        <f t="array" ref="AB187">_xlfn.PERCENTRANK.INC(_xlfn._xlws.FILTER($C:$C,$A:$A=1),C187)</f>
        <v>0.96499999999999997</v>
      </c>
      <c r="AC187" cm="1">
        <f t="array" ref="AC187">_xlfn.PERCENTRANK.INC(_xlfn._xlws.FILTER($C:$C,$A:$A=1),C187)</f>
        <v>0.96499999999999997</v>
      </c>
      <c r="AD187">
        <f t="shared" si="55"/>
        <v>1.8119106729525971</v>
      </c>
      <c r="AE187">
        <f t="shared" si="55"/>
        <v>1.8119106729525971</v>
      </c>
      <c r="AF187">
        <f t="shared" si="62"/>
        <v>9</v>
      </c>
      <c r="AG187" t="str">
        <f t="shared" si="63"/>
        <v/>
      </c>
      <c r="AI187" t="e">
        <f t="shared" si="56"/>
        <v>#N/A</v>
      </c>
      <c r="AJ187" t="e">
        <f t="shared" si="57"/>
        <v>#N/A</v>
      </c>
      <c r="AK187" t="e">
        <f t="shared" si="58"/>
        <v>#N/A</v>
      </c>
    </row>
    <row r="188" spans="1:37" x14ac:dyDescent="0.25">
      <c r="A188" s="149">
        <v>1</v>
      </c>
      <c r="B188" s="149">
        <v>45079</v>
      </c>
      <c r="C188" s="87">
        <v>20</v>
      </c>
      <c r="G188" t="e">
        <f t="shared" si="64"/>
        <v>#N/A</v>
      </c>
      <c r="S188">
        <v>33</v>
      </c>
      <c r="T188">
        <f t="shared" ca="1" si="51"/>
        <v>175</v>
      </c>
      <c r="U188">
        <f t="shared" ca="1" si="52"/>
        <v>77.555555555555557</v>
      </c>
      <c r="V188" s="135">
        <f t="shared" ca="1" si="53"/>
        <v>0.7572687167233757</v>
      </c>
      <c r="W188" s="135">
        <f t="shared" ca="1" si="54"/>
        <v>7</v>
      </c>
      <c r="Y188" t="str">
        <f t="shared" si="67"/>
        <v/>
      </c>
      <c r="Z188" s="17">
        <f t="shared" si="68"/>
        <v>1</v>
      </c>
      <c r="AA188" s="17">
        <f t="shared" si="61"/>
        <v>1</v>
      </c>
      <c r="AB188" cm="1">
        <f t="array" ref="AB188">_xlfn.PERCENTRANK.INC(_xlfn._xlws.FILTER($C:$C,$A:$A=1),C188)</f>
        <v>3.4000000000000002E-2</v>
      </c>
      <c r="AC188" cm="1">
        <f t="array" ref="AC188">_xlfn.PERCENTRANK.INC(_xlfn._xlws.FILTER($C:$C,$A:$A=1),C188)</f>
        <v>3.4000000000000002E-2</v>
      </c>
      <c r="AD188">
        <f t="shared" si="55"/>
        <v>-1.825006821146403</v>
      </c>
      <c r="AE188">
        <f t="shared" si="55"/>
        <v>-1.825006821146403</v>
      </c>
      <c r="AF188" t="str">
        <f t="shared" si="62"/>
        <v/>
      </c>
      <c r="AG188">
        <f t="shared" si="63"/>
        <v>1</v>
      </c>
      <c r="AI188" t="e">
        <f t="shared" si="56"/>
        <v>#N/A</v>
      </c>
      <c r="AJ188" t="e">
        <f t="shared" si="57"/>
        <v>#N/A</v>
      </c>
      <c r="AK188" t="e">
        <f t="shared" si="58"/>
        <v>#N/A</v>
      </c>
    </row>
    <row r="189" spans="1:37" x14ac:dyDescent="0.25">
      <c r="A189" s="149">
        <v>0</v>
      </c>
      <c r="B189" s="149">
        <v>40797</v>
      </c>
      <c r="C189" s="87">
        <v>25</v>
      </c>
      <c r="G189" t="e">
        <f t="shared" si="64"/>
        <v>#N/A</v>
      </c>
      <c r="S189">
        <v>33</v>
      </c>
      <c r="T189">
        <f t="shared" ca="1" si="51"/>
        <v>175</v>
      </c>
      <c r="U189">
        <f t="shared" ca="1" si="52"/>
        <v>77.555555555555557</v>
      </c>
      <c r="V189" s="135">
        <f t="shared" ca="1" si="53"/>
        <v>0.7572687167233757</v>
      </c>
      <c r="W189" s="135">
        <f t="shared" ca="1" si="54"/>
        <v>7</v>
      </c>
      <c r="Y189">
        <f t="shared" si="67"/>
        <v>9</v>
      </c>
      <c r="Z189" s="17" t="str">
        <f t="shared" si="68"/>
        <v/>
      </c>
      <c r="AA189" s="17" t="str">
        <f t="shared" si="61"/>
        <v/>
      </c>
      <c r="AB189" cm="1">
        <f t="array" ref="AB189">_xlfn.PERCENTRANK.INC(_xlfn._xlws.FILTER($C:$C,$A:$A=1),C189)</f>
        <v>0.189</v>
      </c>
      <c r="AC189" cm="1">
        <f t="array" ref="AC189">_xlfn.PERCENTRANK.INC(_xlfn._xlws.FILTER($C:$C,$A:$A=1),C189)</f>
        <v>0.189</v>
      </c>
      <c r="AD189">
        <f t="shared" si="55"/>
        <v>-0.88158734699617469</v>
      </c>
      <c r="AE189">
        <f t="shared" si="55"/>
        <v>-0.88158734699617469</v>
      </c>
      <c r="AF189">
        <f t="shared" si="62"/>
        <v>3</v>
      </c>
      <c r="AG189" t="str">
        <f t="shared" si="63"/>
        <v/>
      </c>
      <c r="AI189" t="e">
        <f t="shared" si="56"/>
        <v>#N/A</v>
      </c>
      <c r="AJ189" t="e">
        <f t="shared" si="57"/>
        <v>#N/A</v>
      </c>
      <c r="AK189" t="e">
        <f t="shared" si="58"/>
        <v>#N/A</v>
      </c>
    </row>
    <row r="190" spans="1:37" x14ac:dyDescent="0.25">
      <c r="A190" s="149">
        <v>0</v>
      </c>
      <c r="B190" s="149">
        <v>45186</v>
      </c>
      <c r="C190" s="87">
        <v>29</v>
      </c>
      <c r="G190" t="e">
        <f t="shared" si="64"/>
        <v>#N/A</v>
      </c>
      <c r="S190">
        <v>34</v>
      </c>
      <c r="T190">
        <f t="shared" ca="1" si="51"/>
        <v>189</v>
      </c>
      <c r="U190">
        <f t="shared" ca="1" si="52"/>
        <v>83.777777777777771</v>
      </c>
      <c r="V190" s="135">
        <f t="shared" ca="1" si="53"/>
        <v>0.98536575503525259</v>
      </c>
      <c r="W190" s="135">
        <f t="shared" ca="1" si="54"/>
        <v>7</v>
      </c>
      <c r="Y190">
        <f t="shared" si="67"/>
        <v>9</v>
      </c>
      <c r="Z190" s="17" t="str">
        <f t="shared" si="68"/>
        <v/>
      </c>
      <c r="AA190" s="17" t="str">
        <f t="shared" si="61"/>
        <v/>
      </c>
      <c r="AB190" cm="1">
        <f t="array" ref="AB190">_xlfn.PERCENTRANK.INC(_xlfn._xlws.FILTER($C:$C,$A:$A=1),C190)</f>
        <v>0.44800000000000001</v>
      </c>
      <c r="AC190" cm="1">
        <f t="array" ref="AC190">_xlfn.PERCENTRANK.INC(_xlfn._xlws.FILTER($C:$C,$A:$A=1),C190)</f>
        <v>0.44800000000000001</v>
      </c>
      <c r="AD190">
        <f t="shared" si="55"/>
        <v>-0.13071596811986319</v>
      </c>
      <c r="AE190">
        <f t="shared" si="55"/>
        <v>-0.13071596811986319</v>
      </c>
      <c r="AF190">
        <f t="shared" si="62"/>
        <v>5</v>
      </c>
      <c r="AG190" t="str">
        <f t="shared" si="63"/>
        <v/>
      </c>
      <c r="AI190" t="e">
        <f t="shared" si="56"/>
        <v>#N/A</v>
      </c>
      <c r="AJ190" t="e">
        <f t="shared" si="57"/>
        <v>#N/A</v>
      </c>
      <c r="AK190" t="e">
        <f t="shared" si="58"/>
        <v>#N/A</v>
      </c>
    </row>
    <row r="191" spans="1:37" x14ac:dyDescent="0.25">
      <c r="A191" s="149">
        <v>1</v>
      </c>
      <c r="B191" s="149">
        <v>45342</v>
      </c>
      <c r="C191" s="87">
        <v>32</v>
      </c>
      <c r="G191" t="e">
        <f t="shared" si="64"/>
        <v>#N/A</v>
      </c>
      <c r="S191">
        <v>34</v>
      </c>
      <c r="T191">
        <f t="shared" ca="1" si="51"/>
        <v>189</v>
      </c>
      <c r="U191">
        <f t="shared" ca="1" si="52"/>
        <v>83.777777777777771</v>
      </c>
      <c r="V191" s="135">
        <f t="shared" ca="1" si="53"/>
        <v>0.98536575503525259</v>
      </c>
      <c r="W191" s="135">
        <f t="shared" ca="1" si="54"/>
        <v>7</v>
      </c>
      <c r="Y191" t="str">
        <f t="shared" si="67"/>
        <v/>
      </c>
      <c r="Z191" s="17">
        <f t="shared" si="68"/>
        <v>6</v>
      </c>
      <c r="AA191" s="17">
        <f t="shared" si="61"/>
        <v>6</v>
      </c>
      <c r="AB191" cm="1">
        <f t="array" ref="AB191">_xlfn.PERCENTRANK.INC(_xlfn._xlws.FILTER($C:$C,$A:$A=1),C191)</f>
        <v>0.68899999999999995</v>
      </c>
      <c r="AC191" cm="1">
        <f t="array" ref="AC191">_xlfn.PERCENTRANK.INC(_xlfn._xlws.FILTER($C:$C,$A:$A=1),C191)</f>
        <v>0.68899999999999995</v>
      </c>
      <c r="AD191">
        <f t="shared" si="55"/>
        <v>0.49301781448446469</v>
      </c>
      <c r="AE191">
        <f t="shared" si="55"/>
        <v>0.49301781448446469</v>
      </c>
      <c r="AF191" t="str">
        <f t="shared" si="62"/>
        <v/>
      </c>
      <c r="AG191">
        <f t="shared" si="63"/>
        <v>6</v>
      </c>
      <c r="AI191" t="e">
        <f t="shared" si="56"/>
        <v>#N/A</v>
      </c>
      <c r="AJ191" t="e">
        <f t="shared" si="57"/>
        <v>#N/A</v>
      </c>
      <c r="AK191" t="e">
        <f t="shared" si="58"/>
        <v>#N/A</v>
      </c>
    </row>
    <row r="192" spans="1:37" x14ac:dyDescent="0.25">
      <c r="A192" s="149">
        <v>0</v>
      </c>
      <c r="B192" s="149">
        <v>45374</v>
      </c>
      <c r="C192" s="87">
        <v>35</v>
      </c>
      <c r="G192" t="e">
        <f t="shared" si="64"/>
        <v>#N/A</v>
      </c>
      <c r="S192">
        <v>34</v>
      </c>
      <c r="T192">
        <f t="shared" ca="1" si="51"/>
        <v>189</v>
      </c>
      <c r="U192">
        <f t="shared" ca="1" si="52"/>
        <v>83.777777777777771</v>
      </c>
      <c r="V192" s="135">
        <f t="shared" ca="1" si="53"/>
        <v>0.98536575503525259</v>
      </c>
      <c r="W192" s="135">
        <f t="shared" ca="1" si="54"/>
        <v>7</v>
      </c>
      <c r="Y192">
        <f t="shared" si="67"/>
        <v>9</v>
      </c>
      <c r="Z192" s="17" t="str">
        <f t="shared" si="68"/>
        <v/>
      </c>
      <c r="AA192" s="17" t="str">
        <f t="shared" si="61"/>
        <v/>
      </c>
      <c r="AB192" cm="1">
        <f t="array" ref="AB192">_xlfn.PERCENTRANK.INC(_xlfn._xlws.FILTER($C:$C,$A:$A=1),C192)</f>
        <v>0.83599999999999997</v>
      </c>
      <c r="AC192" cm="1">
        <f t="array" ref="AC192">_xlfn.PERCENTRANK.INC(_xlfn._xlws.FILTER($C:$C,$A:$A=1),C192)</f>
        <v>0.83599999999999997</v>
      </c>
      <c r="AD192">
        <f t="shared" si="55"/>
        <v>0.97815028626247047</v>
      </c>
      <c r="AE192">
        <f t="shared" si="55"/>
        <v>0.97815028626247047</v>
      </c>
      <c r="AF192">
        <f t="shared" si="62"/>
        <v>7</v>
      </c>
      <c r="AG192" t="str">
        <f t="shared" si="63"/>
        <v/>
      </c>
      <c r="AI192" t="e">
        <f t="shared" si="56"/>
        <v>#N/A</v>
      </c>
      <c r="AJ192" t="e">
        <f t="shared" si="57"/>
        <v>#N/A</v>
      </c>
      <c r="AK192" t="e">
        <f t="shared" si="58"/>
        <v>#N/A</v>
      </c>
    </row>
    <row r="193" spans="1:37" x14ac:dyDescent="0.25">
      <c r="A193" s="149">
        <v>0</v>
      </c>
      <c r="B193" s="149">
        <v>45436</v>
      </c>
      <c r="C193" s="87">
        <v>25</v>
      </c>
      <c r="G193" t="e">
        <f t="shared" si="64"/>
        <v>#N/A</v>
      </c>
      <c r="S193">
        <v>34</v>
      </c>
      <c r="T193">
        <f t="shared" ca="1" si="51"/>
        <v>189</v>
      </c>
      <c r="U193">
        <f t="shared" ca="1" si="52"/>
        <v>83.777777777777771</v>
      </c>
      <c r="V193" s="135">
        <f t="shared" ca="1" si="53"/>
        <v>0.98536575503525259</v>
      </c>
      <c r="W193" s="135">
        <f t="shared" ca="1" si="54"/>
        <v>7</v>
      </c>
      <c r="Y193">
        <f t="shared" si="67"/>
        <v>9</v>
      </c>
      <c r="Z193" s="17" t="str">
        <f t="shared" si="68"/>
        <v/>
      </c>
      <c r="AA193" s="17" t="str">
        <f t="shared" si="61"/>
        <v/>
      </c>
      <c r="AB193" cm="1">
        <f t="array" ref="AB193">_xlfn.PERCENTRANK.INC(_xlfn._xlws.FILTER($C:$C,$A:$A=1),C193)</f>
        <v>0.189</v>
      </c>
      <c r="AC193" cm="1">
        <f t="array" ref="AC193">_xlfn.PERCENTRANK.INC(_xlfn._xlws.FILTER($C:$C,$A:$A=1),C193)</f>
        <v>0.189</v>
      </c>
      <c r="AD193">
        <f t="shared" si="55"/>
        <v>-0.88158734699617469</v>
      </c>
      <c r="AE193">
        <f t="shared" si="55"/>
        <v>-0.88158734699617469</v>
      </c>
      <c r="AF193">
        <f t="shared" si="62"/>
        <v>3</v>
      </c>
      <c r="AG193" t="str">
        <f t="shared" si="63"/>
        <v/>
      </c>
      <c r="AI193" t="e">
        <f t="shared" si="56"/>
        <v>#N/A</v>
      </c>
      <c r="AJ193" t="e">
        <f t="shared" si="57"/>
        <v>#N/A</v>
      </c>
      <c r="AK193" t="e">
        <f t="shared" si="58"/>
        <v>#N/A</v>
      </c>
    </row>
    <row r="194" spans="1:37" x14ac:dyDescent="0.25">
      <c r="A194" s="149">
        <v>0</v>
      </c>
      <c r="B194" s="149">
        <v>45573</v>
      </c>
      <c r="C194" s="87">
        <v>35</v>
      </c>
      <c r="G194" t="e">
        <f t="shared" si="64"/>
        <v>#N/A</v>
      </c>
      <c r="S194">
        <v>34</v>
      </c>
      <c r="T194">
        <f t="shared" ca="1" si="51"/>
        <v>189</v>
      </c>
      <c r="U194">
        <f t="shared" ca="1" si="52"/>
        <v>83.777777777777771</v>
      </c>
      <c r="V194" s="135">
        <f t="shared" ca="1" si="53"/>
        <v>0.98536575503525259</v>
      </c>
      <c r="W194" s="135">
        <f t="shared" ca="1" si="54"/>
        <v>7</v>
      </c>
      <c r="Y194">
        <f t="shared" si="67"/>
        <v>9</v>
      </c>
      <c r="Z194" s="17" t="str">
        <f t="shared" si="68"/>
        <v/>
      </c>
      <c r="AA194" s="17" t="str">
        <f t="shared" si="61"/>
        <v/>
      </c>
      <c r="AB194" cm="1">
        <f t="array" ref="AB194">_xlfn.PERCENTRANK.INC(_xlfn._xlws.FILTER($C:$C,$A:$A=1),C194)</f>
        <v>0.83599999999999997</v>
      </c>
      <c r="AC194" cm="1">
        <f t="array" ref="AC194">_xlfn.PERCENTRANK.INC(_xlfn._xlws.FILTER($C:$C,$A:$A=1),C194)</f>
        <v>0.83599999999999997</v>
      </c>
      <c r="AD194">
        <f t="shared" si="55"/>
        <v>0.97815028626247047</v>
      </c>
      <c r="AE194">
        <f t="shared" si="55"/>
        <v>0.97815028626247047</v>
      </c>
      <c r="AF194">
        <f t="shared" si="62"/>
        <v>7</v>
      </c>
      <c r="AG194" t="str">
        <f t="shared" si="63"/>
        <v/>
      </c>
      <c r="AI194" t="e">
        <f t="shared" si="56"/>
        <v>#N/A</v>
      </c>
      <c r="AJ194" t="e">
        <f t="shared" si="57"/>
        <v>#N/A</v>
      </c>
      <c r="AK194" t="e">
        <f t="shared" si="58"/>
        <v>#N/A</v>
      </c>
    </row>
    <row r="195" spans="1:37" x14ac:dyDescent="0.25">
      <c r="A195" s="149">
        <v>0</v>
      </c>
      <c r="B195" s="149">
        <v>45627</v>
      </c>
      <c r="C195" s="87">
        <v>31</v>
      </c>
      <c r="G195" t="e">
        <f t="shared" si="64"/>
        <v>#N/A</v>
      </c>
      <c r="S195">
        <v>34</v>
      </c>
      <c r="T195">
        <f t="shared" ref="T195:U226" ca="1" si="69">RANK(S195,$T$2:$T$226,1)</f>
        <v>189</v>
      </c>
      <c r="U195">
        <f t="shared" ref="U195:V226" ca="1" si="70">(T195 - 0.5) / COUNT($T$2:$T$226) * 100</f>
        <v>83.777777777777771</v>
      </c>
      <c r="V195" s="135">
        <f t="shared" ref="V195:W226" ca="1" si="71">_xlfn.NORM.S.INV(U195/100)</f>
        <v>0.98536575503525259</v>
      </c>
      <c r="W195" s="135">
        <f t="shared" ref="W195:X226" ca="1" si="72">MIN(9,MAX(1,ROUND(2*V195+5,0)))</f>
        <v>7</v>
      </c>
      <c r="Y195">
        <f t="shared" si="67"/>
        <v>9</v>
      </c>
      <c r="Z195" s="17" t="str">
        <f t="shared" si="68"/>
        <v/>
      </c>
      <c r="AA195" s="17" t="str">
        <f t="shared" ref="AA195:AA226" si="73">IF(A195=1,
IF(AC195&lt;0.04,1,
IF(AC195&lt;0.11,2,
IF(AC195&lt;0.23,3,
IF(AC195&lt;0.4,4,
IF(AC195&lt;0.6,5,
IF(AC195&lt;0.77,6,
IF(AC195&lt;0.89,7,
IF(AC195&lt;0.96,8,9)))))))),
"")</f>
        <v/>
      </c>
      <c r="AB195" cm="1">
        <f t="array" ref="AB195">_xlfn.PERCENTRANK.INC(_xlfn._xlws.FILTER($C:$C,$A:$A=1),C195)</f>
        <v>0.62</v>
      </c>
      <c r="AC195" cm="1">
        <f t="array" ref="AC195">_xlfn.PERCENTRANK.INC(_xlfn._xlws.FILTER($C:$C,$A:$A=1),C195)</f>
        <v>0.62</v>
      </c>
      <c r="AD195">
        <f t="shared" ref="AD195:AE226" si="74">_xlfn.NORM.S.INV(AB195)</f>
        <v>0.30548078809939727</v>
      </c>
      <c r="AE195">
        <f t="shared" si="74"/>
        <v>0.30548078809939727</v>
      </c>
      <c r="AF195">
        <f t="shared" ref="AF195:AF226" si="75">IF(A195= 0,ROUND(AD195*2+5,0),"")</f>
        <v>6</v>
      </c>
      <c r="AG195" t="str">
        <f t="shared" ref="AG195:AG226" si="76">IF(A195= 1,ROUND(AE195*2+5,0),"")</f>
        <v/>
      </c>
      <c r="AI195" t="e">
        <f t="shared" ref="AI195:AI226" si="77">_xlfn.PERCENTRANK.EXC($C$1:$C$226,AH195)</f>
        <v>#N/A</v>
      </c>
      <c r="AJ195" t="e">
        <f t="shared" ref="AJ195:AJ226" si="78">_xlfn.NORM.S.INV(AI195)</f>
        <v>#N/A</v>
      </c>
      <c r="AK195" t="e">
        <f t="shared" ref="AK195:AK226" si="79">AJ195*2+5</f>
        <v>#N/A</v>
      </c>
    </row>
    <row r="196" spans="1:37" x14ac:dyDescent="0.25">
      <c r="A196" s="149">
        <v>0</v>
      </c>
      <c r="B196" s="149">
        <v>45636</v>
      </c>
      <c r="C196" s="87">
        <v>31</v>
      </c>
      <c r="G196" t="e">
        <f t="shared" si="64"/>
        <v>#N/A</v>
      </c>
      <c r="S196">
        <v>34</v>
      </c>
      <c r="T196">
        <f t="shared" ca="1" si="69"/>
        <v>189</v>
      </c>
      <c r="U196">
        <f t="shared" ca="1" si="70"/>
        <v>83.777777777777771</v>
      </c>
      <c r="V196" s="135">
        <f t="shared" ca="1" si="71"/>
        <v>0.98536575503525259</v>
      </c>
      <c r="W196" s="135">
        <f t="shared" ca="1" si="72"/>
        <v>7</v>
      </c>
      <c r="Y196">
        <f t="shared" si="67"/>
        <v>9</v>
      </c>
      <c r="Z196" s="17" t="str">
        <f t="shared" si="68"/>
        <v/>
      </c>
      <c r="AA196" s="17" t="str">
        <f t="shared" si="73"/>
        <v/>
      </c>
      <c r="AB196" cm="1">
        <f t="array" ref="AB196">_xlfn.PERCENTRANK.INC(_xlfn._xlws.FILTER($C:$C,$A:$A=1),C196)</f>
        <v>0.62</v>
      </c>
      <c r="AC196" cm="1">
        <f t="array" ref="AC196">_xlfn.PERCENTRANK.INC(_xlfn._xlws.FILTER($C:$C,$A:$A=1),C196)</f>
        <v>0.62</v>
      </c>
      <c r="AD196">
        <f t="shared" si="74"/>
        <v>0.30548078809939727</v>
      </c>
      <c r="AE196">
        <f t="shared" si="74"/>
        <v>0.30548078809939727</v>
      </c>
      <c r="AF196">
        <f t="shared" si="75"/>
        <v>6</v>
      </c>
      <c r="AG196" t="str">
        <f t="shared" si="76"/>
        <v/>
      </c>
      <c r="AI196" t="e">
        <f t="shared" si="77"/>
        <v>#N/A</v>
      </c>
      <c r="AJ196" t="e">
        <f t="shared" si="78"/>
        <v>#N/A</v>
      </c>
      <c r="AK196" t="e">
        <f t="shared" si="79"/>
        <v>#N/A</v>
      </c>
    </row>
    <row r="197" spans="1:37" x14ac:dyDescent="0.25">
      <c r="A197" s="149">
        <v>0</v>
      </c>
      <c r="B197" s="149">
        <v>45774</v>
      </c>
      <c r="C197" s="87">
        <v>28</v>
      </c>
      <c r="G197" t="e">
        <f t="shared" si="64"/>
        <v>#N/A</v>
      </c>
      <c r="S197">
        <v>34</v>
      </c>
      <c r="T197">
        <f t="shared" ca="1" si="69"/>
        <v>189</v>
      </c>
      <c r="U197">
        <f t="shared" ca="1" si="70"/>
        <v>83.777777777777771</v>
      </c>
      <c r="V197" s="135">
        <f t="shared" ca="1" si="71"/>
        <v>0.98536575503525259</v>
      </c>
      <c r="W197" s="135">
        <f t="shared" ca="1" si="72"/>
        <v>7</v>
      </c>
      <c r="Y197">
        <f t="shared" si="67"/>
        <v>9</v>
      </c>
      <c r="Z197" s="17" t="str">
        <f t="shared" si="68"/>
        <v/>
      </c>
      <c r="AA197" s="17" t="str">
        <f t="shared" si="73"/>
        <v/>
      </c>
      <c r="AB197" cm="1">
        <f t="array" ref="AB197">_xlfn.PERCENTRANK.INC(_xlfn._xlws.FILTER($C:$C,$A:$A=1),C197)</f>
        <v>0.32700000000000001</v>
      </c>
      <c r="AC197" cm="1">
        <f t="array" ref="AC197">_xlfn.PERCENTRANK.INC(_xlfn._xlws.FILTER($C:$C,$A:$A=1),C197)</f>
        <v>0.32700000000000001</v>
      </c>
      <c r="AD197">
        <f t="shared" si="74"/>
        <v>-0.4482122814566093</v>
      </c>
      <c r="AE197">
        <f t="shared" si="74"/>
        <v>-0.4482122814566093</v>
      </c>
      <c r="AF197">
        <f t="shared" si="75"/>
        <v>4</v>
      </c>
      <c r="AG197" t="str">
        <f t="shared" si="76"/>
        <v/>
      </c>
      <c r="AI197" t="e">
        <f t="shared" si="77"/>
        <v>#N/A</v>
      </c>
      <c r="AJ197" t="e">
        <f t="shared" si="78"/>
        <v>#N/A</v>
      </c>
      <c r="AK197" t="e">
        <f t="shared" si="79"/>
        <v>#N/A</v>
      </c>
    </row>
    <row r="198" spans="1:37" x14ac:dyDescent="0.25">
      <c r="A198" s="149">
        <v>0</v>
      </c>
      <c r="B198" s="149">
        <v>40964</v>
      </c>
      <c r="C198" s="87">
        <v>31</v>
      </c>
      <c r="G198" t="e">
        <f t="shared" si="64"/>
        <v>#N/A</v>
      </c>
      <c r="S198">
        <v>35</v>
      </c>
      <c r="T198">
        <f t="shared" ca="1" si="69"/>
        <v>197</v>
      </c>
      <c r="U198">
        <f t="shared" ca="1" si="70"/>
        <v>87.333333333333329</v>
      </c>
      <c r="V198" s="135">
        <f t="shared" ca="1" si="71"/>
        <v>1.1422903927149712</v>
      </c>
      <c r="W198" s="135">
        <f t="shared" ca="1" si="72"/>
        <v>7</v>
      </c>
      <c r="Y198">
        <f t="shared" si="67"/>
        <v>9</v>
      </c>
      <c r="Z198" s="17" t="str">
        <f t="shared" si="68"/>
        <v/>
      </c>
      <c r="AA198" s="17" t="str">
        <f t="shared" si="73"/>
        <v/>
      </c>
      <c r="AB198" cm="1">
        <f t="array" ref="AB198">_xlfn.PERCENTRANK.INC(_xlfn._xlws.FILTER($C:$C,$A:$A=1),C198)</f>
        <v>0.62</v>
      </c>
      <c r="AC198" cm="1">
        <f t="array" ref="AC198">_xlfn.PERCENTRANK.INC(_xlfn._xlws.FILTER($C:$C,$A:$A=1),C198)</f>
        <v>0.62</v>
      </c>
      <c r="AD198">
        <f t="shared" si="74"/>
        <v>0.30548078809939727</v>
      </c>
      <c r="AE198">
        <f t="shared" si="74"/>
        <v>0.30548078809939727</v>
      </c>
      <c r="AF198">
        <f t="shared" si="75"/>
        <v>6</v>
      </c>
      <c r="AG198" t="str">
        <f t="shared" si="76"/>
        <v/>
      </c>
      <c r="AI198" t="e">
        <f t="shared" si="77"/>
        <v>#N/A</v>
      </c>
      <c r="AJ198" t="e">
        <f t="shared" si="78"/>
        <v>#N/A</v>
      </c>
      <c r="AK198" t="e">
        <f t="shared" si="79"/>
        <v>#N/A</v>
      </c>
    </row>
    <row r="199" spans="1:37" x14ac:dyDescent="0.25">
      <c r="A199" s="149">
        <v>1</v>
      </c>
      <c r="B199" s="149">
        <v>45852</v>
      </c>
      <c r="C199" s="87">
        <v>38</v>
      </c>
      <c r="G199" t="e">
        <f t="shared" si="64"/>
        <v>#N/A</v>
      </c>
      <c r="T199">
        <v>35</v>
      </c>
      <c r="U199">
        <f t="shared" ca="1" si="69"/>
        <v>197</v>
      </c>
      <c r="V199" s="135">
        <f t="shared" ca="1" si="70"/>
        <v>87.333333333333329</v>
      </c>
      <c r="W199" s="135">
        <f t="shared" ca="1" si="71"/>
        <v>1.1422903927149712</v>
      </c>
      <c r="X199" s="135">
        <f t="shared" ca="1" si="72"/>
        <v>7</v>
      </c>
      <c r="Z199" s="17" t="str">
        <f t="shared" ref="Z199:Z226" si="80">IF(A199=0,
IF(AB199&lt;0.04,1,
IF(AB199&lt;0.11,2,
IF(AB199&lt;0.23,3,
IF(AB199&lt;0.4,4,
IF(AB199&lt;0.6,5,
IF(AB199&lt;0.77,6,
IF(AB199&lt;0.89,7,
IF(AB199&lt;0.96,8,9)))))))),
"")</f>
        <v/>
      </c>
      <c r="AA199" s="17">
        <f t="shared" si="73"/>
        <v>9</v>
      </c>
      <c r="AB199" cm="1">
        <f t="array" ref="AB199">_xlfn.PERCENTRANK.INC(_xlfn._xlws.FILTER($C:$C,$A:$A=0),C199)</f>
        <v>0.95099999999999996</v>
      </c>
      <c r="AC199" cm="1">
        <f t="array" ref="AC199">_xlfn.PERCENTRANK.INC(_xlfn._xlws.FILTER($C:$C,$A:$A=1),C199)</f>
        <v>0.96499999999999997</v>
      </c>
      <c r="AD199">
        <f t="shared" si="74"/>
        <v>1.654627902351077</v>
      </c>
      <c r="AE199">
        <f t="shared" si="74"/>
        <v>1.8119106729525971</v>
      </c>
      <c r="AF199" t="str">
        <f t="shared" si="75"/>
        <v/>
      </c>
      <c r="AG199">
        <f t="shared" si="76"/>
        <v>9</v>
      </c>
      <c r="AI199" t="e">
        <f t="shared" si="77"/>
        <v>#N/A</v>
      </c>
      <c r="AJ199" t="e">
        <f t="shared" si="78"/>
        <v>#N/A</v>
      </c>
      <c r="AK199" t="e">
        <f t="shared" si="79"/>
        <v>#N/A</v>
      </c>
    </row>
    <row r="200" spans="1:37" x14ac:dyDescent="0.25">
      <c r="A200" s="149">
        <v>0</v>
      </c>
      <c r="B200" s="149">
        <v>45874</v>
      </c>
      <c r="C200" s="87">
        <v>34</v>
      </c>
      <c r="G200" t="e">
        <f t="shared" si="64"/>
        <v>#N/A</v>
      </c>
      <c r="T200">
        <v>35</v>
      </c>
      <c r="U200">
        <f t="shared" ca="1" si="69"/>
        <v>197</v>
      </c>
      <c r="V200" s="135">
        <f t="shared" ca="1" si="70"/>
        <v>87.333333333333329</v>
      </c>
      <c r="W200" s="135">
        <f t="shared" ca="1" si="71"/>
        <v>1.1422903927149712</v>
      </c>
      <c r="X200" s="135">
        <f t="shared" ca="1" si="72"/>
        <v>7</v>
      </c>
      <c r="Z200" s="17">
        <f t="shared" si="80"/>
        <v>7</v>
      </c>
      <c r="AA200" s="17" t="str">
        <f t="shared" si="73"/>
        <v/>
      </c>
      <c r="AB200" cm="1">
        <f t="array" ref="AB200">_xlfn.PERCENTRANK.INC(_xlfn._xlws.FILTER($C:$C,$A:$A=0),C200)</f>
        <v>0.84799999999999998</v>
      </c>
      <c r="AC200" cm="1">
        <f t="array" ref="AC200">_xlfn.PERCENTRANK.INC(_xlfn._xlws.FILTER($C:$C,$A:$A=1),C200)</f>
        <v>0.82699999999999996</v>
      </c>
      <c r="AD200">
        <f t="shared" si="74"/>
        <v>1.02789334580214</v>
      </c>
      <c r="AE200">
        <f t="shared" si="74"/>
        <v>0.94237633259795017</v>
      </c>
      <c r="AF200">
        <f t="shared" si="75"/>
        <v>7</v>
      </c>
      <c r="AG200" t="str">
        <f t="shared" si="76"/>
        <v/>
      </c>
      <c r="AI200" t="e">
        <f t="shared" si="77"/>
        <v>#N/A</v>
      </c>
      <c r="AJ200" t="e">
        <f t="shared" si="78"/>
        <v>#N/A</v>
      </c>
      <c r="AK200" t="e">
        <f t="shared" si="79"/>
        <v>#N/A</v>
      </c>
    </row>
    <row r="201" spans="1:37" x14ac:dyDescent="0.25">
      <c r="A201" s="149">
        <v>1</v>
      </c>
      <c r="B201" s="149">
        <v>45069</v>
      </c>
      <c r="C201" s="87">
        <v>32</v>
      </c>
      <c r="G201" t="e">
        <f t="shared" si="64"/>
        <v>#N/A</v>
      </c>
      <c r="T201">
        <v>35</v>
      </c>
      <c r="U201">
        <f t="shared" ca="1" si="69"/>
        <v>197</v>
      </c>
      <c r="V201" s="135">
        <f t="shared" ca="1" si="70"/>
        <v>87.333333333333329</v>
      </c>
      <c r="W201" s="135">
        <f t="shared" ca="1" si="71"/>
        <v>1.1422903927149712</v>
      </c>
      <c r="X201" s="135">
        <f t="shared" ca="1" si="72"/>
        <v>7</v>
      </c>
      <c r="Z201" s="17" t="str">
        <f t="shared" si="80"/>
        <v/>
      </c>
      <c r="AA201" s="17">
        <f t="shared" si="73"/>
        <v>6</v>
      </c>
      <c r="AB201" cm="1">
        <f t="array" ref="AB201">_xlfn.PERCENTRANK.INC(_xlfn._xlws.FILTER($C:$C,$A:$A=0),C201)</f>
        <v>0.70299999999999996</v>
      </c>
      <c r="AC201" cm="1">
        <f t="array" ref="AC201">_xlfn.PERCENTRANK.INC(_xlfn._xlws.FILTER($C:$C,$A:$A=1),C201)</f>
        <v>0.68899999999999995</v>
      </c>
      <c r="AD201">
        <f t="shared" si="74"/>
        <v>0.53304851090290906</v>
      </c>
      <c r="AE201">
        <f t="shared" si="74"/>
        <v>0.49301781448446469</v>
      </c>
      <c r="AF201" t="str">
        <f t="shared" si="75"/>
        <v/>
      </c>
      <c r="AG201">
        <f t="shared" si="76"/>
        <v>6</v>
      </c>
      <c r="AI201" t="e">
        <f t="shared" si="77"/>
        <v>#N/A</v>
      </c>
      <c r="AJ201" t="e">
        <f t="shared" si="78"/>
        <v>#N/A</v>
      </c>
      <c r="AK201" t="e">
        <f t="shared" si="79"/>
        <v>#N/A</v>
      </c>
    </row>
    <row r="202" spans="1:37" x14ac:dyDescent="0.25">
      <c r="A202" s="149">
        <v>1</v>
      </c>
      <c r="B202" s="149">
        <v>45969</v>
      </c>
      <c r="C202" s="87">
        <v>20</v>
      </c>
      <c r="G202" t="e">
        <f t="shared" si="64"/>
        <v>#N/A</v>
      </c>
      <c r="T202">
        <v>35</v>
      </c>
      <c r="U202">
        <f t="shared" ca="1" si="69"/>
        <v>197</v>
      </c>
      <c r="V202" s="135">
        <f t="shared" ca="1" si="70"/>
        <v>87.333333333333329</v>
      </c>
      <c r="W202" s="135">
        <f t="shared" ca="1" si="71"/>
        <v>1.1422903927149712</v>
      </c>
      <c r="X202" s="135">
        <f t="shared" ca="1" si="72"/>
        <v>7</v>
      </c>
      <c r="Z202" s="17" t="str">
        <f t="shared" si="80"/>
        <v/>
      </c>
      <c r="AA202" s="17">
        <f t="shared" si="73"/>
        <v>1</v>
      </c>
      <c r="AB202" cm="1">
        <f t="array" ref="AB202">_xlfn.PERCENTRANK.INC(_xlfn._xlws.FILTER($C:$C,$A:$A=0),C202)</f>
        <v>4.8000000000000001E-2</v>
      </c>
      <c r="AC202" cm="1">
        <f t="array" ref="AC202">_xlfn.PERCENTRANK.INC(_xlfn._xlws.FILTER($C:$C,$A:$A=1),C202)</f>
        <v>3.4000000000000002E-2</v>
      </c>
      <c r="AD202">
        <f t="shared" si="74"/>
        <v>-1.6645628612027215</v>
      </c>
      <c r="AE202">
        <f t="shared" si="74"/>
        <v>-1.825006821146403</v>
      </c>
      <c r="AF202" t="str">
        <f t="shared" si="75"/>
        <v/>
      </c>
      <c r="AG202">
        <f t="shared" si="76"/>
        <v>1</v>
      </c>
      <c r="AI202" t="e">
        <f t="shared" si="77"/>
        <v>#N/A</v>
      </c>
      <c r="AJ202" t="e">
        <f t="shared" si="78"/>
        <v>#N/A</v>
      </c>
      <c r="AK202" t="e">
        <f t="shared" si="79"/>
        <v>#N/A</v>
      </c>
    </row>
    <row r="203" spans="1:37" x14ac:dyDescent="0.25">
      <c r="A203" s="149">
        <v>0</v>
      </c>
      <c r="B203" s="149">
        <v>45974</v>
      </c>
      <c r="C203" s="87">
        <v>28</v>
      </c>
      <c r="G203" t="e">
        <f t="shared" ref="G203:G226" si="81">_xlfn.PERCENTRANK.EXC($E$10:$E$175,H203)</f>
        <v>#N/A</v>
      </c>
      <c r="T203">
        <v>35</v>
      </c>
      <c r="U203">
        <f t="shared" ca="1" si="69"/>
        <v>197</v>
      </c>
      <c r="V203" s="135">
        <f t="shared" ca="1" si="70"/>
        <v>87.333333333333329</v>
      </c>
      <c r="W203" s="135">
        <f t="shared" ca="1" si="71"/>
        <v>1.1422903927149712</v>
      </c>
      <c r="X203" s="135">
        <f t="shared" ca="1" si="72"/>
        <v>7</v>
      </c>
      <c r="Z203" s="17">
        <f t="shared" si="80"/>
        <v>4</v>
      </c>
      <c r="AA203" s="17" t="str">
        <f t="shared" si="73"/>
        <v/>
      </c>
      <c r="AB203" cm="1">
        <f t="array" ref="AB203">_xlfn.PERCENTRANK.INC(_xlfn._xlws.FILTER($C:$C,$A:$A=0),C203)</f>
        <v>0.315</v>
      </c>
      <c r="AC203" cm="1">
        <f t="array" ref="AC203">_xlfn.PERCENTRANK.INC(_xlfn._xlws.FILTER($C:$C,$A:$A=1),C203)</f>
        <v>0.32700000000000001</v>
      </c>
      <c r="AD203">
        <f t="shared" si="74"/>
        <v>-0.48172684958473044</v>
      </c>
      <c r="AE203">
        <f t="shared" si="74"/>
        <v>-0.4482122814566093</v>
      </c>
      <c r="AF203">
        <f t="shared" si="75"/>
        <v>4</v>
      </c>
      <c r="AG203" t="str">
        <f t="shared" si="76"/>
        <v/>
      </c>
      <c r="AI203" t="e">
        <f t="shared" si="77"/>
        <v>#N/A</v>
      </c>
      <c r="AJ203" t="e">
        <f t="shared" si="78"/>
        <v>#N/A</v>
      </c>
      <c r="AK203" t="e">
        <f t="shared" si="79"/>
        <v>#N/A</v>
      </c>
    </row>
    <row r="204" spans="1:37" x14ac:dyDescent="0.25">
      <c r="A204" s="149">
        <v>0</v>
      </c>
      <c r="B204" s="149">
        <v>41364</v>
      </c>
      <c r="C204" s="87">
        <v>31</v>
      </c>
      <c r="G204" t="e">
        <f t="shared" si="81"/>
        <v>#N/A</v>
      </c>
      <c r="T204">
        <v>36</v>
      </c>
      <c r="U204">
        <f t="shared" ca="1" si="69"/>
        <v>203</v>
      </c>
      <c r="V204" s="135">
        <f t="shared" ca="1" si="70"/>
        <v>90</v>
      </c>
      <c r="W204" s="135">
        <f t="shared" ca="1" si="71"/>
        <v>1.2815515655446006</v>
      </c>
      <c r="X204" s="135">
        <f t="shared" ca="1" si="72"/>
        <v>8</v>
      </c>
      <c r="Z204" s="17">
        <f t="shared" si="80"/>
        <v>5</v>
      </c>
      <c r="AA204" s="17" t="str">
        <f t="shared" si="73"/>
        <v/>
      </c>
      <c r="AB204" cm="1">
        <f t="array" ref="AB204">_xlfn.PERCENTRANK.INC(_xlfn._xlws.FILTER($C:$C,$A:$A=0),C204)</f>
        <v>0.58699999999999997</v>
      </c>
      <c r="AC204" cm="1">
        <f t="array" ref="AC204">_xlfn.PERCENTRANK.INC(_xlfn._xlws.FILTER($C:$C,$A:$A=1),C204)</f>
        <v>0.62</v>
      </c>
      <c r="AD204">
        <f t="shared" si="74"/>
        <v>0.21983456380506855</v>
      </c>
      <c r="AE204">
        <f t="shared" si="74"/>
        <v>0.30548078809939727</v>
      </c>
      <c r="AF204">
        <f t="shared" si="75"/>
        <v>5</v>
      </c>
      <c r="AG204" t="str">
        <f t="shared" si="76"/>
        <v/>
      </c>
      <c r="AI204" t="e">
        <f t="shared" si="77"/>
        <v>#N/A</v>
      </c>
      <c r="AJ204" t="e">
        <f t="shared" si="78"/>
        <v>#N/A</v>
      </c>
      <c r="AK204" t="e">
        <f t="shared" si="79"/>
        <v>#N/A</v>
      </c>
    </row>
    <row r="205" spans="1:37" x14ac:dyDescent="0.25">
      <c r="A205" s="149">
        <v>0</v>
      </c>
      <c r="B205" s="149">
        <v>45999</v>
      </c>
      <c r="C205" s="87">
        <v>31</v>
      </c>
      <c r="G205" t="e">
        <f t="shared" si="81"/>
        <v>#N/A</v>
      </c>
      <c r="T205">
        <v>36</v>
      </c>
      <c r="U205">
        <f t="shared" ca="1" si="69"/>
        <v>203</v>
      </c>
      <c r="V205" s="135">
        <f t="shared" ca="1" si="70"/>
        <v>90</v>
      </c>
      <c r="W205" s="135">
        <f t="shared" ca="1" si="71"/>
        <v>1.2815515655446006</v>
      </c>
      <c r="X205" s="135">
        <f t="shared" ca="1" si="72"/>
        <v>8</v>
      </c>
      <c r="Z205" s="17">
        <f t="shared" si="80"/>
        <v>5</v>
      </c>
      <c r="AA205" s="17" t="str">
        <f t="shared" si="73"/>
        <v/>
      </c>
      <c r="AB205" cm="1">
        <f t="array" ref="AB205">_xlfn.PERCENTRANK.INC(_xlfn._xlws.FILTER($C:$C,$A:$A=0),C205)</f>
        <v>0.58699999999999997</v>
      </c>
      <c r="AC205" cm="1">
        <f t="array" ref="AC205">_xlfn.PERCENTRANK.INC(_xlfn._xlws.FILTER($C:$C,$A:$A=1),C205)</f>
        <v>0.62</v>
      </c>
      <c r="AD205">
        <f t="shared" si="74"/>
        <v>0.21983456380506855</v>
      </c>
      <c r="AE205">
        <f t="shared" si="74"/>
        <v>0.30548078809939727</v>
      </c>
      <c r="AF205">
        <f t="shared" si="75"/>
        <v>5</v>
      </c>
      <c r="AG205" t="str">
        <f t="shared" si="76"/>
        <v/>
      </c>
      <c r="AI205" t="e">
        <f t="shared" si="77"/>
        <v>#N/A</v>
      </c>
      <c r="AJ205" t="e">
        <f t="shared" si="78"/>
        <v>#N/A</v>
      </c>
      <c r="AK205" t="e">
        <f t="shared" si="79"/>
        <v>#N/A</v>
      </c>
    </row>
    <row r="206" spans="1:37" x14ac:dyDescent="0.25">
      <c r="A206" s="149">
        <v>0</v>
      </c>
      <c r="B206" s="149">
        <v>46130</v>
      </c>
      <c r="C206" s="87">
        <v>18</v>
      </c>
      <c r="G206" t="e">
        <f t="shared" si="81"/>
        <v>#N/A</v>
      </c>
      <c r="T206">
        <v>36</v>
      </c>
      <c r="U206">
        <f t="shared" ca="1" si="69"/>
        <v>203</v>
      </c>
      <c r="V206" s="135">
        <f t="shared" ca="1" si="70"/>
        <v>90</v>
      </c>
      <c r="W206" s="135">
        <f t="shared" ca="1" si="71"/>
        <v>1.2815515655446006</v>
      </c>
      <c r="X206" s="135">
        <f t="shared" ca="1" si="72"/>
        <v>8</v>
      </c>
      <c r="Z206" s="17">
        <f t="shared" si="80"/>
        <v>1</v>
      </c>
      <c r="AA206" s="17" t="str">
        <f t="shared" si="73"/>
        <v/>
      </c>
      <c r="AB206" cm="1">
        <f t="array" ref="AB206">_xlfn.PERCENTRANK.INC(_xlfn._xlws.FILTER($C:$C,$A:$A=0),C206)</f>
        <v>1.2E-2</v>
      </c>
      <c r="AC206" cm="1">
        <f t="array" ref="AC206">_xlfn.PERCENTRANK.INC(_xlfn._xlws.FILTER($C:$C,$A:$A=1),C206)</f>
        <v>1.4E-2</v>
      </c>
      <c r="AD206">
        <f t="shared" si="74"/>
        <v>-2.257129244486225</v>
      </c>
      <c r="AE206">
        <f t="shared" si="74"/>
        <v>-2.1972863766410518</v>
      </c>
      <c r="AF206">
        <f t="shared" si="75"/>
        <v>0</v>
      </c>
      <c r="AG206" t="str">
        <f t="shared" si="76"/>
        <v/>
      </c>
      <c r="AI206" t="e">
        <f t="shared" si="77"/>
        <v>#N/A</v>
      </c>
      <c r="AJ206" t="e">
        <f t="shared" si="78"/>
        <v>#N/A</v>
      </c>
      <c r="AK206" t="e">
        <f t="shared" si="79"/>
        <v>#N/A</v>
      </c>
    </row>
    <row r="207" spans="1:37" x14ac:dyDescent="0.25">
      <c r="A207" s="149">
        <v>0</v>
      </c>
      <c r="B207" s="149">
        <v>46127</v>
      </c>
      <c r="C207" s="87">
        <v>31</v>
      </c>
      <c r="G207" t="e">
        <f t="shared" si="81"/>
        <v>#N/A</v>
      </c>
      <c r="T207">
        <v>36</v>
      </c>
      <c r="U207">
        <f t="shared" ca="1" si="69"/>
        <v>203</v>
      </c>
      <c r="V207" s="135">
        <f t="shared" ca="1" si="70"/>
        <v>90</v>
      </c>
      <c r="W207" s="135">
        <f t="shared" ca="1" si="71"/>
        <v>1.2815515655446006</v>
      </c>
      <c r="X207" s="135">
        <f t="shared" ca="1" si="72"/>
        <v>8</v>
      </c>
      <c r="Z207" s="17">
        <f t="shared" si="80"/>
        <v>5</v>
      </c>
      <c r="AA207" s="17" t="str">
        <f t="shared" si="73"/>
        <v/>
      </c>
      <c r="AB207" cm="1">
        <f t="array" ref="AB207">_xlfn.PERCENTRANK.INC(_xlfn._xlws.FILTER($C:$C,$A:$A=0),C207)</f>
        <v>0.58699999999999997</v>
      </c>
      <c r="AC207" cm="1">
        <f t="array" ref="AC207">_xlfn.PERCENTRANK.INC(_xlfn._xlws.FILTER($C:$C,$A:$A=1),C207)</f>
        <v>0.62</v>
      </c>
      <c r="AD207">
        <f t="shared" si="74"/>
        <v>0.21983456380506855</v>
      </c>
      <c r="AE207">
        <f t="shared" si="74"/>
        <v>0.30548078809939727</v>
      </c>
      <c r="AF207">
        <f t="shared" si="75"/>
        <v>5</v>
      </c>
      <c r="AG207" t="str">
        <f t="shared" si="76"/>
        <v/>
      </c>
      <c r="AI207" t="e">
        <f t="shared" si="77"/>
        <v>#N/A</v>
      </c>
      <c r="AJ207" t="e">
        <f t="shared" si="78"/>
        <v>#N/A</v>
      </c>
      <c r="AK207" t="e">
        <f t="shared" si="79"/>
        <v>#N/A</v>
      </c>
    </row>
    <row r="208" spans="1:37" x14ac:dyDescent="0.25">
      <c r="A208" s="149">
        <v>0</v>
      </c>
      <c r="B208" s="149">
        <v>46140</v>
      </c>
      <c r="C208" s="87">
        <v>28</v>
      </c>
      <c r="G208" t="e">
        <f t="shared" si="81"/>
        <v>#N/A</v>
      </c>
      <c r="T208">
        <v>36</v>
      </c>
      <c r="U208">
        <f t="shared" ca="1" si="69"/>
        <v>203</v>
      </c>
      <c r="V208" s="135">
        <f t="shared" ca="1" si="70"/>
        <v>90</v>
      </c>
      <c r="W208" s="135">
        <f t="shared" ca="1" si="71"/>
        <v>1.2815515655446006</v>
      </c>
      <c r="X208" s="135">
        <f t="shared" ca="1" si="72"/>
        <v>8</v>
      </c>
      <c r="Z208" s="17">
        <f t="shared" si="80"/>
        <v>4</v>
      </c>
      <c r="AA208" s="17" t="str">
        <f t="shared" si="73"/>
        <v/>
      </c>
      <c r="AB208" cm="1">
        <f t="array" ref="AB208">_xlfn.PERCENTRANK.INC(_xlfn._xlws.FILTER($C:$C,$A:$A=0),C208)</f>
        <v>0.315</v>
      </c>
      <c r="AC208" cm="1">
        <f t="array" ref="AC208">_xlfn.PERCENTRANK.INC(_xlfn._xlws.FILTER($C:$C,$A:$A=1),C208)</f>
        <v>0.32700000000000001</v>
      </c>
      <c r="AD208">
        <f t="shared" si="74"/>
        <v>-0.48172684958473044</v>
      </c>
      <c r="AE208">
        <f t="shared" si="74"/>
        <v>-0.4482122814566093</v>
      </c>
      <c r="AF208">
        <f t="shared" si="75"/>
        <v>4</v>
      </c>
      <c r="AG208" t="str">
        <f t="shared" si="76"/>
        <v/>
      </c>
      <c r="AI208" t="e">
        <f t="shared" si="77"/>
        <v>#N/A</v>
      </c>
      <c r="AJ208" t="e">
        <f t="shared" si="78"/>
        <v>#N/A</v>
      </c>
      <c r="AK208" t="e">
        <f t="shared" si="79"/>
        <v>#N/A</v>
      </c>
    </row>
    <row r="209" spans="1:37" x14ac:dyDescent="0.25">
      <c r="A209" s="149">
        <v>0</v>
      </c>
      <c r="B209" s="149">
        <v>46171</v>
      </c>
      <c r="C209" s="87">
        <v>19</v>
      </c>
      <c r="G209" t="e">
        <f t="shared" si="81"/>
        <v>#N/A</v>
      </c>
      <c r="T209">
        <v>36</v>
      </c>
      <c r="U209">
        <f t="shared" ca="1" si="69"/>
        <v>203</v>
      </c>
      <c r="V209" s="135">
        <f t="shared" ca="1" si="70"/>
        <v>90</v>
      </c>
      <c r="W209" s="135">
        <f t="shared" ca="1" si="71"/>
        <v>1.2815515655446006</v>
      </c>
      <c r="X209" s="135">
        <f t="shared" ca="1" si="72"/>
        <v>8</v>
      </c>
      <c r="Z209" s="17">
        <f t="shared" si="80"/>
        <v>1</v>
      </c>
      <c r="AA209" s="17" t="str">
        <f t="shared" si="73"/>
        <v/>
      </c>
      <c r="AB209" cm="1">
        <f t="array" ref="AB209">_xlfn.PERCENTRANK.INC(_xlfn._xlws.FILTER($C:$C,$A:$A=0),C209)</f>
        <v>2.4E-2</v>
      </c>
      <c r="AC209" cm="1">
        <f t="array" ref="AC209">_xlfn.PERCENTRANK.INC(_xlfn._xlws.FILTER($C:$C,$A:$A=1),C209)</f>
        <v>1.7000000000000001E-2</v>
      </c>
      <c r="AD209">
        <f t="shared" si="74"/>
        <v>-1.9773684281819468</v>
      </c>
      <c r="AE209">
        <f t="shared" si="74"/>
        <v>-2.1200716897421503</v>
      </c>
      <c r="AF209">
        <f t="shared" si="75"/>
        <v>1</v>
      </c>
      <c r="AG209" t="str">
        <f t="shared" si="76"/>
        <v/>
      </c>
      <c r="AI209" t="e">
        <f t="shared" si="77"/>
        <v>#N/A</v>
      </c>
      <c r="AJ209" t="e">
        <f t="shared" si="78"/>
        <v>#N/A</v>
      </c>
      <c r="AK209" t="e">
        <f t="shared" si="79"/>
        <v>#N/A</v>
      </c>
    </row>
    <row r="210" spans="1:37" x14ac:dyDescent="0.25">
      <c r="A210" s="149">
        <v>0</v>
      </c>
      <c r="B210" s="149">
        <v>46224</v>
      </c>
      <c r="C210" s="87">
        <v>18</v>
      </c>
      <c r="G210" t="e">
        <f t="shared" si="81"/>
        <v>#N/A</v>
      </c>
      <c r="T210">
        <v>37</v>
      </c>
      <c r="U210">
        <f t="shared" ca="1" si="69"/>
        <v>209</v>
      </c>
      <c r="V210" s="135">
        <f t="shared" ca="1" si="70"/>
        <v>92.666666666666657</v>
      </c>
      <c r="W210" s="135">
        <f t="shared" ca="1" si="71"/>
        <v>1.451406622807291</v>
      </c>
      <c r="X210" s="135">
        <f t="shared" ca="1" si="72"/>
        <v>8</v>
      </c>
      <c r="Z210" s="17">
        <f t="shared" si="80"/>
        <v>1</v>
      </c>
      <c r="AA210" s="17" t="str">
        <f t="shared" si="73"/>
        <v/>
      </c>
      <c r="AB210" cm="1">
        <f t="array" ref="AB210">_xlfn.PERCENTRANK.INC(_xlfn._xlws.FILTER($C:$C,$A:$A=0),C210)</f>
        <v>1.2E-2</v>
      </c>
      <c r="AC210" cm="1">
        <f t="array" ref="AC210">_xlfn.PERCENTRANK.INC(_xlfn._xlws.FILTER($C:$C,$A:$A=1),C210)</f>
        <v>1.4E-2</v>
      </c>
      <c r="AD210">
        <f t="shared" si="74"/>
        <v>-2.257129244486225</v>
      </c>
      <c r="AE210">
        <f t="shared" si="74"/>
        <v>-2.1972863766410518</v>
      </c>
      <c r="AF210">
        <f t="shared" si="75"/>
        <v>0</v>
      </c>
      <c r="AG210" t="str">
        <f t="shared" si="76"/>
        <v/>
      </c>
      <c r="AI210" t="e">
        <f t="shared" si="77"/>
        <v>#N/A</v>
      </c>
      <c r="AJ210" t="e">
        <f t="shared" si="78"/>
        <v>#N/A</v>
      </c>
      <c r="AK210" t="e">
        <f t="shared" si="79"/>
        <v>#N/A</v>
      </c>
    </row>
    <row r="211" spans="1:37" x14ac:dyDescent="0.25">
      <c r="A211" s="149">
        <v>1</v>
      </c>
      <c r="B211" s="149">
        <v>46246</v>
      </c>
      <c r="C211" s="87">
        <v>31</v>
      </c>
      <c r="G211" t="e">
        <f t="shared" si="81"/>
        <v>#N/A</v>
      </c>
      <c r="T211">
        <v>37</v>
      </c>
      <c r="U211">
        <f t="shared" ca="1" si="69"/>
        <v>209</v>
      </c>
      <c r="V211" s="135">
        <f t="shared" ca="1" si="70"/>
        <v>92.666666666666657</v>
      </c>
      <c r="W211" s="135">
        <f t="shared" ca="1" si="71"/>
        <v>1.451406622807291</v>
      </c>
      <c r="X211" s="135">
        <f t="shared" ca="1" si="72"/>
        <v>8</v>
      </c>
      <c r="Z211" s="17" t="str">
        <f t="shared" si="80"/>
        <v/>
      </c>
      <c r="AA211" s="17">
        <f t="shared" si="73"/>
        <v>6</v>
      </c>
      <c r="AB211" cm="1">
        <f t="array" ref="AB211">_xlfn.PERCENTRANK.INC(_xlfn._xlws.FILTER($C:$C,$A:$A=0),C211)</f>
        <v>0.58699999999999997</v>
      </c>
      <c r="AC211" cm="1">
        <f t="array" ref="AC211">_xlfn.PERCENTRANK.INC(_xlfn._xlws.FILTER($C:$C,$A:$A=1),C211)</f>
        <v>0.62</v>
      </c>
      <c r="AD211">
        <f t="shared" si="74"/>
        <v>0.21983456380506855</v>
      </c>
      <c r="AE211">
        <f t="shared" si="74"/>
        <v>0.30548078809939727</v>
      </c>
      <c r="AF211" t="str">
        <f t="shared" si="75"/>
        <v/>
      </c>
      <c r="AG211">
        <f t="shared" si="76"/>
        <v>6</v>
      </c>
      <c r="AI211" t="e">
        <f t="shared" si="77"/>
        <v>#N/A</v>
      </c>
      <c r="AJ211" t="e">
        <f t="shared" si="78"/>
        <v>#N/A</v>
      </c>
      <c r="AK211" t="e">
        <f t="shared" si="79"/>
        <v>#N/A</v>
      </c>
    </row>
    <row r="212" spans="1:37" x14ac:dyDescent="0.25">
      <c r="A212" s="149">
        <v>1</v>
      </c>
      <c r="B212" s="149">
        <v>46392</v>
      </c>
      <c r="C212" s="87">
        <v>30</v>
      </c>
      <c r="G212" t="e">
        <f t="shared" si="81"/>
        <v>#N/A</v>
      </c>
      <c r="T212">
        <v>37</v>
      </c>
      <c r="U212">
        <f t="shared" ca="1" si="69"/>
        <v>209</v>
      </c>
      <c r="V212" s="135">
        <f t="shared" ca="1" si="70"/>
        <v>92.666666666666657</v>
      </c>
      <c r="W212" s="135">
        <f t="shared" ca="1" si="71"/>
        <v>1.451406622807291</v>
      </c>
      <c r="X212" s="135">
        <f t="shared" ca="1" si="72"/>
        <v>8</v>
      </c>
      <c r="Z212" s="17" t="str">
        <f t="shared" si="80"/>
        <v/>
      </c>
      <c r="AA212" s="17">
        <f t="shared" si="73"/>
        <v>5</v>
      </c>
      <c r="AB212" cm="1">
        <f t="array" ref="AB212">_xlfn.PERCENTRANK.INC(_xlfn._xlws.FILTER($C:$C,$A:$A=0),C212)</f>
        <v>0.48399999999999999</v>
      </c>
      <c r="AC212" cm="1">
        <f t="array" ref="AC212">_xlfn.PERCENTRANK.INC(_xlfn._xlws.FILTER($C:$C,$A:$A=1),C212)</f>
        <v>0.55100000000000005</v>
      </c>
      <c r="AD212">
        <f t="shared" si="74"/>
        <v>-4.0116810184968099E-2</v>
      </c>
      <c r="AE212">
        <f t="shared" si="74"/>
        <v>0.12818824809848564</v>
      </c>
      <c r="AF212" t="str">
        <f t="shared" si="75"/>
        <v/>
      </c>
      <c r="AG212">
        <f t="shared" si="76"/>
        <v>5</v>
      </c>
      <c r="AI212" t="e">
        <f t="shared" si="77"/>
        <v>#N/A</v>
      </c>
      <c r="AJ212" t="e">
        <f t="shared" si="78"/>
        <v>#N/A</v>
      </c>
      <c r="AK212" t="e">
        <f t="shared" si="79"/>
        <v>#N/A</v>
      </c>
    </row>
    <row r="213" spans="1:37" x14ac:dyDescent="0.25">
      <c r="A213" s="149">
        <v>1</v>
      </c>
      <c r="B213" s="149">
        <v>46409</v>
      </c>
      <c r="C213" s="87">
        <v>28</v>
      </c>
      <c r="G213" t="e">
        <f t="shared" si="81"/>
        <v>#N/A</v>
      </c>
      <c r="T213">
        <v>37</v>
      </c>
      <c r="U213">
        <f t="shared" ca="1" si="69"/>
        <v>209</v>
      </c>
      <c r="V213" s="135">
        <f t="shared" ca="1" si="70"/>
        <v>92.666666666666657</v>
      </c>
      <c r="W213" s="135">
        <f t="shared" ca="1" si="71"/>
        <v>1.451406622807291</v>
      </c>
      <c r="X213" s="135">
        <f t="shared" ca="1" si="72"/>
        <v>8</v>
      </c>
      <c r="Z213" s="17" t="str">
        <f t="shared" si="80"/>
        <v/>
      </c>
      <c r="AA213" s="17">
        <f t="shared" si="73"/>
        <v>4</v>
      </c>
      <c r="AB213" cm="1">
        <f t="array" ref="AB213">_xlfn.PERCENTRANK.INC(_xlfn._xlws.FILTER($C:$C,$A:$A=0),C213)</f>
        <v>0.315</v>
      </c>
      <c r="AC213" cm="1">
        <f t="array" ref="AC213">_xlfn.PERCENTRANK.INC(_xlfn._xlws.FILTER($C:$C,$A:$A=1),C213)</f>
        <v>0.32700000000000001</v>
      </c>
      <c r="AD213">
        <f t="shared" si="74"/>
        <v>-0.48172684958473044</v>
      </c>
      <c r="AE213">
        <f t="shared" si="74"/>
        <v>-0.4482122814566093</v>
      </c>
      <c r="AF213" t="str">
        <f t="shared" si="75"/>
        <v/>
      </c>
      <c r="AG213">
        <f t="shared" si="76"/>
        <v>4</v>
      </c>
      <c r="AI213" t="e">
        <f t="shared" si="77"/>
        <v>#N/A</v>
      </c>
      <c r="AJ213" t="e">
        <f t="shared" si="78"/>
        <v>#N/A</v>
      </c>
      <c r="AK213" t="e">
        <f t="shared" si="79"/>
        <v>#N/A</v>
      </c>
    </row>
    <row r="214" spans="1:37" x14ac:dyDescent="0.25">
      <c r="A214" s="149">
        <v>0</v>
      </c>
      <c r="B214" s="149">
        <v>46416</v>
      </c>
      <c r="C214" s="87">
        <v>30</v>
      </c>
      <c r="G214" t="e">
        <f t="shared" si="81"/>
        <v>#N/A</v>
      </c>
      <c r="T214">
        <v>37</v>
      </c>
      <c r="U214">
        <f t="shared" ca="1" si="69"/>
        <v>209</v>
      </c>
      <c r="V214" s="135">
        <f t="shared" ca="1" si="70"/>
        <v>92.666666666666657</v>
      </c>
      <c r="W214" s="135">
        <f t="shared" ca="1" si="71"/>
        <v>1.451406622807291</v>
      </c>
      <c r="X214" s="135">
        <f t="shared" ca="1" si="72"/>
        <v>8</v>
      </c>
      <c r="Z214" s="17">
        <f t="shared" si="80"/>
        <v>5</v>
      </c>
      <c r="AA214" s="17" t="str">
        <f t="shared" si="73"/>
        <v/>
      </c>
      <c r="AB214" cm="1">
        <f t="array" ref="AB214">_xlfn.PERCENTRANK.INC(_xlfn._xlws.FILTER($C:$C,$A:$A=0),C214)</f>
        <v>0.48399999999999999</v>
      </c>
      <c r="AC214" cm="1">
        <f t="array" ref="AC214">_xlfn.PERCENTRANK.INC(_xlfn._xlws.FILTER($C:$C,$A:$A=1),C214)</f>
        <v>0.55100000000000005</v>
      </c>
      <c r="AD214">
        <f t="shared" si="74"/>
        <v>-4.0116810184968099E-2</v>
      </c>
      <c r="AE214">
        <f t="shared" si="74"/>
        <v>0.12818824809848564</v>
      </c>
      <c r="AF214">
        <f t="shared" si="75"/>
        <v>5</v>
      </c>
      <c r="AG214" t="str">
        <f t="shared" si="76"/>
        <v/>
      </c>
      <c r="AI214" t="e">
        <f t="shared" si="77"/>
        <v>#N/A</v>
      </c>
      <c r="AJ214" t="e">
        <f t="shared" si="78"/>
        <v>#N/A</v>
      </c>
      <c r="AK214" t="e">
        <f t="shared" si="79"/>
        <v>#N/A</v>
      </c>
    </row>
    <row r="215" spans="1:37" x14ac:dyDescent="0.25">
      <c r="A215" s="149">
        <v>0</v>
      </c>
      <c r="B215" s="149">
        <v>46437</v>
      </c>
      <c r="C215" s="87">
        <v>35</v>
      </c>
      <c r="G215" t="e">
        <f t="shared" si="81"/>
        <v>#N/A</v>
      </c>
      <c r="T215">
        <v>38</v>
      </c>
      <c r="U215">
        <f t="shared" ca="1" si="69"/>
        <v>214</v>
      </c>
      <c r="V215" s="135">
        <f t="shared" ca="1" si="70"/>
        <v>94.888888888888886</v>
      </c>
      <c r="W215" s="135">
        <f t="shared" ca="1" si="71"/>
        <v>1.6341744669080696</v>
      </c>
      <c r="X215" s="135">
        <f t="shared" ca="1" si="72"/>
        <v>8</v>
      </c>
      <c r="Z215" s="17">
        <f t="shared" si="80"/>
        <v>8</v>
      </c>
      <c r="AA215" s="17" t="str">
        <f t="shared" si="73"/>
        <v/>
      </c>
      <c r="AB215" cm="1">
        <f t="array" ref="AB215">_xlfn.PERCENTRANK.INC(_xlfn._xlws.FILTER($C:$C,$A:$A=0),C215)</f>
        <v>0.89</v>
      </c>
      <c r="AC215" cm="1">
        <f t="array" ref="AC215">_xlfn.PERCENTRANK.INC(_xlfn._xlws.FILTER($C:$C,$A:$A=1),C215)</f>
        <v>0.83599999999999997</v>
      </c>
      <c r="AD215">
        <f t="shared" si="74"/>
        <v>1.2265281200366105</v>
      </c>
      <c r="AE215">
        <f t="shared" si="74"/>
        <v>0.97815028626247047</v>
      </c>
      <c r="AF215">
        <f t="shared" si="75"/>
        <v>7</v>
      </c>
      <c r="AG215" t="str">
        <f t="shared" si="76"/>
        <v/>
      </c>
      <c r="AI215" t="e">
        <f t="shared" si="77"/>
        <v>#N/A</v>
      </c>
      <c r="AJ215" t="e">
        <f t="shared" si="78"/>
        <v>#N/A</v>
      </c>
      <c r="AK215" t="e">
        <f t="shared" si="79"/>
        <v>#N/A</v>
      </c>
    </row>
    <row r="216" spans="1:37" x14ac:dyDescent="0.25">
      <c r="A216" s="149">
        <v>0</v>
      </c>
      <c r="B216" s="149">
        <v>46466</v>
      </c>
      <c r="C216" s="87">
        <v>27</v>
      </c>
      <c r="G216" t="e">
        <f t="shared" si="81"/>
        <v>#N/A</v>
      </c>
      <c r="T216">
        <v>38</v>
      </c>
      <c r="U216">
        <f t="shared" ca="1" si="69"/>
        <v>214</v>
      </c>
      <c r="V216" s="135">
        <f t="shared" ca="1" si="70"/>
        <v>94.888888888888886</v>
      </c>
      <c r="W216" s="135">
        <f t="shared" ca="1" si="71"/>
        <v>1.6341744669080696</v>
      </c>
      <c r="X216" s="135">
        <f t="shared" ca="1" si="72"/>
        <v>8</v>
      </c>
      <c r="Z216" s="17">
        <f t="shared" si="80"/>
        <v>4</v>
      </c>
      <c r="AA216" s="17" t="str">
        <f t="shared" si="73"/>
        <v/>
      </c>
      <c r="AB216" cm="1">
        <f t="array" ref="AB216">_xlfn.PERCENTRANK.INC(_xlfn._xlws.FILTER($C:$C,$A:$A=0),C216)</f>
        <v>0.27800000000000002</v>
      </c>
      <c r="AC216" cm="1">
        <f t="array" ref="AC216">_xlfn.PERCENTRANK.INC(_xlfn._xlws.FILTER($C:$C,$A:$A=1),C216)</f>
        <v>0.29299999999999998</v>
      </c>
      <c r="AD216">
        <f t="shared" si="74"/>
        <v>-0.58879321191091971</v>
      </c>
      <c r="AE216">
        <f t="shared" si="74"/>
        <v>-0.54464165479999915</v>
      </c>
      <c r="AF216">
        <f t="shared" si="75"/>
        <v>4</v>
      </c>
      <c r="AG216" t="str">
        <f t="shared" si="76"/>
        <v/>
      </c>
      <c r="AI216" t="e">
        <f t="shared" si="77"/>
        <v>#N/A</v>
      </c>
      <c r="AJ216" t="e">
        <f t="shared" si="78"/>
        <v>#N/A</v>
      </c>
      <c r="AK216" t="e">
        <f t="shared" si="79"/>
        <v>#N/A</v>
      </c>
    </row>
    <row r="217" spans="1:37" x14ac:dyDescent="0.25">
      <c r="A217" s="149">
        <v>1</v>
      </c>
      <c r="B217" s="149">
        <v>46467</v>
      </c>
      <c r="C217" s="87">
        <v>36</v>
      </c>
      <c r="G217" t="e">
        <f t="shared" si="81"/>
        <v>#N/A</v>
      </c>
      <c r="T217">
        <v>38</v>
      </c>
      <c r="U217">
        <f t="shared" ca="1" si="69"/>
        <v>214</v>
      </c>
      <c r="V217" s="135">
        <f t="shared" ca="1" si="70"/>
        <v>94.888888888888886</v>
      </c>
      <c r="W217" s="135">
        <f t="shared" ca="1" si="71"/>
        <v>1.6341744669080696</v>
      </c>
      <c r="X217" s="135">
        <f t="shared" ca="1" si="72"/>
        <v>8</v>
      </c>
      <c r="Z217" s="17" t="str">
        <f t="shared" si="80"/>
        <v/>
      </c>
      <c r="AA217" s="17">
        <f t="shared" si="73"/>
        <v>7</v>
      </c>
      <c r="AB217" cm="1">
        <f t="array" ref="AB217">_xlfn.PERCENTRANK.INC(_xlfn._xlws.FILTER($C:$C,$A:$A=0),C217)</f>
        <v>0.92700000000000005</v>
      </c>
      <c r="AC217" cm="1">
        <f t="array" ref="AC217">_xlfn.PERCENTRANK.INC(_xlfn._xlws.FILTER($C:$C,$A:$A=1),C217)</f>
        <v>0.84399999999999997</v>
      </c>
      <c r="AD217">
        <f t="shared" si="74"/>
        <v>1.4538063589405752</v>
      </c>
      <c r="AE217">
        <f t="shared" si="74"/>
        <v>1.0110343281418137</v>
      </c>
      <c r="AF217" t="str">
        <f t="shared" si="75"/>
        <v/>
      </c>
      <c r="AG217">
        <f t="shared" si="76"/>
        <v>7</v>
      </c>
      <c r="AI217" t="e">
        <f t="shared" si="77"/>
        <v>#N/A</v>
      </c>
      <c r="AJ217" t="e">
        <f t="shared" si="78"/>
        <v>#N/A</v>
      </c>
      <c r="AK217" t="e">
        <f t="shared" si="79"/>
        <v>#N/A</v>
      </c>
    </row>
    <row r="218" spans="1:37" x14ac:dyDescent="0.25">
      <c r="A218" s="149">
        <v>0</v>
      </c>
      <c r="B218" s="149">
        <v>42836</v>
      </c>
      <c r="C218" s="87">
        <v>32</v>
      </c>
      <c r="G218" t="e">
        <f t="shared" si="81"/>
        <v>#N/A</v>
      </c>
      <c r="T218">
        <v>38</v>
      </c>
      <c r="U218">
        <f t="shared" ca="1" si="69"/>
        <v>214</v>
      </c>
      <c r="V218" s="135">
        <f t="shared" ca="1" si="70"/>
        <v>94.888888888888886</v>
      </c>
      <c r="W218" s="135">
        <f t="shared" ca="1" si="71"/>
        <v>1.6341744669080696</v>
      </c>
      <c r="X218" s="135">
        <f t="shared" ca="1" si="72"/>
        <v>8</v>
      </c>
      <c r="Z218" s="17">
        <f t="shared" si="80"/>
        <v>6</v>
      </c>
      <c r="AA218" s="17" t="str">
        <f t="shared" si="73"/>
        <v/>
      </c>
      <c r="AB218" cm="1">
        <f t="array" ref="AB218">_xlfn.PERCENTRANK.INC(_xlfn._xlws.FILTER($C:$C,$A:$A=0),C218)</f>
        <v>0.70299999999999996</v>
      </c>
      <c r="AC218" cm="1">
        <f t="array" ref="AC218">_xlfn.PERCENTRANK.INC(_xlfn._xlws.FILTER($C:$C,$A:$A=1),C218)</f>
        <v>0.68899999999999995</v>
      </c>
      <c r="AD218">
        <f t="shared" si="74"/>
        <v>0.53304851090290906</v>
      </c>
      <c r="AE218">
        <f t="shared" si="74"/>
        <v>0.49301781448446469</v>
      </c>
      <c r="AF218">
        <f t="shared" si="75"/>
        <v>6</v>
      </c>
      <c r="AG218" t="str">
        <f t="shared" si="76"/>
        <v/>
      </c>
      <c r="AI218" t="e">
        <f t="shared" si="77"/>
        <v>#N/A</v>
      </c>
      <c r="AJ218" t="e">
        <f t="shared" si="78"/>
        <v>#N/A</v>
      </c>
      <c r="AK218" t="e">
        <f t="shared" si="79"/>
        <v>#N/A</v>
      </c>
    </row>
    <row r="219" spans="1:37" x14ac:dyDescent="0.25">
      <c r="A219" s="149">
        <v>0</v>
      </c>
      <c r="B219" s="149">
        <v>46523</v>
      </c>
      <c r="C219" s="87">
        <v>28</v>
      </c>
      <c r="G219" t="e">
        <f t="shared" si="81"/>
        <v>#N/A</v>
      </c>
      <c r="T219">
        <v>38</v>
      </c>
      <c r="U219">
        <f t="shared" ca="1" si="69"/>
        <v>214</v>
      </c>
      <c r="V219" s="135">
        <f t="shared" ca="1" si="70"/>
        <v>94.888888888888886</v>
      </c>
      <c r="W219" s="135">
        <f t="shared" ca="1" si="71"/>
        <v>1.6341744669080696</v>
      </c>
      <c r="X219" s="135">
        <f t="shared" ca="1" si="72"/>
        <v>8</v>
      </c>
      <c r="Z219" s="17">
        <f t="shared" si="80"/>
        <v>4</v>
      </c>
      <c r="AA219" s="17" t="str">
        <f t="shared" si="73"/>
        <v/>
      </c>
      <c r="AB219" cm="1">
        <f t="array" ref="AB219">_xlfn.PERCENTRANK.INC(_xlfn._xlws.FILTER($C:$C,$A:$A=0),C219)</f>
        <v>0.315</v>
      </c>
      <c r="AC219" cm="1">
        <f t="array" ref="AC219">_xlfn.PERCENTRANK.INC(_xlfn._xlws.FILTER($C:$C,$A:$A=1),C219)</f>
        <v>0.32700000000000001</v>
      </c>
      <c r="AD219">
        <f t="shared" si="74"/>
        <v>-0.48172684958473044</v>
      </c>
      <c r="AE219">
        <f t="shared" si="74"/>
        <v>-0.4482122814566093</v>
      </c>
      <c r="AF219">
        <f t="shared" si="75"/>
        <v>4</v>
      </c>
      <c r="AG219" t="str">
        <f t="shared" si="76"/>
        <v/>
      </c>
      <c r="AI219" t="e">
        <f t="shared" si="77"/>
        <v>#N/A</v>
      </c>
      <c r="AJ219" t="e">
        <f t="shared" si="78"/>
        <v>#N/A</v>
      </c>
      <c r="AK219" t="e">
        <f t="shared" si="79"/>
        <v>#N/A</v>
      </c>
    </row>
    <row r="220" spans="1:37" x14ac:dyDescent="0.25">
      <c r="A220" s="149">
        <v>0</v>
      </c>
      <c r="B220" s="149">
        <v>46563</v>
      </c>
      <c r="C220" s="87">
        <v>21</v>
      </c>
      <c r="G220" t="e">
        <f t="shared" si="81"/>
        <v>#N/A</v>
      </c>
      <c r="T220">
        <v>38</v>
      </c>
      <c r="U220">
        <f t="shared" ca="1" si="69"/>
        <v>214</v>
      </c>
      <c r="V220" s="135">
        <f t="shared" ca="1" si="70"/>
        <v>94.888888888888886</v>
      </c>
      <c r="W220" s="135">
        <f t="shared" ca="1" si="71"/>
        <v>1.6341744669080696</v>
      </c>
      <c r="X220" s="135">
        <f t="shared" ca="1" si="72"/>
        <v>8</v>
      </c>
      <c r="Z220" s="17">
        <f t="shared" si="80"/>
        <v>2</v>
      </c>
      <c r="AA220" s="17" t="str">
        <f t="shared" si="73"/>
        <v/>
      </c>
      <c r="AB220" cm="1">
        <f t="array" ref="AB220">_xlfn.PERCENTRANK.INC(_xlfn._xlws.FILTER($C:$C,$A:$A=0),C220)</f>
        <v>5.3999999999999999E-2</v>
      </c>
      <c r="AC220" cm="1">
        <f t="array" ref="AC220">_xlfn.PERCENTRANK.INC(_xlfn._xlws.FILTER($C:$C,$A:$A=1),C220)</f>
        <v>0.12</v>
      </c>
      <c r="AD220">
        <f t="shared" si="74"/>
        <v>-1.607247891900218</v>
      </c>
      <c r="AE220">
        <f t="shared" si="74"/>
        <v>-1.1749867920660904</v>
      </c>
      <c r="AF220">
        <f t="shared" si="75"/>
        <v>2</v>
      </c>
      <c r="AG220" t="str">
        <f t="shared" si="76"/>
        <v/>
      </c>
      <c r="AI220" t="e">
        <f t="shared" si="77"/>
        <v>#N/A</v>
      </c>
      <c r="AJ220" t="e">
        <f t="shared" si="78"/>
        <v>#N/A</v>
      </c>
      <c r="AK220" t="e">
        <f t="shared" si="79"/>
        <v>#N/A</v>
      </c>
    </row>
    <row r="221" spans="1:37" x14ac:dyDescent="0.25">
      <c r="A221" s="149">
        <v>0</v>
      </c>
      <c r="B221" s="149">
        <v>46654</v>
      </c>
      <c r="C221" s="87">
        <v>28</v>
      </c>
      <c r="G221" t="e">
        <f t="shared" si="81"/>
        <v>#N/A</v>
      </c>
      <c r="T221">
        <v>38</v>
      </c>
      <c r="U221">
        <f t="shared" ca="1" si="69"/>
        <v>214</v>
      </c>
      <c r="V221" s="135">
        <f t="shared" ca="1" si="70"/>
        <v>94.888888888888886</v>
      </c>
      <c r="W221" s="135">
        <f t="shared" ca="1" si="71"/>
        <v>1.6341744669080696</v>
      </c>
      <c r="X221" s="135">
        <f t="shared" ca="1" si="72"/>
        <v>8</v>
      </c>
      <c r="Z221" s="17">
        <f t="shared" si="80"/>
        <v>4</v>
      </c>
      <c r="AA221" s="17" t="str">
        <f t="shared" si="73"/>
        <v/>
      </c>
      <c r="AB221" cm="1">
        <f t="array" ref="AB221">_xlfn.PERCENTRANK.INC(_xlfn._xlws.FILTER($C:$C,$A:$A=0),C221)</f>
        <v>0.315</v>
      </c>
      <c r="AC221" cm="1">
        <f t="array" ref="AC221">_xlfn.PERCENTRANK.INC(_xlfn._xlws.FILTER($C:$C,$A:$A=1),C221)</f>
        <v>0.32700000000000001</v>
      </c>
      <c r="AD221">
        <f t="shared" si="74"/>
        <v>-0.48172684958473044</v>
      </c>
      <c r="AE221">
        <f t="shared" si="74"/>
        <v>-0.4482122814566093</v>
      </c>
      <c r="AF221">
        <f t="shared" si="75"/>
        <v>4</v>
      </c>
      <c r="AG221" t="str">
        <f t="shared" si="76"/>
        <v/>
      </c>
      <c r="AI221" t="e">
        <f t="shared" si="77"/>
        <v>#N/A</v>
      </c>
      <c r="AJ221" t="e">
        <f t="shared" si="78"/>
        <v>#N/A</v>
      </c>
      <c r="AK221" t="e">
        <f t="shared" si="79"/>
        <v>#N/A</v>
      </c>
    </row>
    <row r="222" spans="1:37" x14ac:dyDescent="0.25">
      <c r="A222" s="149">
        <v>0</v>
      </c>
      <c r="B222" s="149">
        <v>46657</v>
      </c>
      <c r="C222" s="87">
        <v>31</v>
      </c>
      <c r="G222" t="e">
        <f t="shared" si="81"/>
        <v>#N/A</v>
      </c>
      <c r="T222">
        <v>38</v>
      </c>
      <c r="U222">
        <f t="shared" ca="1" si="69"/>
        <v>214</v>
      </c>
      <c r="V222" s="135">
        <f t="shared" ca="1" si="70"/>
        <v>94.888888888888886</v>
      </c>
      <c r="W222" s="135">
        <f t="shared" ca="1" si="71"/>
        <v>1.6341744669080696</v>
      </c>
      <c r="X222" s="135">
        <f t="shared" ca="1" si="72"/>
        <v>8</v>
      </c>
      <c r="Z222" s="17">
        <f t="shared" si="80"/>
        <v>5</v>
      </c>
      <c r="AA222" s="17" t="str">
        <f t="shared" si="73"/>
        <v/>
      </c>
      <c r="AB222" cm="1">
        <f t="array" ref="AB222">_xlfn.PERCENTRANK.INC(_xlfn._xlws.FILTER($C:$C,$A:$A=0),C222)</f>
        <v>0.58699999999999997</v>
      </c>
      <c r="AC222" cm="1">
        <f t="array" ref="AC222">_xlfn.PERCENTRANK.INC(_xlfn._xlws.FILTER($C:$C,$A:$A=1),C222)</f>
        <v>0.62</v>
      </c>
      <c r="AD222">
        <f t="shared" si="74"/>
        <v>0.21983456380506855</v>
      </c>
      <c r="AE222">
        <f t="shared" si="74"/>
        <v>0.30548078809939727</v>
      </c>
      <c r="AF222">
        <f t="shared" si="75"/>
        <v>5</v>
      </c>
      <c r="AG222" t="str">
        <f t="shared" si="76"/>
        <v/>
      </c>
      <c r="AI222" t="e">
        <f t="shared" si="77"/>
        <v>#N/A</v>
      </c>
      <c r="AJ222" t="e">
        <f t="shared" si="78"/>
        <v>#N/A</v>
      </c>
      <c r="AK222" t="e">
        <f t="shared" si="79"/>
        <v>#N/A</v>
      </c>
    </row>
    <row r="223" spans="1:37" x14ac:dyDescent="0.25">
      <c r="A223" s="149">
        <v>0</v>
      </c>
      <c r="B223" s="149">
        <v>44919</v>
      </c>
      <c r="C223" s="87">
        <v>20</v>
      </c>
      <c r="G223" t="e">
        <f t="shared" si="81"/>
        <v>#N/A</v>
      </c>
      <c r="T223">
        <v>38</v>
      </c>
      <c r="U223">
        <f t="shared" ca="1" si="69"/>
        <v>214</v>
      </c>
      <c r="V223" s="135">
        <f t="shared" ca="1" si="70"/>
        <v>94.888888888888886</v>
      </c>
      <c r="W223" s="135">
        <f t="shared" ca="1" si="71"/>
        <v>1.6341744669080696</v>
      </c>
      <c r="X223" s="135">
        <f t="shared" ca="1" si="72"/>
        <v>8</v>
      </c>
      <c r="Z223" s="17">
        <f t="shared" si="80"/>
        <v>2</v>
      </c>
      <c r="AA223" s="17" t="str">
        <f t="shared" si="73"/>
        <v/>
      </c>
      <c r="AB223" cm="1">
        <f t="array" ref="AB223">_xlfn.PERCENTRANK.INC(_xlfn._xlws.FILTER($C:$C,$A:$A=0),C223)</f>
        <v>4.8000000000000001E-2</v>
      </c>
      <c r="AC223" cm="1">
        <f t="array" ref="AC223">_xlfn.PERCENTRANK.INC(_xlfn._xlws.FILTER($C:$C,$A:$A=1),C223)</f>
        <v>3.4000000000000002E-2</v>
      </c>
      <c r="AD223">
        <f t="shared" si="74"/>
        <v>-1.6645628612027215</v>
      </c>
      <c r="AE223">
        <f t="shared" si="74"/>
        <v>-1.825006821146403</v>
      </c>
      <c r="AF223">
        <f t="shared" si="75"/>
        <v>2</v>
      </c>
      <c r="AG223" t="str">
        <f t="shared" si="76"/>
        <v/>
      </c>
      <c r="AI223" t="e">
        <f t="shared" si="77"/>
        <v>#N/A</v>
      </c>
      <c r="AJ223" t="e">
        <f t="shared" si="78"/>
        <v>#N/A</v>
      </c>
      <c r="AK223" t="e">
        <f t="shared" si="79"/>
        <v>#N/A</v>
      </c>
    </row>
    <row r="224" spans="1:37" x14ac:dyDescent="0.25">
      <c r="A224" s="149">
        <v>0</v>
      </c>
      <c r="B224" s="149">
        <v>46730</v>
      </c>
      <c r="C224" s="87">
        <v>30</v>
      </c>
      <c r="G224" t="e">
        <f t="shared" si="81"/>
        <v>#N/A</v>
      </c>
      <c r="T224">
        <v>39</v>
      </c>
      <c r="U224">
        <f t="shared" ca="1" si="69"/>
        <v>223</v>
      </c>
      <c r="V224" s="135">
        <f t="shared" ca="1" si="70"/>
        <v>98.888888888888886</v>
      </c>
      <c r="W224" s="135">
        <f t="shared" ca="1" si="71"/>
        <v>2.2865479513109777</v>
      </c>
      <c r="X224" s="135">
        <f t="shared" ca="1" si="72"/>
        <v>9</v>
      </c>
      <c r="Z224" s="17">
        <f t="shared" si="80"/>
        <v>5</v>
      </c>
      <c r="AA224" s="17" t="str">
        <f t="shared" si="73"/>
        <v/>
      </c>
      <c r="AB224" cm="1">
        <f t="array" ref="AB224">_xlfn.PERCENTRANK.INC(_xlfn._xlws.FILTER($C:$C,$A:$A=0),C224)</f>
        <v>0.48399999999999999</v>
      </c>
      <c r="AC224" cm="1">
        <f t="array" ref="AC224">_xlfn.PERCENTRANK.INC(_xlfn._xlws.FILTER($C:$C,$A:$A=1),C224)</f>
        <v>0.55100000000000005</v>
      </c>
      <c r="AD224">
        <f t="shared" si="74"/>
        <v>-4.0116810184968099E-2</v>
      </c>
      <c r="AE224">
        <f t="shared" si="74"/>
        <v>0.12818824809848564</v>
      </c>
      <c r="AF224">
        <f t="shared" si="75"/>
        <v>5</v>
      </c>
      <c r="AG224" t="str">
        <f t="shared" si="76"/>
        <v/>
      </c>
      <c r="AI224" t="e">
        <f t="shared" si="77"/>
        <v>#N/A</v>
      </c>
      <c r="AJ224" t="e">
        <f t="shared" si="78"/>
        <v>#N/A</v>
      </c>
      <c r="AK224" t="e">
        <f t="shared" si="79"/>
        <v>#N/A</v>
      </c>
    </row>
    <row r="225" spans="1:37" x14ac:dyDescent="0.25">
      <c r="A225" s="149">
        <v>0</v>
      </c>
      <c r="B225" s="149">
        <v>45779</v>
      </c>
      <c r="C225" s="87">
        <v>30</v>
      </c>
      <c r="G225" t="e">
        <f t="shared" si="81"/>
        <v>#N/A</v>
      </c>
      <c r="T225">
        <v>39</v>
      </c>
      <c r="U225">
        <f t="shared" ca="1" si="69"/>
        <v>223</v>
      </c>
      <c r="V225" s="135">
        <f t="shared" ca="1" si="70"/>
        <v>98.888888888888886</v>
      </c>
      <c r="W225" s="135">
        <f t="shared" ca="1" si="71"/>
        <v>2.2865479513109777</v>
      </c>
      <c r="X225" s="135">
        <f t="shared" ca="1" si="72"/>
        <v>9</v>
      </c>
      <c r="Z225" s="17">
        <f t="shared" si="80"/>
        <v>5</v>
      </c>
      <c r="AA225" s="17" t="str">
        <f t="shared" si="73"/>
        <v/>
      </c>
      <c r="AB225" cm="1">
        <f t="array" ref="AB225">_xlfn.PERCENTRANK.INC(_xlfn._xlws.FILTER($C:$C,$A:$A=0),C225)</f>
        <v>0.48399999999999999</v>
      </c>
      <c r="AC225" cm="1">
        <f t="array" ref="AC225">_xlfn.PERCENTRANK.INC(_xlfn._xlws.FILTER($C:$C,$A:$A=1),C225)</f>
        <v>0.55100000000000005</v>
      </c>
      <c r="AD225">
        <f t="shared" si="74"/>
        <v>-4.0116810184968099E-2</v>
      </c>
      <c r="AE225">
        <f t="shared" si="74"/>
        <v>0.12818824809848564</v>
      </c>
      <c r="AF225">
        <f t="shared" si="75"/>
        <v>5</v>
      </c>
      <c r="AG225" t="str">
        <f t="shared" si="76"/>
        <v/>
      </c>
      <c r="AI225" t="e">
        <f t="shared" si="77"/>
        <v>#N/A</v>
      </c>
      <c r="AJ225" t="e">
        <f t="shared" si="78"/>
        <v>#N/A</v>
      </c>
      <c r="AK225" t="e">
        <f t="shared" si="79"/>
        <v>#N/A</v>
      </c>
    </row>
    <row r="226" spans="1:37" x14ac:dyDescent="0.25">
      <c r="A226" s="150">
        <v>1</v>
      </c>
      <c r="B226" s="150">
        <v>41396</v>
      </c>
      <c r="C226" s="88">
        <v>29</v>
      </c>
      <c r="G226" t="e">
        <f t="shared" si="81"/>
        <v>#N/A</v>
      </c>
      <c r="T226">
        <v>39</v>
      </c>
      <c r="U226">
        <f t="shared" ca="1" si="69"/>
        <v>223</v>
      </c>
      <c r="V226" s="135">
        <f t="shared" ca="1" si="70"/>
        <v>98.888888888888886</v>
      </c>
      <c r="W226" s="135">
        <f t="shared" ca="1" si="71"/>
        <v>2.2865479513109777</v>
      </c>
      <c r="X226" s="135">
        <f t="shared" ca="1" si="72"/>
        <v>9</v>
      </c>
      <c r="Z226" s="17" t="str">
        <f t="shared" si="80"/>
        <v/>
      </c>
      <c r="AA226" s="17">
        <f t="shared" si="73"/>
        <v>5</v>
      </c>
      <c r="AB226" cm="1">
        <f t="array" ref="AB226">_xlfn.PERCENTRANK.INC(_xlfn._xlws.FILTER($C:$C,$A:$A=0),C226)</f>
        <v>0.41199999999999998</v>
      </c>
      <c r="AC226" cm="1">
        <f t="array" ref="AC226">_xlfn.PERCENTRANK.INC(_xlfn._xlws.FILTER($C:$C,$A:$A=1),C226)</f>
        <v>0.44800000000000001</v>
      </c>
      <c r="AD226">
        <f t="shared" si="74"/>
        <v>-0.2224032269272064</v>
      </c>
      <c r="AE226">
        <f t="shared" si="74"/>
        <v>-0.13071596811986319</v>
      </c>
      <c r="AF226" t="str">
        <f t="shared" si="75"/>
        <v/>
      </c>
      <c r="AG226">
        <f t="shared" si="76"/>
        <v>5</v>
      </c>
      <c r="AI226" t="e">
        <f t="shared" si="77"/>
        <v>#N/A</v>
      </c>
      <c r="AJ226" t="e">
        <f t="shared" si="78"/>
        <v>#N/A</v>
      </c>
      <c r="AK226" t="e">
        <f t="shared" si="79"/>
        <v>#N/A</v>
      </c>
    </row>
    <row r="228" spans="1:37" x14ac:dyDescent="0.25">
      <c r="A228" s="2" t="s">
        <v>0</v>
      </c>
    </row>
    <row r="229" spans="1:37" x14ac:dyDescent="0.25">
      <c r="A229" s="5">
        <v>40822</v>
      </c>
    </row>
    <row r="230" spans="1:37" x14ac:dyDescent="0.25">
      <c r="A230" s="8">
        <v>42862</v>
      </c>
    </row>
  </sheetData>
  <sortState xmlns:xlrd2="http://schemas.microsoft.com/office/spreadsheetml/2017/richdata2" ref="T2:T226">
    <sortCondition ref="T4:T226"/>
  </sortState>
  <mergeCells count="1">
    <mergeCell ref="H64:J64"/>
  </mergeCells>
  <phoneticPr fontId="19" type="noConversion"/>
  <pageMargins left="0.7" right="0.7" top="0.78740157499999996" bottom="0.78740157499999996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DATA_Očištěná</vt:lpstr>
      <vt:lpstr>Položky</vt:lpstr>
      <vt:lpstr>Stabilita v čase</vt:lpstr>
      <vt:lpstr>Normy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Dominik Šincl</cp:lastModifiedBy>
  <dcterms:created xsi:type="dcterms:W3CDTF">2025-12-19T16:27:06Z</dcterms:created>
  <dcterms:modified xsi:type="dcterms:W3CDTF">2026-01-12T13:10:32Z</dcterms:modified>
</cp:coreProperties>
</file>