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brod-my.sharepoint.com/personal/karolina_karpiskova_dobrarodina_cz/Documents/Plocha/UP/psychometrie/"/>
    </mc:Choice>
  </mc:AlternateContent>
  <xr:revisionPtr revIDLastSave="2067" documentId="8_{A2784B68-2498-4790-97F2-A0D9DB43FB64}" xr6:coauthVersionLast="47" xr6:coauthVersionMax="47" xr10:uidLastSave="{6DD2B1A0-D05D-4E52-9DE4-56D0C507A226}"/>
  <bookViews>
    <workbookView minimized="1" xWindow="9324" yWindow="36" windowWidth="13776" windowHeight="12252" tabRatio="738" firstSheet="4" activeTab="7" xr2:uid="{001790F5-9D47-49C5-A6A4-D13EB423F3F9}"/>
  </bookViews>
  <sheets>
    <sheet name="test0341" sheetId="1" r:id="rId1"/>
    <sheet name="retest" sheetId="3" r:id="rId2"/>
    <sheet name="variables" sheetId="2" r:id="rId3"/>
    <sheet name="dataset_all_clean" sheetId="8" r:id="rId4"/>
    <sheet name="EFA_IRS" sheetId="11" r:id="rId5"/>
    <sheet name="criterial_validity" sheetId="14" r:id="rId6"/>
    <sheet name="t_test" sheetId="15" r:id="rId7"/>
    <sheet name="HS" sheetId="20" r:id="rId8"/>
    <sheet name="criterial_cetnost" sheetId="28" r:id="rId9"/>
    <sheet name="dataset_balanced" sheetId="1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0" l="1"/>
  <c r="E78" i="20" s="1"/>
  <c r="D77" i="20"/>
  <c r="E77" i="20" s="1"/>
  <c r="D76" i="20"/>
  <c r="E76" i="20" s="1"/>
  <c r="D75" i="20"/>
  <c r="E75" i="20" s="1"/>
  <c r="D74" i="20"/>
  <c r="E74" i="20" s="1"/>
  <c r="D73" i="20"/>
  <c r="E73" i="20" s="1"/>
  <c r="D72" i="20"/>
  <c r="E72" i="20" s="1"/>
  <c r="D71" i="20"/>
  <c r="E71" i="20" s="1"/>
  <c r="D70" i="20"/>
  <c r="E70" i="20" s="1"/>
  <c r="D69" i="20"/>
  <c r="E69" i="20" s="1"/>
  <c r="D68" i="20"/>
  <c r="E68" i="20" s="1"/>
  <c r="D67" i="20"/>
  <c r="E67" i="20" s="1"/>
  <c r="D66" i="20"/>
  <c r="E66" i="20" s="1"/>
  <c r="D65" i="20"/>
  <c r="E65" i="20" s="1"/>
  <c r="D64" i="20"/>
  <c r="E64" i="20" s="1"/>
  <c r="D63" i="20"/>
  <c r="E63" i="20" s="1"/>
  <c r="D62" i="20"/>
  <c r="E62" i="20" s="1"/>
  <c r="D61" i="20"/>
  <c r="E61" i="20" s="1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E49" i="20" s="1"/>
  <c r="D48" i="20"/>
  <c r="E48" i="20" s="1"/>
  <c r="D47" i="20"/>
  <c r="E47" i="20" s="1"/>
  <c r="D46" i="20"/>
  <c r="E46" i="20" s="1"/>
  <c r="D45" i="20"/>
  <c r="E45" i="20" s="1"/>
  <c r="D44" i="20"/>
  <c r="E44" i="20" s="1"/>
  <c r="D43" i="20"/>
  <c r="E43" i="20" s="1"/>
  <c r="D42" i="20"/>
  <c r="E42" i="20" s="1"/>
  <c r="D41" i="20"/>
  <c r="E41" i="20" s="1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D8" i="20"/>
  <c r="E8" i="20" s="1"/>
  <c r="D7" i="20"/>
  <c r="E7" i="20" s="1"/>
  <c r="D6" i="20"/>
  <c r="E6" i="20" s="1"/>
  <c r="D5" i="20"/>
  <c r="E5" i="20" s="1"/>
  <c r="C4" i="11"/>
  <c r="M2" i="20"/>
  <c r="E9" i="20" l="1"/>
  <c r="H2" i="28" l="1"/>
  <c r="J2" i="28"/>
  <c r="L4" i="28" l="1"/>
  <c r="E10" i="11"/>
  <c r="J8" i="20"/>
  <c r="F4" i="28"/>
  <c r="G4" i="28" s="1"/>
  <c r="M4" i="28"/>
  <c r="M5" i="28"/>
  <c r="M6" i="28"/>
  <c r="M7" i="28"/>
  <c r="M8" i="28"/>
  <c r="M9" i="28"/>
  <c r="M10" i="28"/>
  <c r="L5" i="28"/>
  <c r="L6" i="28"/>
  <c r="L7" i="28"/>
  <c r="L8" i="28"/>
  <c r="L9" i="28"/>
  <c r="L10" i="28"/>
  <c r="L11" i="28"/>
  <c r="F11" i="28"/>
  <c r="G11" i="28" s="1"/>
  <c r="F10" i="28"/>
  <c r="G10" i="28" s="1"/>
  <c r="F9" i="28"/>
  <c r="G9" i="28" s="1"/>
  <c r="F8" i="28"/>
  <c r="G8" i="28" s="1"/>
  <c r="F7" i="28"/>
  <c r="F6" i="28"/>
  <c r="G6" i="28" s="1"/>
  <c r="F5" i="28"/>
  <c r="G5" i="28" s="1"/>
  <c r="D79" i="20"/>
  <c r="E79" i="20" s="1"/>
  <c r="D80" i="20"/>
  <c r="E80" i="20" s="1"/>
  <c r="D81" i="20"/>
  <c r="E81" i="20" s="1"/>
  <c r="D82" i="20"/>
  <c r="E82" i="20" s="1"/>
  <c r="D83" i="20"/>
  <c r="E83" i="20" s="1"/>
  <c r="D84" i="20"/>
  <c r="E84" i="20" s="1"/>
  <c r="D85" i="20"/>
  <c r="E85" i="20" s="1"/>
  <c r="D86" i="20"/>
  <c r="E86" i="20" s="1"/>
  <c r="D87" i="20"/>
  <c r="E87" i="20" s="1"/>
  <c r="D88" i="20"/>
  <c r="E88" i="20" s="1"/>
  <c r="D89" i="20"/>
  <c r="E89" i="20" s="1"/>
  <c r="D90" i="20"/>
  <c r="E90" i="20" s="1"/>
  <c r="D91" i="20"/>
  <c r="E91" i="20" s="1"/>
  <c r="D92" i="20"/>
  <c r="E92" i="20" s="1"/>
  <c r="D93" i="20"/>
  <c r="E93" i="20" s="1"/>
  <c r="D94" i="20"/>
  <c r="E94" i="20" s="1"/>
  <c r="D95" i="20"/>
  <c r="E95" i="20" s="1"/>
  <c r="D96" i="20"/>
  <c r="E96" i="20" s="1"/>
  <c r="D97" i="20"/>
  <c r="E97" i="20" s="1"/>
  <c r="D98" i="20"/>
  <c r="E98" i="20" s="1"/>
  <c r="D99" i="20"/>
  <c r="E99" i="20" s="1"/>
  <c r="D100" i="20"/>
  <c r="E100" i="20" s="1"/>
  <c r="D101" i="20"/>
  <c r="E101" i="20" s="1"/>
  <c r="D102" i="20"/>
  <c r="E102" i="20" s="1"/>
  <c r="D103" i="20"/>
  <c r="E103" i="20" s="1"/>
  <c r="D104" i="20"/>
  <c r="E104" i="20" s="1"/>
  <c r="D105" i="20"/>
  <c r="E105" i="20" s="1"/>
  <c r="D106" i="20"/>
  <c r="E106" i="20" s="1"/>
  <c r="D107" i="20"/>
  <c r="E107" i="20" s="1"/>
  <c r="D108" i="20"/>
  <c r="E108" i="20" s="1"/>
  <c r="D109" i="20"/>
  <c r="E109" i="20" s="1"/>
  <c r="D110" i="20"/>
  <c r="E110" i="20" s="1"/>
  <c r="D111" i="20"/>
  <c r="E111" i="20" s="1"/>
  <c r="D112" i="20"/>
  <c r="E112" i="20" s="1"/>
  <c r="D113" i="20"/>
  <c r="E113" i="20" s="1"/>
  <c r="D114" i="20"/>
  <c r="E114" i="20" s="1"/>
  <c r="D115" i="20"/>
  <c r="E115" i="20" s="1"/>
  <c r="D116" i="20"/>
  <c r="E116" i="20" s="1"/>
  <c r="D117" i="20"/>
  <c r="E117" i="20" s="1"/>
  <c r="D118" i="20"/>
  <c r="E118" i="20" s="1"/>
  <c r="D119" i="20"/>
  <c r="E119" i="20" s="1"/>
  <c r="D120" i="20"/>
  <c r="E120" i="20" s="1"/>
  <c r="D121" i="20"/>
  <c r="E121" i="20" s="1"/>
  <c r="D122" i="20"/>
  <c r="E122" i="20" s="1"/>
  <c r="D123" i="20"/>
  <c r="E123" i="20" s="1"/>
  <c r="D124" i="20"/>
  <c r="E124" i="20" s="1"/>
  <c r="D125" i="20"/>
  <c r="E125" i="20" s="1"/>
  <c r="D126" i="20"/>
  <c r="E126" i="20" s="1"/>
  <c r="D127" i="20"/>
  <c r="E127" i="20" s="1"/>
  <c r="D128" i="20"/>
  <c r="E128" i="20" s="1"/>
  <c r="D129" i="20"/>
  <c r="E129" i="20" s="1"/>
  <c r="D130" i="20"/>
  <c r="E130" i="20" s="1"/>
  <c r="D131" i="20"/>
  <c r="E131" i="20" s="1"/>
  <c r="D132" i="20"/>
  <c r="E132" i="20" s="1"/>
  <c r="D133" i="20"/>
  <c r="E133" i="20" s="1"/>
  <c r="D134" i="20"/>
  <c r="E134" i="20" s="1"/>
  <c r="D135" i="20"/>
  <c r="E135" i="20" s="1"/>
  <c r="D136" i="20"/>
  <c r="E136" i="20" s="1"/>
  <c r="D137" i="20"/>
  <c r="E137" i="20" s="1"/>
  <c r="D138" i="20"/>
  <c r="E138" i="20" s="1"/>
  <c r="D139" i="20"/>
  <c r="E139" i="20" s="1"/>
  <c r="D140" i="20"/>
  <c r="E140" i="20" s="1"/>
  <c r="D141" i="20"/>
  <c r="E141" i="20" s="1"/>
  <c r="D142" i="20"/>
  <c r="E142" i="20" s="1"/>
  <c r="D143" i="20"/>
  <c r="E143" i="20" s="1"/>
  <c r="D144" i="20"/>
  <c r="E144" i="20" s="1"/>
  <c r="D145" i="20"/>
  <c r="E145" i="20" s="1"/>
  <c r="D146" i="20"/>
  <c r="E146" i="20" s="1"/>
  <c r="D147" i="20"/>
  <c r="E147" i="20" s="1"/>
  <c r="D148" i="20"/>
  <c r="E148" i="20" s="1"/>
  <c r="D149" i="20"/>
  <c r="E149" i="20" s="1"/>
  <c r="D150" i="20"/>
  <c r="E150" i="20" s="1"/>
  <c r="D151" i="20"/>
  <c r="E151" i="20" s="1"/>
  <c r="D152" i="20"/>
  <c r="E152" i="20" s="1"/>
  <c r="D153" i="20"/>
  <c r="E153" i="20" s="1"/>
  <c r="D154" i="20"/>
  <c r="E154" i="20" s="1"/>
  <c r="D155" i="20"/>
  <c r="E155" i="20" s="1"/>
  <c r="D156" i="20"/>
  <c r="E156" i="20" s="1"/>
  <c r="D157" i="20"/>
  <c r="E157" i="20" s="1"/>
  <c r="D158" i="20"/>
  <c r="E158" i="20" s="1"/>
  <c r="D159" i="20"/>
  <c r="E159" i="20" s="1"/>
  <c r="D160" i="20"/>
  <c r="E160" i="20" s="1"/>
  <c r="D161" i="20"/>
  <c r="E161" i="20" s="1"/>
  <c r="D162" i="20"/>
  <c r="E162" i="20" s="1"/>
  <c r="D163" i="20"/>
  <c r="E163" i="20" s="1"/>
  <c r="D164" i="20"/>
  <c r="E164" i="20" s="1"/>
  <c r="D165" i="20"/>
  <c r="E165" i="20" s="1"/>
  <c r="D166" i="20"/>
  <c r="E166" i="20" s="1"/>
  <c r="D167" i="20"/>
  <c r="E167" i="20" s="1"/>
  <c r="D168" i="20"/>
  <c r="E168" i="20" s="1"/>
  <c r="D169" i="20"/>
  <c r="E169" i="20" s="1"/>
  <c r="D170" i="20"/>
  <c r="E170" i="20" s="1"/>
  <c r="D171" i="20"/>
  <c r="E171" i="20" s="1"/>
  <c r="D172" i="20"/>
  <c r="E172" i="20" s="1"/>
  <c r="D173" i="20"/>
  <c r="E173" i="20" s="1"/>
  <c r="D174" i="20"/>
  <c r="E174" i="20" s="1"/>
  <c r="D175" i="20"/>
  <c r="E175" i="20" s="1"/>
  <c r="D176" i="20"/>
  <c r="E176" i="20" s="1"/>
  <c r="D177" i="20"/>
  <c r="E177" i="20" s="1"/>
  <c r="D178" i="20"/>
  <c r="E178" i="20" s="1"/>
  <c r="D179" i="20"/>
  <c r="E179" i="20" s="1"/>
  <c r="D180" i="20"/>
  <c r="E180" i="20" s="1"/>
  <c r="D181" i="20"/>
  <c r="E181" i="20" s="1"/>
  <c r="D182" i="20"/>
  <c r="E182" i="20" s="1"/>
  <c r="D183" i="20"/>
  <c r="E183" i="20" s="1"/>
  <c r="D184" i="20"/>
  <c r="E184" i="20" s="1"/>
  <c r="D185" i="20"/>
  <c r="E185" i="20" s="1"/>
  <c r="D186" i="20"/>
  <c r="E186" i="20" s="1"/>
  <c r="D187" i="20"/>
  <c r="E187" i="20" s="1"/>
  <c r="D188" i="20"/>
  <c r="E188" i="20" s="1"/>
  <c r="D189" i="20"/>
  <c r="E189" i="20" s="1"/>
  <c r="D190" i="20"/>
  <c r="E190" i="20" s="1"/>
  <c r="D191" i="20"/>
  <c r="E191" i="20" s="1"/>
  <c r="D192" i="20"/>
  <c r="E192" i="20" s="1"/>
  <c r="D193" i="20"/>
  <c r="E193" i="20" s="1"/>
  <c r="D194" i="20"/>
  <c r="E194" i="20" s="1"/>
  <c r="D195" i="20"/>
  <c r="E195" i="20" s="1"/>
  <c r="D196" i="20"/>
  <c r="E196" i="20" s="1"/>
  <c r="D197" i="20"/>
  <c r="E197" i="20" s="1"/>
  <c r="D198" i="20"/>
  <c r="E198" i="20" s="1"/>
  <c r="D199" i="20"/>
  <c r="E199" i="20" s="1"/>
  <c r="D200" i="20"/>
  <c r="E200" i="20" s="1"/>
  <c r="D201" i="20"/>
  <c r="E201" i="20" s="1"/>
  <c r="D202" i="20"/>
  <c r="E202" i="20" s="1"/>
  <c r="D203" i="20"/>
  <c r="E203" i="20" s="1"/>
  <c r="D204" i="20"/>
  <c r="E204" i="20" s="1"/>
  <c r="D205" i="20"/>
  <c r="E205" i="20" s="1"/>
  <c r="D206" i="20"/>
  <c r="E206" i="20" s="1"/>
  <c r="D207" i="20"/>
  <c r="E207" i="20" s="1"/>
  <c r="D208" i="20"/>
  <c r="E208" i="20" s="1"/>
  <c r="D209" i="20"/>
  <c r="E209" i="20" s="1"/>
  <c r="D210" i="20"/>
  <c r="E210" i="20" s="1"/>
  <c r="D211" i="20"/>
  <c r="E211" i="20" s="1"/>
  <c r="D212" i="20"/>
  <c r="E212" i="20" s="1"/>
  <c r="D213" i="20"/>
  <c r="E213" i="20" s="1"/>
  <c r="D214" i="20"/>
  <c r="E214" i="20" s="1"/>
  <c r="D215" i="20"/>
  <c r="E215" i="20" s="1"/>
  <c r="D216" i="20"/>
  <c r="E216" i="20" s="1"/>
  <c r="D217" i="20"/>
  <c r="E217" i="20" s="1"/>
  <c r="D218" i="20"/>
  <c r="E218" i="20" s="1"/>
  <c r="D219" i="20"/>
  <c r="E219" i="20" s="1"/>
  <c r="D220" i="20"/>
  <c r="E220" i="20" s="1"/>
  <c r="D221" i="20"/>
  <c r="E221" i="20" s="1"/>
  <c r="D222" i="20"/>
  <c r="E222" i="20" s="1"/>
  <c r="D223" i="20"/>
  <c r="E223" i="20" s="1"/>
  <c r="D224" i="20"/>
  <c r="E224" i="20" s="1"/>
  <c r="D225" i="20"/>
  <c r="E225" i="20" s="1"/>
  <c r="D4" i="20"/>
  <c r="J16" i="20"/>
  <c r="J28" i="20"/>
  <c r="M5" i="20"/>
  <c r="N5" i="20" s="1"/>
  <c r="M6" i="20"/>
  <c r="N6" i="20" s="1"/>
  <c r="M7" i="20"/>
  <c r="N7" i="20" s="1"/>
  <c r="M8" i="20"/>
  <c r="N8" i="20" s="1"/>
  <c r="O8" i="20" s="1"/>
  <c r="M9" i="20"/>
  <c r="N9" i="20" s="1"/>
  <c r="O9" i="20" s="1"/>
  <c r="M10" i="20"/>
  <c r="N10" i="20" s="1"/>
  <c r="O10" i="20" s="1"/>
  <c r="M11" i="20"/>
  <c r="N11" i="20" s="1"/>
  <c r="O11" i="20" s="1"/>
  <c r="M12" i="20"/>
  <c r="N12" i="20" s="1"/>
  <c r="O12" i="20" s="1"/>
  <c r="M13" i="20"/>
  <c r="N13" i="20" s="1"/>
  <c r="O13" i="20" s="1"/>
  <c r="M14" i="20"/>
  <c r="N14" i="20" s="1"/>
  <c r="O14" i="20" s="1"/>
  <c r="M15" i="20"/>
  <c r="N15" i="20" s="1"/>
  <c r="O15" i="20" s="1"/>
  <c r="M16" i="20"/>
  <c r="N16" i="20" s="1"/>
  <c r="O16" i="20" s="1"/>
  <c r="M17" i="20"/>
  <c r="N17" i="20" s="1"/>
  <c r="O17" i="20" s="1"/>
  <c r="M18" i="20"/>
  <c r="N18" i="20" s="1"/>
  <c r="O18" i="20" s="1"/>
  <c r="M19" i="20"/>
  <c r="N19" i="20" s="1"/>
  <c r="O19" i="20" s="1"/>
  <c r="M20" i="20"/>
  <c r="N20" i="20" s="1"/>
  <c r="O20" i="20" s="1"/>
  <c r="M21" i="20"/>
  <c r="N21" i="20" s="1"/>
  <c r="O21" i="20" s="1"/>
  <c r="M22" i="20"/>
  <c r="N22" i="20" s="1"/>
  <c r="O22" i="20" s="1"/>
  <c r="M23" i="20"/>
  <c r="N23" i="20" s="1"/>
  <c r="O23" i="20" s="1"/>
  <c r="M24" i="20"/>
  <c r="N24" i="20" s="1"/>
  <c r="O24" i="20" s="1"/>
  <c r="M25" i="20"/>
  <c r="N25" i="20" s="1"/>
  <c r="O25" i="20" s="1"/>
  <c r="M26" i="20"/>
  <c r="N26" i="20" s="1"/>
  <c r="O26" i="20" s="1"/>
  <c r="M27" i="20"/>
  <c r="N27" i="20" s="1"/>
  <c r="O27" i="20" s="1"/>
  <c r="M28" i="20"/>
  <c r="N28" i="20" s="1"/>
  <c r="O28" i="20" s="1"/>
  <c r="M4" i="20"/>
  <c r="N4" i="20" s="1"/>
  <c r="E4" i="20" l="1"/>
  <c r="N2" i="20"/>
  <c r="H4" i="28"/>
  <c r="H7" i="28"/>
  <c r="H8" i="28"/>
  <c r="G7" i="28"/>
  <c r="H5" i="28"/>
  <c r="H9" i="28"/>
  <c r="H6" i="28"/>
  <c r="H11" i="28"/>
  <c r="H10" i="28"/>
  <c r="J27" i="20"/>
  <c r="J15" i="20"/>
  <c r="J26" i="20"/>
  <c r="J14" i="20"/>
  <c r="J25" i="20"/>
  <c r="J13" i="20"/>
  <c r="S5" i="20" s="1"/>
  <c r="J24" i="20"/>
  <c r="S10" i="20" s="1"/>
  <c r="J12" i="20"/>
  <c r="J23" i="20"/>
  <c r="J11" i="20"/>
  <c r="J22" i="20"/>
  <c r="J10" i="20"/>
  <c r="J21" i="20"/>
  <c r="J9" i="20"/>
  <c r="J20" i="20"/>
  <c r="J7" i="20"/>
  <c r="J19" i="20"/>
  <c r="J6" i="20"/>
  <c r="J18" i="20"/>
  <c r="J5" i="20"/>
  <c r="J4" i="20"/>
  <c r="J17" i="20"/>
  <c r="K2" i="20"/>
  <c r="L502" i="19"/>
  <c r="L501" i="19"/>
  <c r="L500" i="19"/>
  <c r="L499" i="19"/>
  <c r="L498" i="19"/>
  <c r="L497" i="19"/>
  <c r="L496" i="19"/>
  <c r="L495" i="19"/>
  <c r="L494" i="19"/>
  <c r="L493" i="19"/>
  <c r="L492" i="19"/>
  <c r="L491" i="19"/>
  <c r="L490" i="19"/>
  <c r="L489" i="19"/>
  <c r="L488" i="19"/>
  <c r="L487" i="19"/>
  <c r="L486" i="19"/>
  <c r="L485" i="19"/>
  <c r="L484" i="19"/>
  <c r="L483" i="19"/>
  <c r="L482" i="19"/>
  <c r="L481" i="19"/>
  <c r="L480" i="19"/>
  <c r="L479" i="19"/>
  <c r="L478" i="19"/>
  <c r="L477" i="19"/>
  <c r="L476" i="19"/>
  <c r="L475" i="19"/>
  <c r="L474" i="19"/>
  <c r="L473" i="19"/>
  <c r="L472" i="19"/>
  <c r="L471" i="19"/>
  <c r="L470" i="19"/>
  <c r="L469" i="19"/>
  <c r="L468" i="19"/>
  <c r="L467" i="19"/>
  <c r="L466" i="19"/>
  <c r="L465" i="19"/>
  <c r="L464" i="19"/>
  <c r="L463" i="19"/>
  <c r="L462" i="19"/>
  <c r="L461" i="19"/>
  <c r="L460" i="19"/>
  <c r="L459" i="19"/>
  <c r="L458" i="19"/>
  <c r="L457" i="19"/>
  <c r="L456" i="19"/>
  <c r="L455" i="19"/>
  <c r="L454" i="19"/>
  <c r="L453" i="19"/>
  <c r="L452" i="19"/>
  <c r="L451" i="19"/>
  <c r="L450" i="19"/>
  <c r="L449" i="19"/>
  <c r="L448" i="19"/>
  <c r="L447" i="19"/>
  <c r="L446" i="19"/>
  <c r="L445" i="19"/>
  <c r="L444" i="19"/>
  <c r="L443" i="19"/>
  <c r="L442" i="19"/>
  <c r="L441" i="19"/>
  <c r="L440" i="19"/>
  <c r="L439" i="19"/>
  <c r="L438" i="19"/>
  <c r="L437" i="19"/>
  <c r="L436" i="19"/>
  <c r="L435" i="19"/>
  <c r="L434" i="19"/>
  <c r="L433" i="19"/>
  <c r="L432" i="19"/>
  <c r="L431" i="19"/>
  <c r="L430" i="19"/>
  <c r="L429" i="19"/>
  <c r="L428" i="19"/>
  <c r="L427" i="19"/>
  <c r="L426" i="19"/>
  <c r="L425" i="19"/>
  <c r="L424" i="19"/>
  <c r="L423" i="19"/>
  <c r="L422" i="19"/>
  <c r="L421" i="19"/>
  <c r="L420" i="19"/>
  <c r="L419" i="19"/>
  <c r="L418" i="19"/>
  <c r="L417" i="19"/>
  <c r="L416" i="19"/>
  <c r="L415" i="19"/>
  <c r="L414" i="19"/>
  <c r="L413" i="19"/>
  <c r="L412" i="19"/>
  <c r="L411" i="19"/>
  <c r="L410" i="19"/>
  <c r="L409" i="19"/>
  <c r="L408" i="19"/>
  <c r="L407" i="19"/>
  <c r="L406" i="19"/>
  <c r="L405" i="19"/>
  <c r="L404" i="19"/>
  <c r="L403" i="19"/>
  <c r="L402" i="19"/>
  <c r="L401" i="19"/>
  <c r="L400" i="19"/>
  <c r="L399" i="19"/>
  <c r="L398" i="19"/>
  <c r="L397" i="19"/>
  <c r="L396" i="19"/>
  <c r="L395" i="19"/>
  <c r="L394" i="19"/>
  <c r="L393" i="19"/>
  <c r="L392" i="19"/>
  <c r="L391" i="19"/>
  <c r="L390" i="19"/>
  <c r="L389" i="19"/>
  <c r="L388" i="19"/>
  <c r="L387" i="19"/>
  <c r="L386" i="19"/>
  <c r="L385" i="19"/>
  <c r="L384" i="19"/>
  <c r="L383" i="19"/>
  <c r="L382" i="19"/>
  <c r="L381" i="19"/>
  <c r="L380" i="19"/>
  <c r="L379" i="19"/>
  <c r="L378" i="19"/>
  <c r="L377" i="19"/>
  <c r="L376" i="19"/>
  <c r="L375" i="19"/>
  <c r="L374" i="19"/>
  <c r="L373" i="19"/>
  <c r="L372" i="19"/>
  <c r="L371" i="19"/>
  <c r="L370" i="19"/>
  <c r="L369" i="19"/>
  <c r="L368" i="19"/>
  <c r="L367" i="19"/>
  <c r="L366" i="19"/>
  <c r="L365" i="19"/>
  <c r="L364" i="19"/>
  <c r="L363" i="19"/>
  <c r="L362" i="19"/>
  <c r="L361" i="19"/>
  <c r="L360" i="19"/>
  <c r="L359" i="19"/>
  <c r="L358" i="19"/>
  <c r="L357" i="19"/>
  <c r="L356" i="19"/>
  <c r="L355" i="19"/>
  <c r="L354" i="19"/>
  <c r="L353" i="19"/>
  <c r="L352" i="19"/>
  <c r="L351" i="19"/>
  <c r="L350" i="19"/>
  <c r="L349" i="19"/>
  <c r="L348" i="19"/>
  <c r="L347" i="19"/>
  <c r="L346" i="19"/>
  <c r="L345" i="19"/>
  <c r="L344" i="19"/>
  <c r="L343" i="19"/>
  <c r="L342" i="19"/>
  <c r="L341" i="19"/>
  <c r="L340" i="19"/>
  <c r="L339" i="19"/>
  <c r="L338" i="19"/>
  <c r="L337" i="19"/>
  <c r="L336" i="19"/>
  <c r="L335" i="19"/>
  <c r="L334" i="19"/>
  <c r="L333" i="19"/>
  <c r="L332" i="19"/>
  <c r="L331" i="19"/>
  <c r="L330" i="19"/>
  <c r="L329" i="19"/>
  <c r="L328" i="19"/>
  <c r="L327" i="19"/>
  <c r="L326" i="19"/>
  <c r="L325" i="19"/>
  <c r="L324" i="19"/>
  <c r="L323" i="19"/>
  <c r="L322" i="19"/>
  <c r="L321" i="19"/>
  <c r="L320" i="19"/>
  <c r="L319" i="19"/>
  <c r="L318" i="19"/>
  <c r="L317" i="19"/>
  <c r="L316" i="19"/>
  <c r="L315" i="19"/>
  <c r="L314" i="19"/>
  <c r="L313" i="19"/>
  <c r="L312" i="19"/>
  <c r="L311" i="19"/>
  <c r="L310" i="19"/>
  <c r="L309" i="19"/>
  <c r="L308" i="19"/>
  <c r="L307" i="19"/>
  <c r="L306" i="19"/>
  <c r="L305" i="19"/>
  <c r="L304" i="19"/>
  <c r="L303" i="19"/>
  <c r="L302" i="19"/>
  <c r="L301" i="19"/>
  <c r="L300" i="19"/>
  <c r="L299" i="19"/>
  <c r="L298" i="19"/>
  <c r="L297" i="19"/>
  <c r="L296" i="19"/>
  <c r="L295" i="19"/>
  <c r="L294" i="19"/>
  <c r="L293" i="19"/>
  <c r="L292" i="19"/>
  <c r="L291" i="19"/>
  <c r="L290" i="19"/>
  <c r="L289" i="19"/>
  <c r="L288" i="19"/>
  <c r="L287" i="19"/>
  <c r="L286" i="19"/>
  <c r="L285" i="19"/>
  <c r="L284" i="19"/>
  <c r="L283" i="19"/>
  <c r="L282" i="19"/>
  <c r="L281" i="19"/>
  <c r="L280" i="19"/>
  <c r="L279" i="19"/>
  <c r="L278" i="19"/>
  <c r="L277" i="19"/>
  <c r="L276" i="19"/>
  <c r="L275" i="19"/>
  <c r="L274" i="19"/>
  <c r="L273" i="19"/>
  <c r="L272" i="19"/>
  <c r="L271" i="19"/>
  <c r="L270" i="19"/>
  <c r="L269" i="19"/>
  <c r="L268" i="19"/>
  <c r="L267" i="19"/>
  <c r="L266" i="19"/>
  <c r="L265" i="19"/>
  <c r="L264" i="19"/>
  <c r="L263" i="19"/>
  <c r="L262" i="19"/>
  <c r="L261" i="19"/>
  <c r="L260" i="19"/>
  <c r="L259" i="19"/>
  <c r="L258" i="19"/>
  <c r="L257" i="19"/>
  <c r="L256" i="19"/>
  <c r="L255" i="19"/>
  <c r="L254" i="19"/>
  <c r="L253" i="19"/>
  <c r="L252" i="19"/>
  <c r="L251" i="19"/>
  <c r="L250" i="19"/>
  <c r="L249" i="19"/>
  <c r="L248" i="19"/>
  <c r="L247" i="19"/>
  <c r="L246" i="19"/>
  <c r="L245" i="19"/>
  <c r="L244" i="19"/>
  <c r="L243" i="19"/>
  <c r="L242" i="19"/>
  <c r="L241" i="19"/>
  <c r="L240" i="19"/>
  <c r="L239" i="19"/>
  <c r="L238" i="19"/>
  <c r="L237" i="19"/>
  <c r="L236" i="19"/>
  <c r="L235" i="19"/>
  <c r="L234" i="19"/>
  <c r="L233" i="19"/>
  <c r="L232" i="19"/>
  <c r="L231" i="19"/>
  <c r="L230" i="19"/>
  <c r="L229" i="19"/>
  <c r="L228" i="19"/>
  <c r="L227" i="19"/>
  <c r="L226" i="19"/>
  <c r="L225" i="19"/>
  <c r="L224" i="19"/>
  <c r="L223" i="19"/>
  <c r="L222" i="19"/>
  <c r="L221" i="19"/>
  <c r="L220" i="19"/>
  <c r="L219" i="19"/>
  <c r="L218" i="19"/>
  <c r="L217" i="19"/>
  <c r="L216" i="19"/>
  <c r="L215" i="19"/>
  <c r="L214" i="19"/>
  <c r="L213" i="19"/>
  <c r="L212" i="19"/>
  <c r="L211" i="19"/>
  <c r="L210" i="19"/>
  <c r="L209" i="19"/>
  <c r="L208" i="19"/>
  <c r="L207" i="19"/>
  <c r="L206" i="19"/>
  <c r="L205" i="19"/>
  <c r="L204" i="19"/>
  <c r="L203" i="19"/>
  <c r="L202" i="19"/>
  <c r="L201" i="19"/>
  <c r="L200" i="19"/>
  <c r="L199" i="19"/>
  <c r="L198" i="19"/>
  <c r="L197" i="19"/>
  <c r="L196" i="19"/>
  <c r="L195" i="19"/>
  <c r="L194" i="19"/>
  <c r="L193" i="19"/>
  <c r="L192" i="19"/>
  <c r="L191" i="19"/>
  <c r="L190" i="19"/>
  <c r="L189" i="19"/>
  <c r="L188" i="19"/>
  <c r="L187" i="19"/>
  <c r="L186" i="19"/>
  <c r="L185" i="19"/>
  <c r="L184" i="19"/>
  <c r="L183" i="19"/>
  <c r="L182" i="19"/>
  <c r="L181" i="19"/>
  <c r="L180" i="19"/>
  <c r="L179" i="19"/>
  <c r="L178" i="19"/>
  <c r="L177" i="19"/>
  <c r="L176" i="19"/>
  <c r="L175" i="19"/>
  <c r="L174" i="19"/>
  <c r="L173" i="19"/>
  <c r="L172" i="19"/>
  <c r="L171" i="19"/>
  <c r="L170" i="19"/>
  <c r="L169" i="19"/>
  <c r="L168" i="19"/>
  <c r="L167" i="19"/>
  <c r="L166" i="19"/>
  <c r="L165" i="19"/>
  <c r="L164" i="19"/>
  <c r="L163" i="19"/>
  <c r="L162" i="19"/>
  <c r="L161" i="19"/>
  <c r="L160" i="19"/>
  <c r="L159" i="19"/>
  <c r="L158" i="19"/>
  <c r="L157" i="19"/>
  <c r="L156" i="19"/>
  <c r="L155" i="19"/>
  <c r="L154" i="19"/>
  <c r="L153" i="19"/>
  <c r="L152" i="19"/>
  <c r="L151" i="19"/>
  <c r="L150" i="19"/>
  <c r="L149" i="19"/>
  <c r="L148" i="19"/>
  <c r="L147" i="19"/>
  <c r="L146" i="19"/>
  <c r="L145" i="19"/>
  <c r="L144" i="19"/>
  <c r="L143" i="19"/>
  <c r="L142" i="19"/>
  <c r="L141" i="19"/>
  <c r="L140" i="19"/>
  <c r="L139" i="19"/>
  <c r="L138" i="19"/>
  <c r="L137" i="19"/>
  <c r="L136" i="19"/>
  <c r="L135" i="19"/>
  <c r="L134" i="19"/>
  <c r="L133" i="19"/>
  <c r="L132" i="19"/>
  <c r="L131" i="19"/>
  <c r="L130" i="19"/>
  <c r="L129" i="19"/>
  <c r="L128" i="19"/>
  <c r="L127" i="19"/>
  <c r="L126" i="19"/>
  <c r="L125" i="19"/>
  <c r="L124" i="19"/>
  <c r="L123" i="19"/>
  <c r="L122" i="19"/>
  <c r="L121" i="19"/>
  <c r="L120" i="19"/>
  <c r="L119" i="19"/>
  <c r="L118" i="19"/>
  <c r="L117" i="19"/>
  <c r="L116" i="19"/>
  <c r="L115" i="19"/>
  <c r="L114" i="19"/>
  <c r="L113" i="19"/>
  <c r="L112" i="19"/>
  <c r="L111" i="19"/>
  <c r="L110" i="19"/>
  <c r="L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3" i="19"/>
  <c r="D10" i="11"/>
  <c r="B10" i="11"/>
  <c r="C5" i="11"/>
  <c r="C6" i="11"/>
  <c r="C7" i="11"/>
  <c r="C8" i="11"/>
  <c r="C9" i="11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" i="8"/>
  <c r="S11" i="20" l="1"/>
  <c r="S7" i="20"/>
  <c r="S6" i="20"/>
  <c r="S8" i="20"/>
  <c r="S12" i="20"/>
  <c r="S9" i="20"/>
  <c r="K4" i="20"/>
  <c r="S4" i="20"/>
  <c r="R2" i="8"/>
  <c r="K8" i="20"/>
  <c r="K5" i="20"/>
  <c r="K23" i="20"/>
  <c r="L23" i="20" s="1"/>
  <c r="K19" i="20"/>
  <c r="L19" i="20" s="1"/>
  <c r="K7" i="20"/>
  <c r="K28" i="20"/>
  <c r="L28" i="20" s="1"/>
  <c r="K16" i="20"/>
  <c r="L16" i="20" s="1"/>
  <c r="K27" i="20"/>
  <c r="L27" i="20" s="1"/>
  <c r="K15" i="20"/>
  <c r="L15" i="20" s="1"/>
  <c r="K26" i="20"/>
  <c r="L26" i="20" s="1"/>
  <c r="K14" i="20"/>
  <c r="L14" i="20" s="1"/>
  <c r="K25" i="20"/>
  <c r="L25" i="20" s="1"/>
  <c r="K13" i="20"/>
  <c r="L13" i="20" s="1"/>
  <c r="K18" i="20"/>
  <c r="L18" i="20" s="1"/>
  <c r="K17" i="20"/>
  <c r="L17" i="20" s="1"/>
  <c r="K24" i="20"/>
  <c r="L24" i="20" s="1"/>
  <c r="K12" i="20"/>
  <c r="L12" i="20" s="1"/>
  <c r="K6" i="20"/>
  <c r="K11" i="20"/>
  <c r="L11" i="20" s="1"/>
  <c r="K22" i="20"/>
  <c r="L22" i="20" s="1"/>
  <c r="K10" i="20"/>
  <c r="L10" i="20" s="1"/>
  <c r="K21" i="20"/>
  <c r="L21" i="20" s="1"/>
  <c r="K9" i="20"/>
  <c r="K20" i="20"/>
  <c r="L20" i="20" s="1"/>
  <c r="C10" i="11"/>
  <c r="Q2" i="8"/>
  <c r="O36" i="8" l="1"/>
  <c r="O70" i="8"/>
  <c r="O104" i="8"/>
  <c r="O222" i="8"/>
  <c r="O2" i="8"/>
  <c r="O48" i="8"/>
  <c r="O7" i="8"/>
  <c r="O19" i="8"/>
  <c r="O31" i="8"/>
  <c r="O60" i="8"/>
  <c r="O23" i="8"/>
  <c r="O159" i="8"/>
  <c r="O188" i="8"/>
  <c r="O25" i="8"/>
  <c r="O171" i="8"/>
  <c r="O200" i="8"/>
  <c r="O49" i="8"/>
  <c r="O183" i="8"/>
  <c r="O212" i="8"/>
  <c r="O61" i="8"/>
  <c r="O57" i="8"/>
  <c r="O73" i="8"/>
  <c r="O143" i="8"/>
  <c r="O54" i="8"/>
  <c r="O80" i="8"/>
  <c r="O4" i="8"/>
  <c r="O100" i="8"/>
  <c r="O209" i="8"/>
  <c r="O187" i="8"/>
  <c r="O69" i="8"/>
  <c r="O167" i="8"/>
  <c r="O89" i="8"/>
  <c r="O197" i="8"/>
  <c r="O111" i="8"/>
  <c r="O221" i="8"/>
  <c r="O81" i="8"/>
  <c r="R11" i="20"/>
  <c r="R12" i="20"/>
  <c r="R5" i="20"/>
  <c r="R7" i="20"/>
  <c r="R8" i="20"/>
  <c r="R9" i="20"/>
  <c r="R10" i="20"/>
  <c r="R4" i="20"/>
  <c r="R6" i="20"/>
  <c r="O76" i="8"/>
  <c r="O115" i="8"/>
  <c r="O47" i="8"/>
  <c r="O96" i="8"/>
  <c r="O134" i="8"/>
  <c r="O55" i="8"/>
  <c r="O207" i="8"/>
  <c r="O103" i="8"/>
  <c r="O139" i="8"/>
  <c r="O95" i="8"/>
  <c r="O109" i="8"/>
  <c r="O127" i="8"/>
  <c r="O59" i="8"/>
  <c r="O146" i="8"/>
  <c r="O67" i="8"/>
  <c r="O219" i="8"/>
  <c r="O114" i="8"/>
  <c r="O163" i="8"/>
  <c r="O106" i="8"/>
  <c r="O118" i="8"/>
  <c r="O144" i="8"/>
  <c r="O138" i="8"/>
  <c r="O71" i="8"/>
  <c r="O35" i="8"/>
  <c r="O84" i="8"/>
  <c r="O123" i="8"/>
  <c r="O43" i="8"/>
  <c r="O195" i="8"/>
  <c r="O92" i="8"/>
  <c r="O105" i="8"/>
  <c r="O72" i="8"/>
  <c r="O6" i="8"/>
  <c r="O158" i="8"/>
  <c r="O78" i="8"/>
  <c r="O77" i="8"/>
  <c r="O126" i="8"/>
  <c r="O175" i="8"/>
  <c r="O117" i="8"/>
  <c r="O141" i="8"/>
  <c r="O168" i="8"/>
  <c r="O150" i="8"/>
  <c r="O82" i="8"/>
  <c r="O18" i="8"/>
  <c r="O170" i="8"/>
  <c r="O90" i="8"/>
  <c r="O112" i="8"/>
  <c r="O137" i="8"/>
  <c r="O199" i="8"/>
  <c r="O129" i="8"/>
  <c r="O14" i="8"/>
  <c r="O10" i="8"/>
  <c r="O162" i="8"/>
  <c r="O94" i="8"/>
  <c r="O30" i="8"/>
  <c r="O182" i="8"/>
  <c r="O101" i="8"/>
  <c r="O9" i="8"/>
  <c r="O149" i="8"/>
  <c r="O211" i="8"/>
  <c r="O140" i="8"/>
  <c r="O50" i="8"/>
  <c r="O22" i="8"/>
  <c r="O174" i="8"/>
  <c r="O116" i="8"/>
  <c r="O13" i="8"/>
  <c r="O42" i="8"/>
  <c r="O194" i="8"/>
  <c r="O124" i="8"/>
  <c r="O21" i="8"/>
  <c r="O161" i="8"/>
  <c r="O223" i="8"/>
  <c r="O152" i="8"/>
  <c r="O85" i="8"/>
  <c r="O34" i="8"/>
  <c r="O186" i="8"/>
  <c r="O128" i="8"/>
  <c r="O206" i="8"/>
  <c r="O135" i="8"/>
  <c r="O33" i="8"/>
  <c r="O173" i="8"/>
  <c r="O12" i="8"/>
  <c r="O164" i="8"/>
  <c r="O142" i="8"/>
  <c r="O46" i="8"/>
  <c r="O198" i="8"/>
  <c r="O151" i="8"/>
  <c r="O37" i="8"/>
  <c r="O66" i="8"/>
  <c r="O218" i="8"/>
  <c r="O147" i="8"/>
  <c r="O45" i="8"/>
  <c r="O185" i="8"/>
  <c r="O24" i="8"/>
  <c r="O176" i="8"/>
  <c r="O202" i="8"/>
  <c r="O58" i="8"/>
  <c r="O210" i="8"/>
  <c r="O8" i="8"/>
  <c r="O20" i="8"/>
  <c r="O32" i="8"/>
  <c r="O44" i="8"/>
  <c r="O56" i="8"/>
  <c r="O68" i="8"/>
  <c r="O79" i="8"/>
  <c r="O91" i="8"/>
  <c r="O102" i="8"/>
  <c r="O113" i="8"/>
  <c r="O125" i="8"/>
  <c r="O136" i="8"/>
  <c r="O148" i="8"/>
  <c r="O160" i="8"/>
  <c r="O172" i="8"/>
  <c r="O184" i="8"/>
  <c r="O196" i="8"/>
  <c r="O208" i="8"/>
  <c r="O220" i="8"/>
  <c r="O193" i="8"/>
  <c r="O5" i="8"/>
  <c r="O41" i="8"/>
  <c r="O110" i="8"/>
  <c r="O201" i="8"/>
  <c r="O16" i="8"/>
  <c r="O52" i="8"/>
  <c r="O87" i="8"/>
  <c r="O145" i="8"/>
  <c r="O178" i="8"/>
  <c r="O204" i="8"/>
  <c r="O17" i="8"/>
  <c r="O53" i="8"/>
  <c r="O88" i="8"/>
  <c r="O121" i="8"/>
  <c r="O153" i="8"/>
  <c r="O179" i="8"/>
  <c r="O205" i="8"/>
  <c r="O26" i="8"/>
  <c r="O62" i="8"/>
  <c r="O97" i="8"/>
  <c r="O122" i="8"/>
  <c r="O154" i="8"/>
  <c r="O180" i="8"/>
  <c r="O213" i="8"/>
  <c r="O27" i="8"/>
  <c r="O63" i="8"/>
  <c r="O98" i="8"/>
  <c r="O130" i="8"/>
  <c r="O155" i="8"/>
  <c r="O169" i="8"/>
  <c r="O15" i="8"/>
  <c r="O51" i="8"/>
  <c r="O86" i="8"/>
  <c r="O119" i="8"/>
  <c r="O177" i="8"/>
  <c r="O203" i="8"/>
  <c r="O120" i="8"/>
  <c r="O28" i="8"/>
  <c r="O131" i="8"/>
  <c r="O192" i="8"/>
  <c r="O29" i="8"/>
  <c r="O214" i="8"/>
  <c r="O64" i="8"/>
  <c r="O156" i="8"/>
  <c r="O217" i="8"/>
  <c r="O74" i="8"/>
  <c r="O75" i="8"/>
  <c r="O166" i="8"/>
  <c r="O181" i="8"/>
  <c r="O99" i="8"/>
  <c r="O189" i="8"/>
  <c r="O190" i="8"/>
  <c r="O3" i="8"/>
  <c r="O108" i="8"/>
  <c r="O191" i="8"/>
  <c r="O38" i="8"/>
  <c r="O132" i="8"/>
  <c r="O215" i="8"/>
  <c r="O39" i="8"/>
  <c r="O133" i="8"/>
  <c r="O216" i="8"/>
  <c r="O65" i="8"/>
  <c r="O157" i="8"/>
  <c r="O165" i="8"/>
  <c r="O107" i="8"/>
  <c r="O40" i="8"/>
  <c r="O93" i="8"/>
  <c r="O11" i="8"/>
  <c r="O83" i="8"/>
</calcChain>
</file>

<file path=xl/sharedStrings.xml><?xml version="1.0" encoding="utf-8"?>
<sst xmlns="http://schemas.openxmlformats.org/spreadsheetml/2006/main" count="1117" uniqueCount="213">
  <si>
    <t>Test:</t>
  </si>
  <si>
    <t>Název:</t>
  </si>
  <si>
    <t>Dotazník motivace maskování ADHD</t>
  </si>
  <si>
    <t>Autoři:</t>
  </si>
  <si>
    <t>Karolína Karpíšková</t>
  </si>
  <si>
    <t>Náhled:</t>
  </si>
  <si>
    <t>www.pmlab.vyzkum-psychologie.cz/vitejte.php?nahled=341</t>
  </si>
  <si>
    <t>Stupně a položky:</t>
  </si>
  <si>
    <t>Nikdy</t>
  </si>
  <si>
    <t>Zřídka</t>
  </si>
  <si>
    <t>Někdy</t>
  </si>
  <si>
    <t>Často</t>
  </si>
  <si>
    <t>Vždy</t>
  </si>
  <si>
    <t>Snažím se působit jako “normální” člověk, abych zapadl.</t>
  </si>
  <si>
    <t xml:space="preserve">Mám obavu, že by mě lidé odmítli, kdybych neskrýval své ADHD projevy. </t>
  </si>
  <si>
    <t xml:space="preserve">Když se necítím bezpečně, mívám větší potřebu kontrolovat své chování. </t>
  </si>
  <si>
    <t xml:space="preserve">Mám tendenci řídit to, jak působím, aby si o mě lidé mysleli to nejlepší. </t>
  </si>
  <si>
    <t xml:space="preserve">Když se chovám podle očekávání, snadněji dosahuji svých cílů. </t>
  </si>
  <si>
    <t>Mívám pocit, že moje ADHD projevy ostatní spíš odrazují.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</si>
  <si>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</si>
  <si>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</si>
  <si>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</si>
  <si>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</si>
  <si>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</si>
  <si>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</si>
  <si>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</si>
  <si>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</si>
  <si>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</si>
  <si>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</si>
  <si>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</si>
  <si>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t1</t>
  </si>
  <si>
    <t>t2</t>
  </si>
  <si>
    <t>t3</t>
  </si>
  <si>
    <t>t4</t>
  </si>
  <si>
    <t>t5</t>
  </si>
  <si>
    <t>t6</t>
  </si>
  <si>
    <t>n1</t>
  </si>
  <si>
    <t>n2</t>
  </si>
  <si>
    <t>n3</t>
  </si>
  <si>
    <t>n4</t>
  </si>
  <si>
    <t>n5</t>
  </si>
  <si>
    <t>n6</t>
  </si>
  <si>
    <t>nekompatibilita</t>
  </si>
  <si>
    <t xml:space="preserve"> Nemám diagnostikované ADfullHD</t>
  </si>
  <si>
    <t xml:space="preserve"> </t>
  </si>
  <si>
    <t xml:space="preserve"> Teď už to nedělám, kdykoli jsem to v životě dělala, nebyla jsem to já a byla jsem z toho vždycky strašně nešťastná a deprimovaná. </t>
  </si>
  <si>
    <t xml:space="preserve"> nevím</t>
  </si>
  <si>
    <t xml:space="preserve"> Čtyři </t>
  </si>
  <si>
    <t xml:space="preserve"> Dělám to každý den. Je to automatické.</t>
  </si>
  <si>
    <t xml:space="preserve"> Každý den. Jen doma jsem nemusela </t>
  </si>
  <si>
    <t xml:space="preserve"> Zvedomene to nemám, ale tipuji všech 7</t>
  </si>
  <si>
    <t xml:space="preserve"> Ani jednou</t>
  </si>
  <si>
    <t xml:space="preserve"> Mám od pátku dovolenou, takže jen dva</t>
  </si>
  <si>
    <t xml:space="preserve"> 0, ale to je náhoda, běžně tak 2-3/7</t>
  </si>
  <si>
    <t xml:space="preserve"> Neskrývám to, jsem jen roztěkaná, je mě občas “moc“. Zaleží na rozpoložení, velmi rychle se unavím. </t>
  </si>
  <si>
    <t xml:space="preserve"> Asi 0</t>
  </si>
  <si>
    <t xml:space="preserve"> Kdykoli se seznámím s někým novým nebo jsem na veřejnosti.</t>
  </si>
  <si>
    <t xml:space="preserve"> v praci musim projevy potlacovat kazdy prac.den</t>
  </si>
  <si>
    <t xml:space="preserve"> 5 dnu</t>
  </si>
  <si>
    <t xml:space="preserve"> Asi 1 v součtu.</t>
  </si>
  <si>
    <t xml:space="preserve"> Nemám</t>
  </si>
  <si>
    <t xml:space="preserve"> poslední týden jsem byla díky bohu doma tzn. doma můžu být já jako já q nic neschovávat</t>
  </si>
  <si>
    <t xml:space="preserve"> Většinu. Takže tak 6. Jen s partnerem je to víc o tom jaká doopravdy jsem</t>
  </si>
  <si>
    <t xml:space="preserve"> 2x</t>
  </si>
  <si>
    <t xml:space="preserve"> Nemam ADHD</t>
  </si>
  <si>
    <t xml:space="preserve"> Zatim sni jednou </t>
  </si>
  <si>
    <t xml:space="preserve"> Neskrývám ADHD </t>
  </si>
  <si>
    <t xml:space="preserve"> asi 4? moc to nepoznám </t>
  </si>
  <si>
    <t xml:space="preserve"> Nemám ADHD</t>
  </si>
  <si>
    <t xml:space="preserve"> To je těžké říct takto konkrétně - v mém věku už ani často nevnímám, že bych skrývala nebo potlačovala projevy ADHD - prostě potlačování a předstírání, že zapadám do normativní společnosti (a výčitky, když i přes snahu z ní vybočím) jsou součástí mě po celou dobu + farmakoterapie ADHD některé projevy potlačuje</t>
  </si>
  <si>
    <t xml:space="preserve"> 2 - 3</t>
  </si>
  <si>
    <t xml:space="preserve"> cca 1-2 dny</t>
  </si>
  <si>
    <t xml:space="preserve"> 3 dny</t>
  </si>
  <si>
    <t xml:space="preserve"> Už to nedělám, ale možná se to v nějaké situaci nevědomně stalo </t>
  </si>
  <si>
    <t xml:space="preserve"> Každý den?</t>
  </si>
  <si>
    <t xml:space="preserve"> denně </t>
  </si>
  <si>
    <t xml:space="preserve"> Každý den</t>
  </si>
  <si>
    <t xml:space="preserve"> Neustale</t>
  </si>
  <si>
    <t xml:space="preserve"> celý víkend, ale nebyla jsem ve stresu, tak to šlo snáz</t>
  </si>
  <si>
    <t xml:space="preserve"> 7 ale přestala jsem před měsícem brat léky, takže se na to potlačování projevu soustředím mnohem víc</t>
  </si>
  <si>
    <t xml:space="preserve"> Neskrývám to. Buď mě lidé berou nebo ne. Nepotřebuji skrývat svoji osobnost </t>
  </si>
  <si>
    <t xml:space="preserve"> Dnes, dělám to každý den, je to únavné, peru se s tím</t>
  </si>
  <si>
    <t xml:space="preserve"> denne</t>
  </si>
  <si>
    <t xml:space="preserve"> Kazdy den</t>
  </si>
  <si>
    <t xml:space="preserve"> Vsechny</t>
  </si>
  <si>
    <t xml:space="preserve"> Asi všechny kromě těch, co jsem byla doma s rodinou </t>
  </si>
  <si>
    <t xml:space="preserve"> každý den:(</t>
  </si>
  <si>
    <t xml:space="preserve"> Kazdy den </t>
  </si>
  <si>
    <t xml:space="preserve"> Neustále</t>
  </si>
  <si>
    <t xml:space="preserve"> Tak 5</t>
  </si>
  <si>
    <t xml:space="preserve"> Nevim</t>
  </si>
  <si>
    <t xml:space="preserve"> 2x.</t>
  </si>
  <si>
    <t xml:space="preserve"> Nepočítám, spíše potlačuji podvědomě.</t>
  </si>
  <si>
    <t xml:space="preserve"> skoro většinu dní, cca 5 ze 7</t>
  </si>
  <si>
    <t xml:space="preserve"> Vůbec nevím </t>
  </si>
  <si>
    <t xml:space="preserve"> i am an open book</t>
  </si>
  <si>
    <t xml:space="preserve"> Já své projevy skrývám jen v některých situacích. Většinou se v pracovním týdnu potlačuji projevy a o víkendu je nepotlačuji. </t>
  </si>
  <si>
    <t xml:space="preserve"> Snad každý den. </t>
  </si>
  <si>
    <t xml:space="preserve"> Dva dny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</si>
  <si>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</si>
  <si>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</si>
  <si>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</si>
  <si>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</si>
  <si>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</si>
  <si>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</si>
  <si>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</si>
  <si>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</si>
  <si>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</si>
  <si>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</si>
  <si>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p1_2</t>
  </si>
  <si>
    <t>p2_2</t>
  </si>
  <si>
    <t>p3_2</t>
  </si>
  <si>
    <t>p4_2</t>
  </si>
  <si>
    <t>p5_2</t>
  </si>
  <si>
    <t>p6_2</t>
  </si>
  <si>
    <t>polozka</t>
  </si>
  <si>
    <t>vzkaz</t>
  </si>
  <si>
    <t xml:space="preserve"> Naopak, když se necítím bezpečně jednám unáhleně, neočekávaně, vztahovačně až někdy velmi bouřlivě a nečekaně. </t>
  </si>
  <si>
    <t xml:space="preserve"> Dříve často, nyní se snažím být sama sebou</t>
  </si>
  <si>
    <t>Kolik dnů v posledním týdnu jste se snažila skrývat/potlačovat projevy ADHD, i když to bylo náročné?</t>
  </si>
  <si>
    <t>criterial</t>
  </si>
  <si>
    <t>criterial_raw</t>
  </si>
  <si>
    <t>criterial_clean</t>
  </si>
  <si>
    <t>mask_suma</t>
  </si>
  <si>
    <t>Unicita</t>
  </si>
  <si>
    <t>loadings</t>
  </si>
  <si>
    <t>scale</t>
  </si>
  <si>
    <t>MEAN</t>
  </si>
  <si>
    <t>Stdev</t>
  </si>
  <si>
    <t>z-score</t>
  </si>
  <si>
    <t>mask_mean</t>
  </si>
  <si>
    <t>položka</t>
  </si>
  <si>
    <t>komunality</t>
  </si>
  <si>
    <t>komunality %</t>
  </si>
  <si>
    <t>dataset_mask_all</t>
  </si>
  <si>
    <t>Scale Reliability Statistics</t>
  </si>
  <si>
    <t>Mean</t>
  </si>
  <si>
    <t>SD</t>
  </si>
  <si>
    <t>Cronbach's α</t>
  </si>
  <si>
    <t>Item Reliability Statistics</t>
  </si>
  <si>
    <t>If item dropped</t>
  </si>
  <si>
    <t>Item-rest correlation</t>
  </si>
  <si>
    <t>Exploratory Factor Analysis</t>
  </si>
  <si>
    <t>N=227</t>
  </si>
  <si>
    <t>Correlation Matrix</t>
  </si>
  <si>
    <t>Pearson's r</t>
  </si>
  <si>
    <t>—</t>
  </si>
  <si>
    <t>df</t>
  </si>
  <si>
    <t>p-value</t>
  </si>
  <si>
    <t>Spearman's rho</t>
  </si>
  <si>
    <t>N</t>
  </si>
  <si>
    <t>&lt;.001</t>
  </si>
  <si>
    <r>
      <t>Note.</t>
    </r>
    <r>
      <rPr>
        <sz val="11"/>
        <color theme="1"/>
        <rFont val="Aptos Narrow"/>
        <family val="2"/>
        <charset val="238"/>
        <scheme val="minor"/>
      </rPr>
      <t xml:space="preserve"> * p &lt; .05, ** p &lt; .01, *** p &lt; .001</t>
    </r>
  </si>
  <si>
    <t>Homogeneity of Variances Test (Levene's)</t>
  </si>
  <si>
    <t>F</t>
  </si>
  <si>
    <t>df2</t>
  </si>
  <si>
    <t>p</t>
  </si>
  <si>
    <r>
      <t>Note.</t>
    </r>
    <r>
      <rPr>
        <sz val="11"/>
        <color theme="1"/>
        <rFont val="Aptos Narrow"/>
        <family val="2"/>
        <charset val="238"/>
        <scheme val="minor"/>
      </rPr>
      <t xml:space="preserve"> A low p-value suggests a violation of the assumption of equal variances</t>
    </r>
  </si>
  <si>
    <t>Independent Samples T-Test</t>
  </si>
  <si>
    <t>Statistic</t>
  </si>
  <si>
    <t>Student's t</t>
  </si>
  <si>
    <t>Welch's t</t>
  </si>
  <si>
    <r>
      <t>Note.</t>
    </r>
    <r>
      <rPr>
        <sz val="7"/>
        <color theme="1"/>
        <rFont val="Aptos Narrow"/>
        <family val="2"/>
        <charset val="238"/>
        <scheme val="minor"/>
      </rPr>
      <t xml:space="preserve"> Hₐ μ</t>
    </r>
    <r>
      <rPr>
        <vertAlign val="subscript"/>
        <sz val="7"/>
        <color theme="1"/>
        <rFont val="Aptos Narrow"/>
        <family val="2"/>
        <charset val="238"/>
        <scheme val="minor"/>
      </rPr>
      <t>0</t>
    </r>
    <r>
      <rPr>
        <sz val="7"/>
        <color theme="1"/>
        <rFont val="Aptos Narrow"/>
        <family val="2"/>
        <charset val="238"/>
        <scheme val="minor"/>
      </rPr>
      <t xml:space="preserve"> ≠ μ</t>
    </r>
    <r>
      <rPr>
        <vertAlign val="subscript"/>
        <sz val="7"/>
        <color theme="1"/>
        <rFont val="Aptos Narrow"/>
        <family val="2"/>
        <charset val="238"/>
        <scheme val="minor"/>
      </rPr>
      <t>1</t>
    </r>
  </si>
  <si>
    <t>ᵃ Levene's test is significant (p &lt; .05), suggesting a violation of the assumption of equal variances</t>
  </si>
  <si>
    <t>95% Confidence Interval</t>
  </si>
  <si>
    <t>Mean difference</t>
  </si>
  <si>
    <t>SE difference</t>
  </si>
  <si>
    <t>Lower</t>
  </si>
  <si>
    <t>Upper</t>
  </si>
  <si>
    <t>Effect Size</t>
  </si>
  <si>
    <t>Cohen's d</t>
  </si>
  <si>
    <t>sample_id</t>
  </si>
  <si>
    <t>Výběr</t>
  </si>
  <si>
    <t>Mean diff</t>
  </si>
  <si>
    <t>t</t>
  </si>
  <si>
    <t>Cohen’s d</t>
  </si>
  <si>
    <t>Levene p</t>
  </si>
  <si>
    <t>Welch</t>
  </si>
  <si>
    <t>Student</t>
  </si>
  <si>
    <t>Hrubé skóry jednotlivých respondentů</t>
  </si>
  <si>
    <t>Hrubý skór</t>
  </si>
  <si>
    <t>Stanin</t>
  </si>
  <si>
    <t>stanin</t>
  </si>
  <si>
    <t>Percentil</t>
  </si>
  <si>
    <t>z-skór (linerární)</t>
  </si>
  <si>
    <t>četnost (nelineární)</t>
  </si>
  <si>
    <t>četnost (HS)</t>
  </si>
  <si>
    <t>Z-skór (nelineární z perc.)</t>
  </si>
  <si>
    <t>četnost (lineární HS+stanin)</t>
  </si>
  <si>
    <t>stanin (lineární)</t>
  </si>
  <si>
    <t>vek_kat</t>
  </si>
  <si>
    <t>22-35</t>
  </si>
  <si>
    <t>15-21</t>
  </si>
  <si>
    <t>36-75</t>
  </si>
  <si>
    <t>ženy</t>
  </si>
  <si>
    <t>muži</t>
  </si>
  <si>
    <t>e</t>
  </si>
  <si>
    <t>Použitý SW: Jamovi</t>
  </si>
  <si>
    <t>vek kat</t>
  </si>
  <si>
    <t>vek</t>
  </si>
  <si>
    <t>ročník</t>
  </si>
  <si>
    <t>Hrubé skóry jednotlivých respondentů (kritérium)</t>
  </si>
  <si>
    <t>&lt; 0,001</t>
  </si>
  <si>
    <t>Použitý test</t>
  </si>
  <si>
    <t>Tato analýza není součástí závěrečné zprávy.</t>
  </si>
  <si>
    <t>Jelikož výzkumný soubor obsahuje převahu žen (0), pokusila jsem se simulovat vyvážené soubory (10). Ve všech deseti subsouborech proběhl dvouvýběrový t-test. Z deseti analýz vyšlo devět jako statisticky významných (p = 0,002–0,038), s velikostí efektu v rozmezí d = 0,60–0,93. Pouze jeden výběr byl nevýznamný (p = 0,108), avšak i zde se objevil malý–střední efekt (d = 0,464). Viz shrnující tabulka</t>
  </si>
  <si>
    <t>SD vek</t>
  </si>
  <si>
    <t>Correlation Heatmap</t>
  </si>
  <si>
    <t>Scree Plot</t>
  </si>
  <si>
    <r>
      <t>0.669</t>
    </r>
    <r>
      <rPr>
        <sz val="7"/>
        <color theme="1"/>
        <rFont val="Aptos Narrow"/>
        <family val="2"/>
        <charset val="238"/>
        <scheme val="minor"/>
      </rPr>
      <t>***</t>
    </r>
  </si>
  <si>
    <r>
      <t>0.634</t>
    </r>
    <r>
      <rPr>
        <sz val="7"/>
        <color theme="1"/>
        <rFont val="Aptos Narrow"/>
        <family val="2"/>
        <charset val="238"/>
        <scheme val="minor"/>
      </rPr>
      <t>***</t>
    </r>
  </si>
  <si>
    <t>4.27ᵃ</t>
  </si>
  <si>
    <t>0.006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</si>
</sst>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7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.3"/>
      <color rgb="FF3E6DA9"/>
      <name val="Aptos Narrow"/>
      <family val="2"/>
      <charset val="238"/>
      <scheme val="minor"/>
    </font>
    <font>
      <b/>
      <sz val="12.1"/>
      <color theme="1"/>
      <name val="Aptos Narrow"/>
      <family val="2"/>
      <charset val="238"/>
      <scheme val="minor"/>
    </font>
    <font>
      <vertAlign val="subscript"/>
      <sz val="7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Gill Sans Nova"/>
      <family val="2"/>
    </font>
    <font>
      <sz val="10"/>
      <color theme="1"/>
      <name val="Gill Sans Nova"/>
      <family val="2"/>
    </font>
    <font>
      <sz val="12"/>
      <color theme="1"/>
      <name val="Gill Sans Nova Light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22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6" borderId="0" xfId="0" applyFont="1" applyFill="1"/>
    <xf numFmtId="2" fontId="0" fillId="0" borderId="0" xfId="0" applyNumberFormat="1"/>
    <xf numFmtId="0" fontId="0" fillId="36" borderId="0" xfId="0" applyFill="1"/>
    <xf numFmtId="0" fontId="19" fillId="0" borderId="0" xfId="0" applyFont="1" applyAlignment="1">
      <alignment horizontal="left" vertical="top" wrapText="1"/>
    </xf>
    <xf numFmtId="165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right"/>
    </xf>
    <xf numFmtId="0" fontId="0" fillId="36" borderId="0" xfId="0" applyFill="1" applyAlignment="1">
      <alignment horizontal="right"/>
    </xf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0" borderId="10" xfId="0" applyBorder="1"/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right"/>
    </xf>
    <xf numFmtId="164" fontId="0" fillId="0" borderId="10" xfId="0" applyNumberFormat="1" applyBorder="1"/>
    <xf numFmtId="9" fontId="0" fillId="0" borderId="10" xfId="42" applyFont="1" applyBorder="1" applyAlignment="1">
      <alignment horizontal="center"/>
    </xf>
    <xf numFmtId="0" fontId="0" fillId="0" borderId="10" xfId="0" applyBorder="1" applyAlignment="1">
      <alignment horizontal="right"/>
    </xf>
    <xf numFmtId="164" fontId="0" fillId="40" borderId="10" xfId="0" applyNumberFormat="1" applyFill="1" applyBorder="1" applyAlignment="1">
      <alignment horizontal="right"/>
    </xf>
    <xf numFmtId="164" fontId="0" fillId="41" borderId="10" xfId="0" applyNumberFormat="1" applyFill="1" applyBorder="1" applyAlignment="1">
      <alignment horizontal="right"/>
    </xf>
    <xf numFmtId="2" fontId="0" fillId="0" borderId="10" xfId="0" applyNumberFormat="1" applyBorder="1"/>
    <xf numFmtId="0" fontId="0" fillId="0" borderId="12" xfId="0" applyBorder="1"/>
    <xf numFmtId="0" fontId="0" fillId="36" borderId="12" xfId="0" applyFill="1" applyBorder="1"/>
    <xf numFmtId="0" fontId="18" fillId="36" borderId="12" xfId="0" applyFont="1" applyFill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14" fillId="0" borderId="10" xfId="0" applyNumberFormat="1" applyFont="1" applyBorder="1"/>
    <xf numFmtId="1" fontId="0" fillId="0" borderId="10" xfId="0" applyNumberForma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164" fontId="0" fillId="35" borderId="0" xfId="0" applyNumberFormat="1" applyFill="1"/>
    <xf numFmtId="164" fontId="0" fillId="0" borderId="14" xfId="0" applyNumberFormat="1" applyBorder="1"/>
    <xf numFmtId="0" fontId="0" fillId="0" borderId="11" xfId="0" applyBorder="1"/>
    <xf numFmtId="0" fontId="25" fillId="0" borderId="10" xfId="0" applyFont="1" applyBorder="1" applyAlignment="1">
      <alignment horizontal="center" vertical="top"/>
    </xf>
    <xf numFmtId="2" fontId="14" fillId="0" borderId="10" xfId="0" applyNumberFormat="1" applyFont="1" applyBorder="1"/>
    <xf numFmtId="0" fontId="0" fillId="43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9" fontId="0" fillId="0" borderId="0" xfId="42" applyFont="1" applyAlignment="1">
      <alignment horizontal="center"/>
    </xf>
    <xf numFmtId="0" fontId="0" fillId="43" borderId="0" xfId="0" applyFill="1" applyAlignment="1">
      <alignment horizontal="center" vertical="center" wrapText="1"/>
    </xf>
    <xf numFmtId="0" fontId="0" fillId="38" borderId="0" xfId="0" applyFill="1" applyAlignment="1">
      <alignment horizontal="center" vertical="center" wrapText="1"/>
    </xf>
    <xf numFmtId="0" fontId="0" fillId="38" borderId="0" xfId="0" applyFill="1" applyAlignment="1">
      <alignment horizontal="center"/>
    </xf>
    <xf numFmtId="0" fontId="0" fillId="44" borderId="0" xfId="0" applyFill="1" applyAlignment="1">
      <alignment horizontal="center"/>
    </xf>
    <xf numFmtId="0" fontId="0" fillId="45" borderId="0" xfId="0" applyFill="1" applyAlignment="1">
      <alignment horizontal="center"/>
    </xf>
    <xf numFmtId="0" fontId="0" fillId="4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47" borderId="0" xfId="0" applyFill="1" applyAlignment="1">
      <alignment horizontal="center"/>
    </xf>
    <xf numFmtId="0" fontId="0" fillId="43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8" borderId="0" xfId="0" applyFill="1"/>
    <xf numFmtId="0" fontId="0" fillId="48" borderId="0" xfId="0" applyFill="1" applyAlignment="1">
      <alignment horizontal="center" vertical="center" wrapText="1"/>
    </xf>
    <xf numFmtId="0" fontId="0" fillId="49" borderId="0" xfId="0" applyFill="1"/>
    <xf numFmtId="0" fontId="0" fillId="49" borderId="0" xfId="0" applyFill="1" applyAlignment="1">
      <alignment horizontal="center" vertical="center" wrapText="1"/>
    </xf>
    <xf numFmtId="2" fontId="0" fillId="0" borderId="0" xfId="42" applyNumberFormat="1" applyFont="1"/>
    <xf numFmtId="0" fontId="0" fillId="0" borderId="0" xfId="0" applyAlignment="1">
      <alignment wrapText="1"/>
    </xf>
    <xf numFmtId="0" fontId="0" fillId="33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4" fontId="27" fillId="36" borderId="0" xfId="0" applyNumberFormat="1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 wrapText="1"/>
    </xf>
    <xf numFmtId="164" fontId="27" fillId="36" borderId="14" xfId="0" applyNumberFormat="1" applyFont="1" applyFill="1" applyBorder="1" applyAlignment="1">
      <alignment horizontal="center" vertical="center" wrapText="1"/>
    </xf>
    <xf numFmtId="0" fontId="27" fillId="36" borderId="14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left" vertical="center" wrapText="1"/>
    </xf>
    <xf numFmtId="0" fontId="27" fillId="36" borderId="0" xfId="0" applyFont="1" applyFill="1" applyAlignment="1">
      <alignment horizontal="left" vertical="center" wrapText="1"/>
    </xf>
    <xf numFmtId="0" fontId="27" fillId="36" borderId="14" xfId="0" applyFont="1" applyFill="1" applyBorder="1" applyAlignment="1">
      <alignment horizontal="left" vertical="center" wrapText="1"/>
    </xf>
    <xf numFmtId="2" fontId="27" fillId="36" borderId="0" xfId="0" applyNumberFormat="1" applyFont="1" applyFill="1" applyAlignment="1">
      <alignment horizontal="center" vertical="center" wrapText="1"/>
    </xf>
    <xf numFmtId="2" fontId="27" fillId="36" borderId="14" xfId="0" applyNumberFormat="1" applyFont="1" applyFill="1" applyBorder="1" applyAlignment="1">
      <alignment horizontal="center" vertical="center" wrapText="1"/>
    </xf>
    <xf numFmtId="0" fontId="26" fillId="36" borderId="0" xfId="0" applyFont="1" applyFill="1" applyAlignment="1">
      <alignment horizontal="center" vertical="center" wrapText="1"/>
    </xf>
    <xf numFmtId="0" fontId="26" fillId="36" borderId="14" xfId="0" applyFont="1" applyFill="1" applyBorder="1" applyAlignment="1">
      <alignment horizontal="center" vertical="center" wrapText="1"/>
    </xf>
    <xf numFmtId="0" fontId="0" fillId="42" borderId="10" xfId="0" applyFill="1" applyBorder="1" applyAlignment="1">
      <alignment horizontal="center"/>
    </xf>
    <xf numFmtId="0" fontId="19" fillId="0" borderId="0" xfId="0" applyFont="1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 vertical="top" wrapText="1"/>
    </xf>
    <xf numFmtId="0" fontId="0" fillId="33" borderId="11" xfId="0" applyFill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164" fontId="0" fillId="0" borderId="10" xfId="0" applyNumberFormat="1" applyBorder="1" applyAlignment="1">
      <alignment horizontal="right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centa" xfId="42" builtinId="5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HS!$J$3</c:f>
              <c:strCache>
                <c:ptCount val="1"/>
                <c:pt idx="0">
                  <c:v>četnost (HS)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HS!$I$4:$I$28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</c:numCache>
            </c:numRef>
          </c:cat>
          <c:val>
            <c:numRef>
              <c:f>HS!$J$4:$J$28</c:f>
              <c:numCache>
                <c:formatCode>General</c:formatCode>
                <c:ptCount val="2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12</c:v>
                </c:pt>
                <c:pt idx="13">
                  <c:v>22</c:v>
                </c:pt>
                <c:pt idx="14">
                  <c:v>17</c:v>
                </c:pt>
                <c:pt idx="15">
                  <c:v>17</c:v>
                </c:pt>
                <c:pt idx="16">
                  <c:v>20</c:v>
                </c:pt>
                <c:pt idx="17">
                  <c:v>20</c:v>
                </c:pt>
                <c:pt idx="18">
                  <c:v>22</c:v>
                </c:pt>
                <c:pt idx="19">
                  <c:v>17</c:v>
                </c:pt>
                <c:pt idx="20">
                  <c:v>19</c:v>
                </c:pt>
                <c:pt idx="21">
                  <c:v>14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E-47CF-91EB-8EA9DA8A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443903"/>
        <c:axId val="1096449183"/>
      </c:barChart>
      <c:catAx>
        <c:axId val="1096443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l Sans Nova" panose="020B0602020104020203" pitchFamily="34" charset="0"/>
                    <a:ea typeface="+mn-ea"/>
                    <a:cs typeface="+mn-cs"/>
                  </a:defRPr>
                </a:pPr>
                <a:r>
                  <a:rPr lang="cs-CZ">
                    <a:latin typeface="Gill Sans Nova" panose="020B0602020104020203" pitchFamily="34" charset="0"/>
                  </a:rPr>
                  <a:t>Hrubé skóry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Nova" panose="020B0602020104020203" pitchFamily="34" charset="0"/>
                <a:ea typeface="+mn-ea"/>
                <a:cs typeface="+mn-cs"/>
              </a:defRPr>
            </a:pPr>
            <a:endParaRPr lang="cs-CZ"/>
          </a:p>
        </c:txPr>
        <c:crossAx val="1096449183"/>
        <c:crosses val="autoZero"/>
        <c:auto val="1"/>
        <c:lblAlgn val="ctr"/>
        <c:lblOffset val="100"/>
        <c:noMultiLvlLbl val="0"/>
      </c:catAx>
      <c:valAx>
        <c:axId val="109644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l Sans Nova" panose="020B0602020104020203" pitchFamily="34" charset="0"/>
                    <a:ea typeface="+mn-ea"/>
                    <a:cs typeface="+mn-cs"/>
                  </a:defRPr>
                </a:pPr>
                <a:r>
                  <a:rPr lang="cs-CZ">
                    <a:latin typeface="Gill Sans Nova" panose="020B0602020104020203" pitchFamily="34" charset="0"/>
                  </a:rPr>
                  <a:t>Četnost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Nova" panose="020B0602020104020203" pitchFamily="34" charset="0"/>
                <a:ea typeface="+mn-ea"/>
                <a:cs typeface="+mn-cs"/>
              </a:defRPr>
            </a:pPr>
            <a:endParaRPr lang="cs-CZ"/>
          </a:p>
        </c:txPr>
        <c:crossAx val="1096443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HS!$Q$4:$Q$12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HS!$R$4:$R$12</c:f>
              <c:numCache>
                <c:formatCode>General</c:formatCode>
                <c:ptCount val="9"/>
                <c:pt idx="0">
                  <c:v>76</c:v>
                </c:pt>
                <c:pt idx="1">
                  <c:v>45</c:v>
                </c:pt>
                <c:pt idx="2">
                  <c:v>35</c:v>
                </c:pt>
                <c:pt idx="3">
                  <c:v>39</c:v>
                </c:pt>
                <c:pt idx="4">
                  <c:v>43</c:v>
                </c:pt>
                <c:pt idx="5">
                  <c:v>47</c:v>
                </c:pt>
                <c:pt idx="6">
                  <c:v>78</c:v>
                </c:pt>
                <c:pt idx="7">
                  <c:v>57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D-465B-A2BA-528C08B4EB96}"/>
            </c:ext>
          </c:extLst>
        </c:ser>
        <c:ser>
          <c:idx val="1"/>
          <c:order val="1"/>
          <c:tx>
            <c:v>četnost nelineární+HS!$N$4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HS!$S$4:$S$12</c:f>
              <c:numCache>
                <c:formatCode>General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42</c:v>
                </c:pt>
                <c:pt idx="3">
                  <c:v>34</c:v>
                </c:pt>
                <c:pt idx="4">
                  <c:v>40</c:v>
                </c:pt>
                <c:pt idx="5">
                  <c:v>39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51D-465B-A2BA-528C08B4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185647"/>
        <c:axId val="2011182767"/>
      </c:barChart>
      <c:catAx>
        <c:axId val="201118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1182767"/>
        <c:crosses val="autoZero"/>
        <c:auto val="1"/>
        <c:lblAlgn val="ctr"/>
        <c:lblOffset val="100"/>
        <c:noMultiLvlLbl val="0"/>
      </c:catAx>
      <c:valAx>
        <c:axId val="201118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118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HS!$M$4:$M$28</c:f>
              <c:numCache>
                <c:formatCode>0%</c:formatCode>
                <c:ptCount val="25"/>
                <c:pt idx="0">
                  <c:v>4.0000000000000001E-3</c:v>
                </c:pt>
                <c:pt idx="1">
                  <c:v>5.0000000000000001E-3</c:v>
                </c:pt>
                <c:pt idx="2">
                  <c:v>7.0000000000000001E-3</c:v>
                </c:pt>
                <c:pt idx="3">
                  <c:v>8.0000000000000002E-3</c:v>
                </c:pt>
                <c:pt idx="4">
                  <c:v>1.2999999999999999E-2</c:v>
                </c:pt>
                <c:pt idx="5">
                  <c:v>1.7000000000000001E-2</c:v>
                </c:pt>
                <c:pt idx="6">
                  <c:v>2.1999999999999999E-2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5.8000000000000003E-2</c:v>
                </c:pt>
                <c:pt idx="10">
                  <c:v>0.08</c:v>
                </c:pt>
                <c:pt idx="11">
                  <c:v>0.11600000000000001</c:v>
                </c:pt>
                <c:pt idx="12">
                  <c:v>0.152</c:v>
                </c:pt>
                <c:pt idx="13">
                  <c:v>0.20599999999999999</c:v>
                </c:pt>
                <c:pt idx="14">
                  <c:v>0.30399999999999999</c:v>
                </c:pt>
                <c:pt idx="15">
                  <c:v>0.38100000000000001</c:v>
                </c:pt>
                <c:pt idx="16">
                  <c:v>0.45700000000000002</c:v>
                </c:pt>
                <c:pt idx="17">
                  <c:v>0.54700000000000004</c:v>
                </c:pt>
                <c:pt idx="18">
                  <c:v>0.63600000000000001</c:v>
                </c:pt>
                <c:pt idx="19">
                  <c:v>0.73499999999999999</c:v>
                </c:pt>
                <c:pt idx="20">
                  <c:v>0.81100000000000005</c:v>
                </c:pt>
                <c:pt idx="21">
                  <c:v>0.89600000000000002</c:v>
                </c:pt>
                <c:pt idx="22">
                  <c:v>0.95899999999999996</c:v>
                </c:pt>
                <c:pt idx="23">
                  <c:v>0.97499999999999998</c:v>
                </c:pt>
                <c:pt idx="24">
                  <c:v>0.97699999999999998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7-4CC6-B1A5-116B7B59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723391"/>
        <c:axId val="551723871"/>
      </c:scatterChart>
      <c:valAx>
        <c:axId val="55172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1723871"/>
        <c:crosses val="autoZero"/>
        <c:crossBetween val="midCat"/>
      </c:valAx>
      <c:valAx>
        <c:axId val="5517238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1723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 13</a:t>
            </a:r>
            <a:r>
              <a:rPr lang="cs-CZ"/>
              <a:t>3</a:t>
            </a:r>
            <a:r>
              <a:rPr lang="en-US"/>
              <a:t> četnost (HS)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criterial_cetnost!$F$1:$F$3</c:f>
              <c:strCache>
                <c:ptCount val="3"/>
                <c:pt idx="0">
                  <c:v>N</c:v>
                </c:pt>
                <c:pt idx="1">
                  <c:v>133</c:v>
                </c:pt>
                <c:pt idx="2">
                  <c:v>četnost (HS)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criterial_cetnost!$E$4:$E$226</c:f>
              <c:numCache>
                <c:formatCode>General</c:formatCode>
                <c:ptCount val="2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criterial_cetnost!$F$4:$F$226</c:f>
              <c:numCache>
                <c:formatCode>General</c:formatCode>
                <c:ptCount val="223"/>
                <c:pt idx="0">
                  <c:v>20</c:v>
                </c:pt>
                <c:pt idx="1">
                  <c:v>2</c:v>
                </c:pt>
                <c:pt idx="2">
                  <c:v>14</c:v>
                </c:pt>
                <c:pt idx="3">
                  <c:v>14</c:v>
                </c:pt>
                <c:pt idx="4">
                  <c:v>12</c:v>
                </c:pt>
                <c:pt idx="5">
                  <c:v>26</c:v>
                </c:pt>
                <c:pt idx="6">
                  <c:v>6</c:v>
                </c:pt>
                <c:pt idx="7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B5-481A-8321-F2F3A851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484991"/>
        <c:axId val="1412483551"/>
      </c:scatterChart>
      <c:valAx>
        <c:axId val="141248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12483551"/>
        <c:crosses val="autoZero"/>
        <c:crossBetween val="midCat"/>
      </c:valAx>
      <c:valAx>
        <c:axId val="141248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12484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criterial_cetnost!$K$4:$K$11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criterial_cetnost!$L$4:$L$11</c:f>
              <c:numCache>
                <c:formatCode>General</c:formatCode>
                <c:ptCount val="8"/>
                <c:pt idx="0">
                  <c:v>17</c:v>
                </c:pt>
                <c:pt idx="1">
                  <c:v>1</c:v>
                </c:pt>
                <c:pt idx="2">
                  <c:v>14</c:v>
                </c:pt>
                <c:pt idx="3">
                  <c:v>13</c:v>
                </c:pt>
                <c:pt idx="4">
                  <c:v>9</c:v>
                </c:pt>
                <c:pt idx="5">
                  <c:v>25</c:v>
                </c:pt>
                <c:pt idx="6">
                  <c:v>6</c:v>
                </c:pt>
                <c:pt idx="7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C5-4649-A7B2-EE030303FE6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criterial_cetnost!$K$4:$K$11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criterial_cetnost!$M$4:$M$11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C5-4649-A7B2-EE030303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7457071"/>
        <c:axId val="1687466671"/>
      </c:scatterChart>
      <c:valAx>
        <c:axId val="168745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7466671"/>
        <c:crosses val="autoZero"/>
        <c:crossBetween val="midCat"/>
      </c:valAx>
      <c:valAx>
        <c:axId val="168746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7457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criterial_cetnost!$E$4:$E$11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criterial_cetnost!$G$4:$G$11</c:f>
              <c:numCache>
                <c:formatCode>0%</c:formatCode>
                <c:ptCount val="8"/>
                <c:pt idx="0">
                  <c:v>0.15037593984962405</c:v>
                </c:pt>
                <c:pt idx="1">
                  <c:v>1.5037593984962405E-2</c:v>
                </c:pt>
                <c:pt idx="2">
                  <c:v>0.10526315789473684</c:v>
                </c:pt>
                <c:pt idx="3">
                  <c:v>0.10526315789473684</c:v>
                </c:pt>
                <c:pt idx="4">
                  <c:v>9.0225563909774431E-2</c:v>
                </c:pt>
                <c:pt idx="5">
                  <c:v>0.19548872180451127</c:v>
                </c:pt>
                <c:pt idx="6">
                  <c:v>4.5112781954887216E-2</c:v>
                </c:pt>
                <c:pt idx="7">
                  <c:v>0.27067669172932329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9-4F53-8430-889CB422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037151"/>
        <c:axId val="1235036671"/>
      </c:scatterChart>
      <c:valAx>
        <c:axId val="1235037151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5036671"/>
        <c:crosses val="autoZero"/>
        <c:crossBetween val="midCat"/>
      </c:valAx>
      <c:valAx>
        <c:axId val="123503667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503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4012556</xdr:colOff>
      <xdr:row>20</xdr:row>
      <xdr:rowOff>144684</xdr:rowOff>
    </xdr:from>
    <xdr:to>
      <xdr:col>12</xdr:col>
      <xdr:colOff>518159</xdr:colOff>
      <xdr:row>45</xdr:row>
      <xdr:rowOff>134796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AAE9EA-A65C-34E9-1235-1B45DC51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708" y="3848583"/>
          <a:ext cx="4762210" cy="4765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6</xdr:col>
      <xdr:colOff>3139440</xdr:colOff>
      <xdr:row>42</xdr:row>
      <xdr:rowOff>38100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55A5A48-96A0-C795-CFA7-2E95DE75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595" y="4366054"/>
          <a:ext cx="5940304" cy="362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23</xdr:col>
      <xdr:colOff>124693</xdr:colOff>
      <xdr:row>32</xdr:row>
      <xdr:rowOff>51064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D42F81A-E586-D7D0-BB8B-44222EA8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7029" y="957943"/>
          <a:ext cx="6220693" cy="513469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0</xdr:rowOff>
    </xdr:from>
    <xdr:to>
      <xdr:col>19</xdr:col>
      <xdr:colOff>400616</xdr:colOff>
      <xdr:row>57</xdr:row>
      <xdr:rowOff>42790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EA0FB557-5941-36EE-D60A-4F70C32C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7029" y="6466114"/>
          <a:ext cx="4058216" cy="435353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59</xdr:row>
      <xdr:rowOff>0</xdr:rowOff>
    </xdr:from>
    <xdr:to>
      <xdr:col>21</xdr:col>
      <xdr:colOff>38786</xdr:colOff>
      <xdr:row>69</xdr:row>
      <xdr:rowOff>149957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14D3E101-1143-D630-B315-B9808085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7029" y="11146971"/>
          <a:ext cx="4915586" cy="2000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4</xdr:col>
      <xdr:colOff>65870</xdr:colOff>
      <xdr:row>43</xdr:row>
      <xdr:rowOff>108857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443BCCF-3294-F27B-CB91-B01B8D66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1571"/>
          <a:ext cx="4456441" cy="446314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1</xdr:rowOff>
    </xdr:from>
    <xdr:to>
      <xdr:col>9</xdr:col>
      <xdr:colOff>526143</xdr:colOff>
      <xdr:row>24</xdr:row>
      <xdr:rowOff>60789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E5F3646-872C-2E68-E5AA-80CF9099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429" y="417287"/>
          <a:ext cx="2993571" cy="4052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175146</xdr:colOff>
      <xdr:row>30</xdr:row>
      <xdr:rowOff>62628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E9C4F69-692F-5EBD-B420-FE71681A7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696269"/>
          <a:ext cx="7772400" cy="1882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249200</xdr:colOff>
      <xdr:row>44</xdr:row>
      <xdr:rowOff>15970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B34BD85-0A4C-C20D-D420-B7D6276E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697940"/>
          <a:ext cx="4991797" cy="2381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30</xdr:row>
      <xdr:rowOff>76200</xdr:rowOff>
    </xdr:from>
    <xdr:to>
      <xdr:col>13</xdr:col>
      <xdr:colOff>784860</xdr:colOff>
      <xdr:row>45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53FD2FA-A84D-FDE4-F63E-2EED5F5D4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927093</xdr:colOff>
      <xdr:row>30</xdr:row>
      <xdr:rowOff>61933</xdr:rowOff>
    </xdr:from>
    <xdr:to>
      <xdr:col>21</xdr:col>
      <xdr:colOff>1098</xdr:colOff>
      <xdr:row>45</xdr:row>
      <xdr:rowOff>61933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F1954159-8023-5BAB-485E-9FBB1F0E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48919</xdr:colOff>
      <xdr:row>46</xdr:row>
      <xdr:rowOff>159646</xdr:rowOff>
    </xdr:from>
    <xdr:to>
      <xdr:col>20</xdr:col>
      <xdr:colOff>78426</xdr:colOff>
      <xdr:row>62</xdr:row>
      <xdr:rowOff>45346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66566EA6-D851-2E26-CF78-DF2CC9F19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430696</xdr:colOff>
      <xdr:row>13</xdr:row>
      <xdr:rowOff>135835</xdr:rowOff>
    </xdr:from>
    <xdr:to>
      <xdr:col>9</xdr:col>
      <xdr:colOff>596348</xdr:colOff>
      <xdr:row>28</xdr:row>
      <xdr:rowOff>145774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74E9BF9B-FED6-D594-9AA2-AE774D38D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273325</xdr:colOff>
      <xdr:row>13</xdr:row>
      <xdr:rowOff>160683</xdr:rowOff>
    </xdr:from>
    <xdr:to>
      <xdr:col>15</xdr:col>
      <xdr:colOff>579781</xdr:colOff>
      <xdr:row>28</xdr:row>
      <xdr:rowOff>170622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9C9C5386-870F-6D78-141A-C55A9549F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481263</xdr:colOff>
      <xdr:row>30</xdr:row>
      <xdr:rowOff>120315</xdr:rowOff>
    </xdr:from>
    <xdr:to>
      <xdr:col>9</xdr:col>
      <xdr:colOff>649705</xdr:colOff>
      <xdr:row>45</xdr:row>
      <xdr:rowOff>96252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EEFD897-3F1B-C08B-6078-0604CF62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02CC-9F1E-445F-A44B-AEE3A54A6BB2}">
  <dimension ref="A1:X228"/>
  <sheetViews>
    <sheetView topLeftCell="G202" workbookViewId="0">
      <selection activeCell="F20" sqref="F20"/>
    </sheetView>
  </sheetViews>
  <sheetFormatPr defaultRowHeight="14.4" x14ac:dyDescent="0.3"/>
  <sheetData>
    <row r="1" spans="1:24" x14ac:dyDescent="0.3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</row>
    <row r="2" spans="1:24" x14ac:dyDescent="0.3">
      <c r="A2">
        <v>40697</v>
      </c>
      <c r="B2">
        <v>0</v>
      </c>
      <c r="C2">
        <v>2001</v>
      </c>
      <c r="D2" s="1">
        <v>45958.371840277781</v>
      </c>
      <c r="E2">
        <v>0</v>
      </c>
      <c r="F2">
        <v>4</v>
      </c>
      <c r="G2">
        <v>2</v>
      </c>
      <c r="H2">
        <v>3</v>
      </c>
      <c r="I2">
        <v>5</v>
      </c>
      <c r="J2">
        <v>4</v>
      </c>
      <c r="K2">
        <v>3</v>
      </c>
      <c r="L2">
        <v>1</v>
      </c>
      <c r="M2">
        <v>2</v>
      </c>
      <c r="N2">
        <v>2</v>
      </c>
      <c r="O2">
        <v>3</v>
      </c>
      <c r="P2">
        <v>1</v>
      </c>
      <c r="Q2">
        <v>1</v>
      </c>
      <c r="R2">
        <v>3</v>
      </c>
      <c r="S2">
        <v>1</v>
      </c>
      <c r="T2">
        <v>4</v>
      </c>
      <c r="U2">
        <v>6</v>
      </c>
      <c r="V2">
        <v>5</v>
      </c>
      <c r="W2">
        <v>2</v>
      </c>
      <c r="X2">
        <v>76</v>
      </c>
    </row>
    <row r="3" spans="1:24" x14ac:dyDescent="0.3">
      <c r="A3">
        <v>40722</v>
      </c>
      <c r="B3">
        <v>1</v>
      </c>
      <c r="C3">
        <v>2003</v>
      </c>
      <c r="D3" s="1">
        <v>45958.463854166665</v>
      </c>
      <c r="E3" t="s">
        <v>43</v>
      </c>
      <c r="F3">
        <v>3</v>
      </c>
      <c r="G3">
        <v>1</v>
      </c>
      <c r="H3">
        <v>2</v>
      </c>
      <c r="I3">
        <v>4</v>
      </c>
      <c r="J3">
        <v>4</v>
      </c>
      <c r="K3">
        <v>1</v>
      </c>
      <c r="L3">
        <v>4</v>
      </c>
      <c r="M3">
        <v>7</v>
      </c>
      <c r="N3">
        <v>6</v>
      </c>
      <c r="O3">
        <v>4</v>
      </c>
      <c r="P3">
        <v>6</v>
      </c>
      <c r="Q3">
        <v>3</v>
      </c>
      <c r="R3">
        <v>2</v>
      </c>
      <c r="S3">
        <v>1</v>
      </c>
      <c r="T3">
        <v>5</v>
      </c>
      <c r="U3">
        <v>6</v>
      </c>
      <c r="V3">
        <v>4</v>
      </c>
      <c r="W3">
        <v>3</v>
      </c>
      <c r="X3">
        <v>46</v>
      </c>
    </row>
    <row r="4" spans="1:24" x14ac:dyDescent="0.3">
      <c r="A4">
        <v>40873</v>
      </c>
      <c r="B4">
        <v>0</v>
      </c>
      <c r="C4">
        <v>2005</v>
      </c>
      <c r="D4" s="1">
        <v>45958.544560185182</v>
      </c>
      <c r="E4" t="s">
        <v>44</v>
      </c>
      <c r="F4">
        <v>4</v>
      </c>
      <c r="G4">
        <v>4</v>
      </c>
      <c r="H4">
        <v>4</v>
      </c>
      <c r="I4">
        <v>5</v>
      </c>
      <c r="J4">
        <v>4</v>
      </c>
      <c r="K4">
        <v>3</v>
      </c>
      <c r="L4">
        <v>3</v>
      </c>
      <c r="M4">
        <v>6</v>
      </c>
      <c r="N4">
        <v>6</v>
      </c>
      <c r="O4">
        <v>3</v>
      </c>
      <c r="P4">
        <v>7</v>
      </c>
      <c r="Q4">
        <v>7</v>
      </c>
      <c r="R4">
        <v>4</v>
      </c>
      <c r="S4">
        <v>3</v>
      </c>
      <c r="T4">
        <v>1</v>
      </c>
      <c r="U4">
        <v>6</v>
      </c>
      <c r="V4">
        <v>2</v>
      </c>
      <c r="W4">
        <v>5</v>
      </c>
      <c r="X4">
        <v>55</v>
      </c>
    </row>
    <row r="5" spans="1:24" x14ac:dyDescent="0.3">
      <c r="A5">
        <v>40895</v>
      </c>
      <c r="B5">
        <v>0</v>
      </c>
      <c r="C5">
        <v>1994</v>
      </c>
      <c r="D5" s="1">
        <v>45958.573263888888</v>
      </c>
      <c r="E5">
        <v>4</v>
      </c>
      <c r="F5">
        <v>4</v>
      </c>
      <c r="G5">
        <v>4</v>
      </c>
      <c r="H5">
        <v>3</v>
      </c>
      <c r="I5">
        <v>4</v>
      </c>
      <c r="J5">
        <v>5</v>
      </c>
      <c r="K5">
        <v>4</v>
      </c>
      <c r="L5">
        <v>3</v>
      </c>
      <c r="M5">
        <v>12</v>
      </c>
      <c r="N5">
        <v>6</v>
      </c>
      <c r="O5">
        <v>3</v>
      </c>
      <c r="P5">
        <v>8</v>
      </c>
      <c r="Q5">
        <v>3</v>
      </c>
      <c r="R5">
        <v>3</v>
      </c>
      <c r="S5">
        <v>5</v>
      </c>
      <c r="T5">
        <v>6</v>
      </c>
      <c r="U5">
        <v>4</v>
      </c>
      <c r="V5">
        <v>2</v>
      </c>
      <c r="W5">
        <v>1</v>
      </c>
      <c r="X5">
        <v>71</v>
      </c>
    </row>
    <row r="6" spans="1:24" x14ac:dyDescent="0.3">
      <c r="A6">
        <v>40897</v>
      </c>
      <c r="B6">
        <v>0</v>
      </c>
      <c r="C6">
        <v>1985</v>
      </c>
      <c r="D6" s="1">
        <v>45958.576168981483</v>
      </c>
      <c r="E6" t="s">
        <v>44</v>
      </c>
      <c r="F6">
        <v>4</v>
      </c>
      <c r="G6">
        <v>3</v>
      </c>
      <c r="H6">
        <v>4</v>
      </c>
      <c r="I6">
        <v>3</v>
      </c>
      <c r="J6">
        <v>2</v>
      </c>
      <c r="K6">
        <v>3</v>
      </c>
      <c r="L6">
        <v>4</v>
      </c>
      <c r="M6">
        <v>14</v>
      </c>
      <c r="N6">
        <v>8</v>
      </c>
      <c r="O6">
        <v>17</v>
      </c>
      <c r="P6">
        <v>8</v>
      </c>
      <c r="Q6">
        <v>5</v>
      </c>
      <c r="R6">
        <v>4</v>
      </c>
      <c r="S6">
        <v>3</v>
      </c>
      <c r="T6">
        <v>1</v>
      </c>
      <c r="U6">
        <v>2</v>
      </c>
      <c r="V6">
        <v>6</v>
      </c>
      <c r="W6">
        <v>5</v>
      </c>
      <c r="X6">
        <v>46</v>
      </c>
    </row>
    <row r="7" spans="1:24" x14ac:dyDescent="0.3">
      <c r="A7">
        <v>40900</v>
      </c>
      <c r="B7">
        <v>0</v>
      </c>
      <c r="C7">
        <v>2000</v>
      </c>
      <c r="D7" s="1">
        <v>45958.584560185183</v>
      </c>
      <c r="E7" t="s">
        <v>44</v>
      </c>
      <c r="F7">
        <v>5</v>
      </c>
      <c r="G7">
        <v>1</v>
      </c>
      <c r="H7">
        <v>5</v>
      </c>
      <c r="I7">
        <v>4</v>
      </c>
      <c r="J7">
        <v>4</v>
      </c>
      <c r="K7">
        <v>2</v>
      </c>
      <c r="L7">
        <v>6</v>
      </c>
      <c r="M7">
        <v>8</v>
      </c>
      <c r="N7">
        <v>7</v>
      </c>
      <c r="O7">
        <v>5</v>
      </c>
      <c r="P7">
        <v>17</v>
      </c>
      <c r="Q7">
        <v>10</v>
      </c>
      <c r="R7">
        <v>4</v>
      </c>
      <c r="S7">
        <v>2</v>
      </c>
      <c r="T7">
        <v>3</v>
      </c>
      <c r="U7">
        <v>5</v>
      </c>
      <c r="V7">
        <v>1</v>
      </c>
      <c r="W7">
        <v>6</v>
      </c>
      <c r="X7">
        <v>95</v>
      </c>
    </row>
    <row r="8" spans="1:24" x14ac:dyDescent="0.3">
      <c r="A8">
        <v>40904</v>
      </c>
      <c r="B8">
        <v>0</v>
      </c>
      <c r="C8">
        <v>1966</v>
      </c>
      <c r="D8" s="1">
        <v>45958.584791666668</v>
      </c>
      <c r="E8" t="s">
        <v>45</v>
      </c>
      <c r="F8">
        <v>2</v>
      </c>
      <c r="G8">
        <v>2</v>
      </c>
      <c r="H8">
        <v>4</v>
      </c>
      <c r="I8">
        <v>2</v>
      </c>
      <c r="J8">
        <v>2</v>
      </c>
      <c r="K8">
        <v>3</v>
      </c>
      <c r="L8">
        <v>7</v>
      </c>
      <c r="M8">
        <v>4</v>
      </c>
      <c r="N8">
        <v>20</v>
      </c>
      <c r="O8">
        <v>8</v>
      </c>
      <c r="P8">
        <v>6</v>
      </c>
      <c r="Q8">
        <v>7</v>
      </c>
      <c r="R8">
        <v>2</v>
      </c>
      <c r="S8">
        <v>3</v>
      </c>
      <c r="T8">
        <v>5</v>
      </c>
      <c r="U8">
        <v>4</v>
      </c>
      <c r="V8">
        <v>1</v>
      </c>
      <c r="W8">
        <v>6</v>
      </c>
      <c r="X8">
        <v>21</v>
      </c>
    </row>
    <row r="9" spans="1:24" x14ac:dyDescent="0.3">
      <c r="A9">
        <v>40907</v>
      </c>
      <c r="B9">
        <v>0</v>
      </c>
      <c r="C9">
        <v>1979</v>
      </c>
      <c r="D9" s="1">
        <v>45958.593321759261</v>
      </c>
      <c r="E9" t="s">
        <v>44</v>
      </c>
      <c r="F9">
        <v>4</v>
      </c>
      <c r="G9">
        <v>2</v>
      </c>
      <c r="H9">
        <v>4</v>
      </c>
      <c r="I9">
        <v>3</v>
      </c>
      <c r="J9">
        <v>3</v>
      </c>
      <c r="K9">
        <v>4</v>
      </c>
      <c r="L9">
        <v>5</v>
      </c>
      <c r="M9">
        <v>10</v>
      </c>
      <c r="N9">
        <v>5</v>
      </c>
      <c r="O9">
        <v>8</v>
      </c>
      <c r="P9">
        <v>8</v>
      </c>
      <c r="Q9">
        <v>5</v>
      </c>
      <c r="R9">
        <v>1</v>
      </c>
      <c r="S9">
        <v>5</v>
      </c>
      <c r="T9">
        <v>3</v>
      </c>
      <c r="U9">
        <v>2</v>
      </c>
      <c r="V9">
        <v>4</v>
      </c>
      <c r="W9">
        <v>6</v>
      </c>
      <c r="X9">
        <v>55</v>
      </c>
    </row>
    <row r="10" spans="1:24" x14ac:dyDescent="0.3">
      <c r="A10">
        <v>40913</v>
      </c>
      <c r="B10">
        <v>1</v>
      </c>
      <c r="C10">
        <v>1995</v>
      </c>
      <c r="D10" s="1">
        <v>45958.611967592595</v>
      </c>
      <c r="E10" t="s">
        <v>46</v>
      </c>
      <c r="F10">
        <v>2</v>
      </c>
      <c r="G10">
        <v>2</v>
      </c>
      <c r="H10">
        <v>4</v>
      </c>
      <c r="I10">
        <v>2</v>
      </c>
      <c r="J10">
        <v>3</v>
      </c>
      <c r="K10">
        <v>3</v>
      </c>
      <c r="L10">
        <v>22</v>
      </c>
      <c r="M10">
        <v>16</v>
      </c>
      <c r="N10">
        <v>19</v>
      </c>
      <c r="O10">
        <v>13</v>
      </c>
      <c r="P10">
        <v>12</v>
      </c>
      <c r="Q10">
        <v>6</v>
      </c>
      <c r="R10">
        <v>1</v>
      </c>
      <c r="S10">
        <v>2</v>
      </c>
      <c r="T10">
        <v>5</v>
      </c>
      <c r="U10">
        <v>4</v>
      </c>
      <c r="V10">
        <v>6</v>
      </c>
      <c r="W10">
        <v>3</v>
      </c>
      <c r="X10">
        <v>33</v>
      </c>
    </row>
    <row r="11" spans="1:24" x14ac:dyDescent="0.3">
      <c r="A11">
        <v>40953</v>
      </c>
      <c r="B11">
        <v>0</v>
      </c>
      <c r="C11">
        <v>1986</v>
      </c>
      <c r="D11" s="1">
        <v>45958.68372685185</v>
      </c>
      <c r="E11" t="s">
        <v>47</v>
      </c>
      <c r="F11">
        <v>5</v>
      </c>
      <c r="G11">
        <v>4</v>
      </c>
      <c r="H11">
        <v>5</v>
      </c>
      <c r="I11">
        <v>4</v>
      </c>
      <c r="J11">
        <v>3</v>
      </c>
      <c r="K11">
        <v>5</v>
      </c>
      <c r="L11">
        <v>5</v>
      </c>
      <c r="M11">
        <v>7</v>
      </c>
      <c r="N11">
        <v>16</v>
      </c>
      <c r="O11">
        <v>7</v>
      </c>
      <c r="P11">
        <v>15</v>
      </c>
      <c r="Q11">
        <v>3</v>
      </c>
      <c r="R11">
        <v>3</v>
      </c>
      <c r="S11">
        <v>5</v>
      </c>
      <c r="T11">
        <v>2</v>
      </c>
      <c r="U11">
        <v>4</v>
      </c>
      <c r="V11">
        <v>1</v>
      </c>
      <c r="W11">
        <v>6</v>
      </c>
      <c r="X11">
        <v>43</v>
      </c>
    </row>
    <row r="12" spans="1:24" x14ac:dyDescent="0.3">
      <c r="A12">
        <v>40956</v>
      </c>
      <c r="B12">
        <v>0</v>
      </c>
      <c r="C12">
        <v>1972</v>
      </c>
      <c r="D12" s="1">
        <v>45958.693067129629</v>
      </c>
      <c r="E12">
        <v>5</v>
      </c>
      <c r="F12">
        <v>5</v>
      </c>
      <c r="G12">
        <v>5</v>
      </c>
      <c r="H12">
        <v>3</v>
      </c>
      <c r="I12">
        <v>5</v>
      </c>
      <c r="J12">
        <v>3</v>
      </c>
      <c r="K12">
        <v>1</v>
      </c>
      <c r="L12">
        <v>4</v>
      </c>
      <c r="M12">
        <v>11</v>
      </c>
      <c r="N12">
        <v>11</v>
      </c>
      <c r="O12">
        <v>13</v>
      </c>
      <c r="P12">
        <v>27</v>
      </c>
      <c r="Q12">
        <v>9</v>
      </c>
      <c r="R12">
        <v>5</v>
      </c>
      <c r="S12">
        <v>4</v>
      </c>
      <c r="T12">
        <v>6</v>
      </c>
      <c r="U12">
        <v>1</v>
      </c>
      <c r="V12">
        <v>2</v>
      </c>
      <c r="W12">
        <v>3</v>
      </c>
      <c r="X12">
        <v>95</v>
      </c>
    </row>
    <row r="13" spans="1:24" x14ac:dyDescent="0.3">
      <c r="A13">
        <v>40959</v>
      </c>
      <c r="B13">
        <v>0</v>
      </c>
      <c r="C13">
        <v>2001</v>
      </c>
      <c r="D13" s="1">
        <v>45958.700011574074</v>
      </c>
      <c r="E13" t="s">
        <v>48</v>
      </c>
      <c r="F13">
        <v>5</v>
      </c>
      <c r="G13">
        <v>4</v>
      </c>
      <c r="H13">
        <v>5</v>
      </c>
      <c r="I13">
        <v>4</v>
      </c>
      <c r="J13">
        <v>4</v>
      </c>
      <c r="K13">
        <v>4</v>
      </c>
      <c r="L13">
        <v>7</v>
      </c>
      <c r="M13">
        <v>4</v>
      </c>
      <c r="N13">
        <v>4</v>
      </c>
      <c r="O13">
        <v>4</v>
      </c>
      <c r="P13">
        <v>4</v>
      </c>
      <c r="Q13">
        <v>4</v>
      </c>
      <c r="R13">
        <v>1</v>
      </c>
      <c r="S13">
        <v>3</v>
      </c>
      <c r="T13">
        <v>2</v>
      </c>
      <c r="U13">
        <v>6</v>
      </c>
      <c r="V13">
        <v>4</v>
      </c>
      <c r="W13">
        <v>5</v>
      </c>
      <c r="X13">
        <v>34</v>
      </c>
    </row>
    <row r="14" spans="1:24" x14ac:dyDescent="0.3">
      <c r="A14">
        <v>40960</v>
      </c>
      <c r="B14">
        <v>0</v>
      </c>
      <c r="C14">
        <v>1968</v>
      </c>
      <c r="D14" s="1">
        <v>45958.701631944445</v>
      </c>
      <c r="E14" t="s">
        <v>44</v>
      </c>
      <c r="F14">
        <v>3</v>
      </c>
      <c r="G14">
        <v>3</v>
      </c>
      <c r="H14">
        <v>3</v>
      </c>
      <c r="I14">
        <v>2</v>
      </c>
      <c r="J14">
        <v>4</v>
      </c>
      <c r="K14">
        <v>1</v>
      </c>
      <c r="L14">
        <v>5</v>
      </c>
      <c r="M14">
        <v>5</v>
      </c>
      <c r="N14">
        <v>8</v>
      </c>
      <c r="O14">
        <v>11</v>
      </c>
      <c r="P14">
        <v>2</v>
      </c>
      <c r="Q14">
        <v>5</v>
      </c>
      <c r="R14">
        <v>1</v>
      </c>
      <c r="S14">
        <v>5</v>
      </c>
      <c r="T14">
        <v>2</v>
      </c>
      <c r="U14">
        <v>3</v>
      </c>
      <c r="V14">
        <v>4</v>
      </c>
      <c r="W14">
        <v>6</v>
      </c>
      <c r="X14">
        <v>38</v>
      </c>
    </row>
    <row r="15" spans="1:24" x14ac:dyDescent="0.3">
      <c r="A15">
        <v>40969</v>
      </c>
      <c r="B15">
        <v>0</v>
      </c>
      <c r="C15">
        <v>1992</v>
      </c>
      <c r="D15" s="1">
        <v>45958.716817129629</v>
      </c>
      <c r="E15" t="s">
        <v>44</v>
      </c>
      <c r="F15">
        <v>5</v>
      </c>
      <c r="G15">
        <v>3</v>
      </c>
      <c r="H15">
        <v>5</v>
      </c>
      <c r="I15">
        <v>4</v>
      </c>
      <c r="J15">
        <v>4</v>
      </c>
      <c r="K15">
        <v>5</v>
      </c>
      <c r="L15">
        <v>6</v>
      </c>
      <c r="M15">
        <v>5</v>
      </c>
      <c r="N15">
        <v>4</v>
      </c>
      <c r="O15">
        <v>4</v>
      </c>
      <c r="P15">
        <v>7</v>
      </c>
      <c r="Q15">
        <v>7</v>
      </c>
      <c r="R15">
        <v>2</v>
      </c>
      <c r="S15">
        <v>1</v>
      </c>
      <c r="T15">
        <v>3</v>
      </c>
      <c r="U15">
        <v>4</v>
      </c>
      <c r="V15">
        <v>5</v>
      </c>
      <c r="W15">
        <v>6</v>
      </c>
      <c r="X15">
        <v>43</v>
      </c>
    </row>
    <row r="16" spans="1:24" x14ac:dyDescent="0.3">
      <c r="A16">
        <v>40975</v>
      </c>
      <c r="B16">
        <v>0</v>
      </c>
      <c r="C16">
        <v>1990</v>
      </c>
      <c r="D16" s="1">
        <v>45958.720879629633</v>
      </c>
      <c r="E16">
        <v>6</v>
      </c>
      <c r="F16">
        <v>4</v>
      </c>
      <c r="G16">
        <v>4</v>
      </c>
      <c r="H16">
        <v>5</v>
      </c>
      <c r="I16">
        <v>5</v>
      </c>
      <c r="J16">
        <v>4</v>
      </c>
      <c r="K16">
        <v>4</v>
      </c>
      <c r="L16">
        <v>5</v>
      </c>
      <c r="M16">
        <v>7</v>
      </c>
      <c r="N16">
        <v>6</v>
      </c>
      <c r="O16">
        <v>4</v>
      </c>
      <c r="P16">
        <v>7</v>
      </c>
      <c r="Q16">
        <v>6</v>
      </c>
      <c r="R16">
        <v>2</v>
      </c>
      <c r="S16">
        <v>5</v>
      </c>
      <c r="T16">
        <v>6</v>
      </c>
      <c r="U16">
        <v>4</v>
      </c>
      <c r="V16">
        <v>1</v>
      </c>
      <c r="W16">
        <v>3</v>
      </c>
      <c r="X16">
        <v>33</v>
      </c>
    </row>
    <row r="17" spans="1:24" x14ac:dyDescent="0.3">
      <c r="A17">
        <v>40985</v>
      </c>
      <c r="B17">
        <v>0</v>
      </c>
      <c r="C17">
        <v>1985</v>
      </c>
      <c r="D17" s="1">
        <v>45958.729409722226</v>
      </c>
      <c r="E17" t="s">
        <v>44</v>
      </c>
      <c r="F17">
        <v>5</v>
      </c>
      <c r="G17">
        <v>4</v>
      </c>
      <c r="H17">
        <v>5</v>
      </c>
      <c r="I17">
        <v>5</v>
      </c>
      <c r="J17">
        <v>3</v>
      </c>
      <c r="K17">
        <v>5</v>
      </c>
      <c r="L17">
        <v>3</v>
      </c>
      <c r="M17">
        <v>13</v>
      </c>
      <c r="N17">
        <v>6</v>
      </c>
      <c r="O17">
        <v>3</v>
      </c>
      <c r="P17">
        <v>6</v>
      </c>
      <c r="Q17">
        <v>4</v>
      </c>
      <c r="R17">
        <v>4</v>
      </c>
      <c r="S17">
        <v>6</v>
      </c>
      <c r="T17">
        <v>1</v>
      </c>
      <c r="U17">
        <v>3</v>
      </c>
      <c r="V17">
        <v>5</v>
      </c>
      <c r="W17">
        <v>2</v>
      </c>
      <c r="X17">
        <v>28</v>
      </c>
    </row>
    <row r="18" spans="1:24" x14ac:dyDescent="0.3">
      <c r="A18">
        <v>40988</v>
      </c>
      <c r="B18">
        <v>0</v>
      </c>
      <c r="C18">
        <v>1997</v>
      </c>
      <c r="D18" s="1">
        <v>45958.73265046296</v>
      </c>
      <c r="E18" t="s">
        <v>44</v>
      </c>
      <c r="F18">
        <v>4</v>
      </c>
      <c r="G18">
        <v>3</v>
      </c>
      <c r="H18">
        <v>5</v>
      </c>
      <c r="I18">
        <v>4</v>
      </c>
      <c r="J18">
        <v>3</v>
      </c>
      <c r="K18">
        <v>3</v>
      </c>
      <c r="L18">
        <v>5</v>
      </c>
      <c r="M18">
        <v>5</v>
      </c>
      <c r="N18">
        <v>4</v>
      </c>
      <c r="O18">
        <v>4</v>
      </c>
      <c r="P18">
        <v>6</v>
      </c>
      <c r="Q18">
        <v>5</v>
      </c>
      <c r="R18">
        <v>1</v>
      </c>
      <c r="S18">
        <v>2</v>
      </c>
      <c r="T18">
        <v>4</v>
      </c>
      <c r="U18">
        <v>6</v>
      </c>
      <c r="V18">
        <v>5</v>
      </c>
      <c r="W18">
        <v>3</v>
      </c>
      <c r="X18">
        <v>55</v>
      </c>
    </row>
    <row r="19" spans="1:24" x14ac:dyDescent="0.3">
      <c r="A19">
        <v>40987</v>
      </c>
      <c r="B19">
        <v>0</v>
      </c>
      <c r="C19">
        <v>1982</v>
      </c>
      <c r="D19" s="1">
        <v>45958.732835648145</v>
      </c>
      <c r="E19">
        <v>4</v>
      </c>
      <c r="F19">
        <v>3</v>
      </c>
      <c r="G19">
        <v>3</v>
      </c>
      <c r="H19">
        <v>5</v>
      </c>
      <c r="I19">
        <v>3</v>
      </c>
      <c r="J19">
        <v>2</v>
      </c>
      <c r="K19">
        <v>4</v>
      </c>
      <c r="L19">
        <v>7</v>
      </c>
      <c r="M19">
        <v>6</v>
      </c>
      <c r="N19">
        <v>6</v>
      </c>
      <c r="O19">
        <v>11</v>
      </c>
      <c r="P19">
        <v>9</v>
      </c>
      <c r="Q19">
        <v>6</v>
      </c>
      <c r="R19">
        <v>1</v>
      </c>
      <c r="S19">
        <v>5</v>
      </c>
      <c r="T19">
        <v>6</v>
      </c>
      <c r="U19">
        <v>4</v>
      </c>
      <c r="V19">
        <v>2</v>
      </c>
      <c r="W19">
        <v>3</v>
      </c>
      <c r="X19">
        <v>68</v>
      </c>
    </row>
    <row r="20" spans="1:24" x14ac:dyDescent="0.3">
      <c r="A20">
        <v>40989</v>
      </c>
      <c r="B20">
        <v>0</v>
      </c>
      <c r="C20">
        <v>1997</v>
      </c>
      <c r="D20" s="1">
        <v>45958.734942129631</v>
      </c>
      <c r="E20">
        <v>2</v>
      </c>
      <c r="F20">
        <v>3</v>
      </c>
      <c r="G20">
        <v>2</v>
      </c>
      <c r="H20">
        <v>4</v>
      </c>
      <c r="I20">
        <v>4</v>
      </c>
      <c r="J20">
        <v>3</v>
      </c>
      <c r="K20">
        <v>4</v>
      </c>
      <c r="L20">
        <v>4</v>
      </c>
      <c r="M20">
        <v>4</v>
      </c>
      <c r="N20">
        <v>19</v>
      </c>
      <c r="O20">
        <v>2</v>
      </c>
      <c r="P20">
        <v>4</v>
      </c>
      <c r="Q20">
        <v>3</v>
      </c>
      <c r="R20">
        <v>2</v>
      </c>
      <c r="S20">
        <v>5</v>
      </c>
      <c r="T20">
        <v>1</v>
      </c>
      <c r="U20">
        <v>6</v>
      </c>
      <c r="V20">
        <v>4</v>
      </c>
      <c r="W20">
        <v>3</v>
      </c>
      <c r="X20">
        <v>55</v>
      </c>
    </row>
    <row r="21" spans="1:24" x14ac:dyDescent="0.3">
      <c r="A21">
        <v>40993</v>
      </c>
      <c r="B21">
        <v>0</v>
      </c>
      <c r="C21">
        <v>2001</v>
      </c>
      <c r="D21" s="1">
        <v>45958.741620370369</v>
      </c>
      <c r="E21" t="s">
        <v>49</v>
      </c>
      <c r="F21">
        <v>4</v>
      </c>
      <c r="G21">
        <v>4</v>
      </c>
      <c r="H21">
        <v>5</v>
      </c>
      <c r="I21">
        <v>4</v>
      </c>
      <c r="J21">
        <v>4</v>
      </c>
      <c r="K21">
        <v>4</v>
      </c>
      <c r="L21">
        <v>3</v>
      </c>
      <c r="M21">
        <v>19</v>
      </c>
      <c r="N21">
        <v>3</v>
      </c>
      <c r="O21">
        <v>3</v>
      </c>
      <c r="P21">
        <v>5</v>
      </c>
      <c r="Q21">
        <v>1</v>
      </c>
      <c r="R21">
        <v>4</v>
      </c>
      <c r="S21">
        <v>1</v>
      </c>
      <c r="T21">
        <v>2</v>
      </c>
      <c r="U21">
        <v>3</v>
      </c>
      <c r="V21">
        <v>6</v>
      </c>
      <c r="W21">
        <v>5</v>
      </c>
      <c r="X21">
        <v>41</v>
      </c>
    </row>
    <row r="22" spans="1:24" x14ac:dyDescent="0.3">
      <c r="A22">
        <v>40994</v>
      </c>
      <c r="B22">
        <v>0</v>
      </c>
      <c r="C22">
        <v>1995</v>
      </c>
      <c r="D22" s="1">
        <v>45958.743333333332</v>
      </c>
      <c r="E22">
        <v>5</v>
      </c>
      <c r="F22">
        <v>5</v>
      </c>
      <c r="G22">
        <v>4</v>
      </c>
      <c r="H22">
        <v>5</v>
      </c>
      <c r="I22">
        <v>4</v>
      </c>
      <c r="J22">
        <v>5</v>
      </c>
      <c r="K22">
        <v>4</v>
      </c>
      <c r="L22">
        <v>4</v>
      </c>
      <c r="M22">
        <v>5</v>
      </c>
      <c r="N22">
        <v>4</v>
      </c>
      <c r="O22">
        <v>4</v>
      </c>
      <c r="P22">
        <v>3</v>
      </c>
      <c r="Q22">
        <v>3</v>
      </c>
      <c r="R22">
        <v>2</v>
      </c>
      <c r="S22">
        <v>1</v>
      </c>
      <c r="T22">
        <v>4</v>
      </c>
      <c r="U22">
        <v>6</v>
      </c>
      <c r="V22">
        <v>5</v>
      </c>
      <c r="W22">
        <v>3</v>
      </c>
      <c r="X22">
        <v>25</v>
      </c>
    </row>
    <row r="23" spans="1:24" x14ac:dyDescent="0.3">
      <c r="A23">
        <v>40995</v>
      </c>
      <c r="B23">
        <v>0</v>
      </c>
      <c r="C23">
        <v>2002</v>
      </c>
      <c r="D23" s="1">
        <v>45958.744467592594</v>
      </c>
      <c r="E23">
        <v>3</v>
      </c>
      <c r="F23">
        <v>3</v>
      </c>
      <c r="G23">
        <v>3</v>
      </c>
      <c r="H23">
        <v>4</v>
      </c>
      <c r="I23">
        <v>2</v>
      </c>
      <c r="J23">
        <v>2</v>
      </c>
      <c r="K23">
        <v>3</v>
      </c>
      <c r="L23">
        <v>8</v>
      </c>
      <c r="M23">
        <v>4</v>
      </c>
      <c r="N23">
        <v>7</v>
      </c>
      <c r="O23">
        <v>4</v>
      </c>
      <c r="P23">
        <v>6</v>
      </c>
      <c r="Q23">
        <v>5</v>
      </c>
      <c r="R23">
        <v>1</v>
      </c>
      <c r="S23">
        <v>3</v>
      </c>
      <c r="T23">
        <v>4</v>
      </c>
      <c r="U23">
        <v>2</v>
      </c>
      <c r="V23">
        <v>5</v>
      </c>
      <c r="W23">
        <v>6</v>
      </c>
      <c r="X23">
        <v>38</v>
      </c>
    </row>
    <row r="24" spans="1:24" x14ac:dyDescent="0.3">
      <c r="A24">
        <v>40999</v>
      </c>
      <c r="B24">
        <v>1</v>
      </c>
      <c r="C24">
        <v>1983</v>
      </c>
      <c r="D24" s="1">
        <v>45958.748645833337</v>
      </c>
      <c r="E24" t="s">
        <v>44</v>
      </c>
      <c r="F24">
        <v>4</v>
      </c>
      <c r="G24">
        <v>3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3</v>
      </c>
      <c r="O24">
        <v>6</v>
      </c>
      <c r="P24">
        <v>5</v>
      </c>
      <c r="Q24">
        <v>3</v>
      </c>
      <c r="R24">
        <v>1</v>
      </c>
      <c r="S24">
        <v>2</v>
      </c>
      <c r="T24">
        <v>6</v>
      </c>
      <c r="U24">
        <v>4</v>
      </c>
      <c r="V24">
        <v>3</v>
      </c>
      <c r="W24">
        <v>5</v>
      </c>
      <c r="X24">
        <v>48</v>
      </c>
    </row>
    <row r="25" spans="1:24" x14ac:dyDescent="0.3">
      <c r="A25">
        <v>40998</v>
      </c>
      <c r="B25">
        <v>0</v>
      </c>
      <c r="C25">
        <v>1986</v>
      </c>
      <c r="D25" s="1">
        <v>45958.748668981483</v>
      </c>
      <c r="E25">
        <v>6</v>
      </c>
      <c r="F25">
        <v>4</v>
      </c>
      <c r="G25">
        <v>5</v>
      </c>
      <c r="H25">
        <v>5</v>
      </c>
      <c r="I25">
        <v>3</v>
      </c>
      <c r="J25">
        <v>4</v>
      </c>
      <c r="K25">
        <v>3</v>
      </c>
      <c r="L25">
        <v>4</v>
      </c>
      <c r="M25">
        <v>8</v>
      </c>
      <c r="N25">
        <v>6</v>
      </c>
      <c r="O25">
        <v>5</v>
      </c>
      <c r="P25">
        <v>13</v>
      </c>
      <c r="Q25">
        <v>6</v>
      </c>
      <c r="R25">
        <v>3</v>
      </c>
      <c r="S25">
        <v>6</v>
      </c>
      <c r="T25">
        <v>5</v>
      </c>
      <c r="U25">
        <v>4</v>
      </c>
      <c r="V25">
        <v>2</v>
      </c>
      <c r="W25">
        <v>1</v>
      </c>
      <c r="X25">
        <v>71</v>
      </c>
    </row>
    <row r="26" spans="1:24" x14ac:dyDescent="0.3">
      <c r="A26">
        <v>41001</v>
      </c>
      <c r="B26">
        <v>0</v>
      </c>
      <c r="C26">
        <v>1992</v>
      </c>
      <c r="D26" s="1">
        <v>45958.750775462962</v>
      </c>
      <c r="E26" t="s">
        <v>44</v>
      </c>
      <c r="F26">
        <v>5</v>
      </c>
      <c r="G26">
        <v>5</v>
      </c>
      <c r="H26">
        <v>5</v>
      </c>
      <c r="I26">
        <v>5</v>
      </c>
      <c r="J26">
        <v>3</v>
      </c>
      <c r="K26">
        <v>4</v>
      </c>
      <c r="L26">
        <v>2</v>
      </c>
      <c r="M26">
        <v>3</v>
      </c>
      <c r="N26">
        <v>3</v>
      </c>
      <c r="O26">
        <v>13</v>
      </c>
      <c r="P26">
        <v>4</v>
      </c>
      <c r="Q26">
        <v>5</v>
      </c>
      <c r="R26">
        <v>5</v>
      </c>
      <c r="S26">
        <v>6</v>
      </c>
      <c r="T26">
        <v>4</v>
      </c>
      <c r="U26">
        <v>2</v>
      </c>
      <c r="V26">
        <v>3</v>
      </c>
      <c r="W26">
        <v>1</v>
      </c>
      <c r="X26">
        <v>30</v>
      </c>
    </row>
    <row r="27" spans="1:24" x14ac:dyDescent="0.3">
      <c r="A27">
        <v>41003</v>
      </c>
      <c r="B27">
        <v>0</v>
      </c>
      <c r="C27">
        <v>1994</v>
      </c>
      <c r="D27" s="1">
        <v>45958.754976851851</v>
      </c>
      <c r="E27" t="s">
        <v>44</v>
      </c>
      <c r="F27">
        <v>4</v>
      </c>
      <c r="G27">
        <v>5</v>
      </c>
      <c r="H27">
        <v>4</v>
      </c>
      <c r="I27">
        <v>3</v>
      </c>
      <c r="J27">
        <v>2</v>
      </c>
      <c r="K27">
        <v>4</v>
      </c>
      <c r="L27">
        <v>4</v>
      </c>
      <c r="M27">
        <v>4</v>
      </c>
      <c r="N27">
        <v>6</v>
      </c>
      <c r="O27">
        <v>9</v>
      </c>
      <c r="P27">
        <v>6</v>
      </c>
      <c r="Q27">
        <v>3</v>
      </c>
      <c r="R27">
        <v>3</v>
      </c>
      <c r="S27">
        <v>5</v>
      </c>
      <c r="T27">
        <v>6</v>
      </c>
      <c r="U27">
        <v>1</v>
      </c>
      <c r="V27">
        <v>4</v>
      </c>
      <c r="W27">
        <v>2</v>
      </c>
      <c r="X27">
        <v>82</v>
      </c>
    </row>
    <row r="28" spans="1:24" x14ac:dyDescent="0.3">
      <c r="A28">
        <v>41005</v>
      </c>
      <c r="B28">
        <v>0</v>
      </c>
      <c r="C28">
        <v>1986</v>
      </c>
      <c r="D28" s="1">
        <v>45958.760995370372</v>
      </c>
      <c r="E28">
        <v>3</v>
      </c>
      <c r="F28">
        <v>4</v>
      </c>
      <c r="G28">
        <v>4</v>
      </c>
      <c r="H28">
        <v>4</v>
      </c>
      <c r="I28">
        <v>4</v>
      </c>
      <c r="J28">
        <v>4</v>
      </c>
      <c r="K28">
        <v>3</v>
      </c>
      <c r="L28">
        <v>4</v>
      </c>
      <c r="M28">
        <v>5</v>
      </c>
      <c r="N28">
        <v>5</v>
      </c>
      <c r="O28">
        <v>20</v>
      </c>
      <c r="P28">
        <v>5</v>
      </c>
      <c r="Q28">
        <v>6</v>
      </c>
      <c r="R28">
        <v>3</v>
      </c>
      <c r="S28">
        <v>6</v>
      </c>
      <c r="T28">
        <v>5</v>
      </c>
      <c r="U28">
        <v>1</v>
      </c>
      <c r="V28">
        <v>2</v>
      </c>
      <c r="W28">
        <v>4</v>
      </c>
      <c r="X28">
        <v>51</v>
      </c>
    </row>
    <row r="29" spans="1:24" x14ac:dyDescent="0.3">
      <c r="A29">
        <v>41007</v>
      </c>
      <c r="B29">
        <v>0</v>
      </c>
      <c r="C29">
        <v>1996</v>
      </c>
      <c r="D29" s="1">
        <v>45958.762083333335</v>
      </c>
      <c r="E29">
        <v>5</v>
      </c>
      <c r="F29">
        <v>5</v>
      </c>
      <c r="G29">
        <v>4</v>
      </c>
      <c r="H29">
        <v>4</v>
      </c>
      <c r="I29">
        <v>5</v>
      </c>
      <c r="J29">
        <v>4</v>
      </c>
      <c r="K29">
        <v>4</v>
      </c>
      <c r="L29">
        <v>5</v>
      </c>
      <c r="M29">
        <v>5</v>
      </c>
      <c r="N29">
        <v>6</v>
      </c>
      <c r="O29">
        <v>7</v>
      </c>
      <c r="P29">
        <v>5</v>
      </c>
      <c r="Q29">
        <v>5</v>
      </c>
      <c r="R29">
        <v>3</v>
      </c>
      <c r="S29">
        <v>6</v>
      </c>
      <c r="T29">
        <v>4</v>
      </c>
      <c r="U29">
        <v>1</v>
      </c>
      <c r="V29">
        <v>5</v>
      </c>
      <c r="W29">
        <v>2</v>
      </c>
      <c r="X29">
        <v>41</v>
      </c>
    </row>
    <row r="30" spans="1:24" x14ac:dyDescent="0.3">
      <c r="A30">
        <v>41018</v>
      </c>
      <c r="B30">
        <v>0</v>
      </c>
      <c r="C30">
        <v>1968</v>
      </c>
      <c r="D30" s="1">
        <v>45958.781550925924</v>
      </c>
      <c r="E30" t="s">
        <v>44</v>
      </c>
      <c r="F30">
        <v>4</v>
      </c>
      <c r="G30">
        <v>4</v>
      </c>
      <c r="H30">
        <v>5</v>
      </c>
      <c r="I30">
        <v>4</v>
      </c>
      <c r="J30">
        <v>4</v>
      </c>
      <c r="K30">
        <v>4</v>
      </c>
      <c r="L30">
        <v>5</v>
      </c>
      <c r="M30">
        <v>10</v>
      </c>
      <c r="N30">
        <v>5</v>
      </c>
      <c r="O30">
        <v>5</v>
      </c>
      <c r="P30">
        <v>8</v>
      </c>
      <c r="Q30">
        <v>10</v>
      </c>
      <c r="R30">
        <v>6</v>
      </c>
      <c r="S30">
        <v>1</v>
      </c>
      <c r="T30">
        <v>4</v>
      </c>
      <c r="U30">
        <v>5</v>
      </c>
      <c r="V30">
        <v>2</v>
      </c>
      <c r="W30">
        <v>3</v>
      </c>
      <c r="X30">
        <v>41</v>
      </c>
    </row>
    <row r="31" spans="1:24" x14ac:dyDescent="0.3">
      <c r="A31">
        <v>41021</v>
      </c>
      <c r="B31">
        <v>0</v>
      </c>
      <c r="C31">
        <v>1983</v>
      </c>
      <c r="D31" s="1">
        <v>45958.792210648149</v>
      </c>
      <c r="E31">
        <v>7</v>
      </c>
      <c r="F31">
        <v>5</v>
      </c>
      <c r="G31">
        <v>4</v>
      </c>
      <c r="H31">
        <v>5</v>
      </c>
      <c r="I31">
        <v>4</v>
      </c>
      <c r="J31">
        <v>4</v>
      </c>
      <c r="K31">
        <v>4</v>
      </c>
      <c r="L31">
        <v>5</v>
      </c>
      <c r="M31">
        <v>5</v>
      </c>
      <c r="N31">
        <v>6</v>
      </c>
      <c r="O31">
        <v>11</v>
      </c>
      <c r="P31">
        <v>4</v>
      </c>
      <c r="Q31">
        <v>4</v>
      </c>
      <c r="R31">
        <v>1</v>
      </c>
      <c r="S31">
        <v>6</v>
      </c>
      <c r="T31">
        <v>3</v>
      </c>
      <c r="U31">
        <v>2</v>
      </c>
      <c r="V31">
        <v>5</v>
      </c>
      <c r="W31">
        <v>4</v>
      </c>
      <c r="X31">
        <v>34</v>
      </c>
    </row>
    <row r="32" spans="1:24" x14ac:dyDescent="0.3">
      <c r="A32">
        <v>41025</v>
      </c>
      <c r="B32">
        <v>0</v>
      </c>
      <c r="C32">
        <v>1994</v>
      </c>
      <c r="D32" s="1">
        <v>45958.797592592593</v>
      </c>
      <c r="E32" t="s">
        <v>44</v>
      </c>
      <c r="F32">
        <v>3</v>
      </c>
      <c r="G32">
        <v>3</v>
      </c>
      <c r="H32">
        <v>2</v>
      </c>
      <c r="I32">
        <v>5</v>
      </c>
      <c r="J32">
        <v>4</v>
      </c>
      <c r="K32">
        <v>5</v>
      </c>
      <c r="L32">
        <v>4</v>
      </c>
      <c r="M32">
        <v>4</v>
      </c>
      <c r="N32">
        <v>7</v>
      </c>
      <c r="O32">
        <v>3</v>
      </c>
      <c r="P32">
        <v>5</v>
      </c>
      <c r="Q32">
        <v>4</v>
      </c>
      <c r="R32">
        <v>1</v>
      </c>
      <c r="S32">
        <v>6</v>
      </c>
      <c r="T32">
        <v>5</v>
      </c>
      <c r="U32">
        <v>4</v>
      </c>
      <c r="V32">
        <v>2</v>
      </c>
      <c r="W32">
        <v>3</v>
      </c>
      <c r="X32">
        <v>93</v>
      </c>
    </row>
    <row r="33" spans="1:24" x14ac:dyDescent="0.3">
      <c r="A33">
        <v>41056</v>
      </c>
      <c r="B33">
        <v>0</v>
      </c>
      <c r="C33">
        <v>1985</v>
      </c>
      <c r="D33" s="1">
        <v>45958.869131944448</v>
      </c>
      <c r="E33" t="s">
        <v>44</v>
      </c>
      <c r="F33">
        <v>4</v>
      </c>
      <c r="G33">
        <v>4</v>
      </c>
      <c r="H33">
        <v>4</v>
      </c>
      <c r="I33">
        <v>4</v>
      </c>
      <c r="J33">
        <v>3</v>
      </c>
      <c r="K33">
        <v>4</v>
      </c>
      <c r="L33">
        <v>4</v>
      </c>
      <c r="M33">
        <v>17</v>
      </c>
      <c r="N33">
        <v>5</v>
      </c>
      <c r="O33">
        <v>4</v>
      </c>
      <c r="P33">
        <v>4</v>
      </c>
      <c r="Q33">
        <v>4</v>
      </c>
      <c r="R33">
        <v>3</v>
      </c>
      <c r="S33">
        <v>2</v>
      </c>
      <c r="T33">
        <v>1</v>
      </c>
      <c r="U33">
        <v>6</v>
      </c>
      <c r="V33">
        <v>4</v>
      </c>
      <c r="W33">
        <v>5</v>
      </c>
      <c r="X33">
        <v>51</v>
      </c>
    </row>
    <row r="34" spans="1:24" x14ac:dyDescent="0.3">
      <c r="A34">
        <v>41057</v>
      </c>
      <c r="B34">
        <v>0</v>
      </c>
      <c r="C34">
        <v>1980</v>
      </c>
      <c r="D34" s="1">
        <v>45958.869652777779</v>
      </c>
      <c r="E34">
        <v>7</v>
      </c>
      <c r="F34">
        <v>4</v>
      </c>
      <c r="G34">
        <v>2</v>
      </c>
      <c r="H34">
        <v>3</v>
      </c>
      <c r="I34">
        <v>5</v>
      </c>
      <c r="J34">
        <v>3</v>
      </c>
      <c r="K34">
        <v>2</v>
      </c>
      <c r="L34">
        <v>7</v>
      </c>
      <c r="M34">
        <v>4</v>
      </c>
      <c r="N34">
        <v>8</v>
      </c>
      <c r="O34">
        <v>9</v>
      </c>
      <c r="P34">
        <v>7</v>
      </c>
      <c r="Q34">
        <v>9</v>
      </c>
      <c r="R34">
        <v>1</v>
      </c>
      <c r="S34">
        <v>5</v>
      </c>
      <c r="T34">
        <v>3</v>
      </c>
      <c r="U34">
        <v>6</v>
      </c>
      <c r="V34">
        <v>4</v>
      </c>
      <c r="W34">
        <v>2</v>
      </c>
      <c r="X34">
        <v>71</v>
      </c>
    </row>
    <row r="35" spans="1:24" x14ac:dyDescent="0.3">
      <c r="A35">
        <v>41076</v>
      </c>
      <c r="B35">
        <v>0</v>
      </c>
      <c r="C35">
        <v>1999</v>
      </c>
      <c r="D35" s="1">
        <v>45958.917662037034</v>
      </c>
      <c r="E35" t="s">
        <v>44</v>
      </c>
      <c r="F35">
        <v>3</v>
      </c>
      <c r="G35">
        <v>3</v>
      </c>
      <c r="H35">
        <v>4</v>
      </c>
      <c r="I35">
        <v>4</v>
      </c>
      <c r="J35">
        <v>3</v>
      </c>
      <c r="K35">
        <v>3</v>
      </c>
      <c r="L35">
        <v>3</v>
      </c>
      <c r="M35">
        <v>4</v>
      </c>
      <c r="N35">
        <v>5</v>
      </c>
      <c r="O35">
        <v>8</v>
      </c>
      <c r="P35">
        <v>9</v>
      </c>
      <c r="Q35">
        <v>4</v>
      </c>
      <c r="R35">
        <v>6</v>
      </c>
      <c r="S35">
        <v>2</v>
      </c>
      <c r="T35">
        <v>4</v>
      </c>
      <c r="U35">
        <v>1</v>
      </c>
      <c r="V35">
        <v>3</v>
      </c>
      <c r="W35">
        <v>5</v>
      </c>
      <c r="X35">
        <v>46</v>
      </c>
    </row>
    <row r="36" spans="1:24" x14ac:dyDescent="0.3">
      <c r="A36">
        <v>41080</v>
      </c>
      <c r="B36">
        <v>0</v>
      </c>
      <c r="C36">
        <v>1982</v>
      </c>
      <c r="D36" s="1">
        <v>45958.93445601852</v>
      </c>
      <c r="E36" t="s">
        <v>50</v>
      </c>
      <c r="F36">
        <v>4</v>
      </c>
      <c r="G36">
        <v>3</v>
      </c>
      <c r="H36">
        <v>4</v>
      </c>
      <c r="I36">
        <v>3</v>
      </c>
      <c r="J36">
        <v>3</v>
      </c>
      <c r="K36">
        <v>4</v>
      </c>
      <c r="L36">
        <v>4</v>
      </c>
      <c r="M36">
        <v>4</v>
      </c>
      <c r="N36">
        <v>6</v>
      </c>
      <c r="O36">
        <v>6</v>
      </c>
      <c r="P36">
        <v>6</v>
      </c>
      <c r="Q36">
        <v>8</v>
      </c>
      <c r="R36">
        <v>5</v>
      </c>
      <c r="S36">
        <v>3</v>
      </c>
      <c r="T36">
        <v>4</v>
      </c>
      <c r="U36">
        <v>2</v>
      </c>
      <c r="V36">
        <v>6</v>
      </c>
      <c r="W36">
        <v>1</v>
      </c>
      <c r="X36">
        <v>52</v>
      </c>
    </row>
    <row r="37" spans="1:24" x14ac:dyDescent="0.3">
      <c r="A37">
        <v>41087</v>
      </c>
      <c r="B37">
        <v>0</v>
      </c>
      <c r="C37">
        <v>1981</v>
      </c>
      <c r="D37" s="1">
        <v>45958.956076388888</v>
      </c>
      <c r="E37">
        <v>5</v>
      </c>
      <c r="F37">
        <v>4</v>
      </c>
      <c r="G37">
        <v>3</v>
      </c>
      <c r="H37">
        <v>4</v>
      </c>
      <c r="I37">
        <v>4</v>
      </c>
      <c r="J37">
        <v>4</v>
      </c>
      <c r="K37">
        <v>4</v>
      </c>
      <c r="L37">
        <v>4</v>
      </c>
      <c r="M37">
        <v>6</v>
      </c>
      <c r="N37">
        <v>7</v>
      </c>
      <c r="O37">
        <v>6</v>
      </c>
      <c r="P37">
        <v>6</v>
      </c>
      <c r="Q37">
        <v>5</v>
      </c>
      <c r="R37">
        <v>6</v>
      </c>
      <c r="S37">
        <v>5</v>
      </c>
      <c r="T37">
        <v>3</v>
      </c>
      <c r="U37">
        <v>2</v>
      </c>
      <c r="V37">
        <v>4</v>
      </c>
      <c r="W37">
        <v>1</v>
      </c>
      <c r="X37">
        <v>48</v>
      </c>
    </row>
    <row r="38" spans="1:24" x14ac:dyDescent="0.3">
      <c r="A38">
        <v>41091</v>
      </c>
      <c r="B38">
        <v>0</v>
      </c>
      <c r="C38">
        <v>1965</v>
      </c>
      <c r="D38" s="1">
        <v>45959.005891203706</v>
      </c>
      <c r="E38" t="s">
        <v>44</v>
      </c>
      <c r="F38">
        <v>4</v>
      </c>
      <c r="G38">
        <v>3</v>
      </c>
      <c r="H38">
        <v>5</v>
      </c>
      <c r="I38">
        <v>4</v>
      </c>
      <c r="J38">
        <v>3</v>
      </c>
      <c r="K38">
        <v>3</v>
      </c>
      <c r="L38">
        <v>6</v>
      </c>
      <c r="M38">
        <v>16</v>
      </c>
      <c r="N38">
        <v>6</v>
      </c>
      <c r="O38">
        <v>10</v>
      </c>
      <c r="P38">
        <v>12</v>
      </c>
      <c r="Q38">
        <v>9</v>
      </c>
      <c r="R38">
        <v>3</v>
      </c>
      <c r="S38">
        <v>2</v>
      </c>
      <c r="T38">
        <v>6</v>
      </c>
      <c r="U38">
        <v>5</v>
      </c>
      <c r="V38">
        <v>1</v>
      </c>
      <c r="W38">
        <v>4</v>
      </c>
      <c r="X38">
        <v>55</v>
      </c>
    </row>
    <row r="39" spans="1:24" x14ac:dyDescent="0.3">
      <c r="A39">
        <v>41092</v>
      </c>
      <c r="B39">
        <v>0</v>
      </c>
      <c r="C39">
        <v>1983</v>
      </c>
      <c r="D39" s="1">
        <v>45959.0309837963</v>
      </c>
      <c r="E39">
        <v>6</v>
      </c>
      <c r="F39">
        <v>4</v>
      </c>
      <c r="G39">
        <v>4</v>
      </c>
      <c r="H39">
        <v>5</v>
      </c>
      <c r="I39">
        <v>4</v>
      </c>
      <c r="J39">
        <v>4</v>
      </c>
      <c r="K39">
        <v>3</v>
      </c>
      <c r="L39">
        <v>6</v>
      </c>
      <c r="M39">
        <v>18</v>
      </c>
      <c r="N39">
        <v>5</v>
      </c>
      <c r="O39">
        <v>18</v>
      </c>
      <c r="P39">
        <v>11</v>
      </c>
      <c r="Q39">
        <v>15</v>
      </c>
      <c r="R39">
        <v>2</v>
      </c>
      <c r="S39">
        <v>1</v>
      </c>
      <c r="T39">
        <v>5</v>
      </c>
      <c r="U39">
        <v>6</v>
      </c>
      <c r="V39">
        <v>3</v>
      </c>
      <c r="W39">
        <v>4</v>
      </c>
      <c r="X39">
        <v>49</v>
      </c>
    </row>
    <row r="40" spans="1:24" x14ac:dyDescent="0.3">
      <c r="A40">
        <v>41093</v>
      </c>
      <c r="B40">
        <v>0</v>
      </c>
      <c r="C40">
        <v>1969</v>
      </c>
      <c r="D40" s="1">
        <v>45959.069664351853</v>
      </c>
      <c r="E40" t="s">
        <v>44</v>
      </c>
      <c r="F40">
        <v>5</v>
      </c>
      <c r="G40">
        <v>4</v>
      </c>
      <c r="H40">
        <v>4</v>
      </c>
      <c r="I40">
        <v>4</v>
      </c>
      <c r="J40">
        <v>4</v>
      </c>
      <c r="K40">
        <v>4</v>
      </c>
      <c r="L40">
        <v>5</v>
      </c>
      <c r="M40">
        <v>5</v>
      </c>
      <c r="N40">
        <v>5</v>
      </c>
      <c r="O40">
        <v>3</v>
      </c>
      <c r="P40">
        <v>3</v>
      </c>
      <c r="Q40">
        <v>4</v>
      </c>
      <c r="R40">
        <v>1</v>
      </c>
      <c r="S40">
        <v>2</v>
      </c>
      <c r="T40">
        <v>5</v>
      </c>
      <c r="U40">
        <v>6</v>
      </c>
      <c r="V40">
        <v>4</v>
      </c>
      <c r="W40">
        <v>3</v>
      </c>
      <c r="X40">
        <v>47</v>
      </c>
    </row>
    <row r="41" spans="1:24" x14ac:dyDescent="0.3">
      <c r="A41">
        <v>41096</v>
      </c>
      <c r="B41">
        <v>0</v>
      </c>
      <c r="C41">
        <v>1984</v>
      </c>
      <c r="D41" s="1">
        <v>45959.247071759259</v>
      </c>
      <c r="E41">
        <v>7</v>
      </c>
      <c r="F41">
        <v>4</v>
      </c>
      <c r="G41">
        <v>3</v>
      </c>
      <c r="H41">
        <v>4</v>
      </c>
      <c r="I41">
        <v>4</v>
      </c>
      <c r="J41">
        <v>4</v>
      </c>
      <c r="K41">
        <v>3</v>
      </c>
      <c r="L41">
        <v>8</v>
      </c>
      <c r="M41">
        <v>22</v>
      </c>
      <c r="N41">
        <v>7</v>
      </c>
      <c r="O41">
        <v>8</v>
      </c>
      <c r="P41">
        <v>7</v>
      </c>
      <c r="Q41">
        <v>6</v>
      </c>
      <c r="R41">
        <v>2</v>
      </c>
      <c r="S41">
        <v>1</v>
      </c>
      <c r="T41">
        <v>6</v>
      </c>
      <c r="U41">
        <v>3</v>
      </c>
      <c r="V41">
        <v>5</v>
      </c>
      <c r="W41">
        <v>4</v>
      </c>
      <c r="X41">
        <v>49</v>
      </c>
    </row>
    <row r="42" spans="1:24" x14ac:dyDescent="0.3">
      <c r="A42">
        <v>41097</v>
      </c>
      <c r="B42">
        <v>0</v>
      </c>
      <c r="C42">
        <v>1992</v>
      </c>
      <c r="D42" s="1">
        <v>45959.249155092592</v>
      </c>
      <c r="E42" t="s">
        <v>44</v>
      </c>
      <c r="F42">
        <v>4</v>
      </c>
      <c r="G42">
        <v>4</v>
      </c>
      <c r="H42">
        <v>5</v>
      </c>
      <c r="I42">
        <v>4</v>
      </c>
      <c r="J42">
        <v>3</v>
      </c>
      <c r="K42">
        <v>4</v>
      </c>
      <c r="L42">
        <v>3</v>
      </c>
      <c r="M42">
        <v>5</v>
      </c>
      <c r="N42">
        <v>3</v>
      </c>
      <c r="O42">
        <v>6</v>
      </c>
      <c r="P42">
        <v>5</v>
      </c>
      <c r="Q42">
        <v>28</v>
      </c>
      <c r="R42">
        <v>6</v>
      </c>
      <c r="S42">
        <v>4</v>
      </c>
      <c r="T42">
        <v>5</v>
      </c>
      <c r="U42">
        <v>1</v>
      </c>
      <c r="V42">
        <v>2</v>
      </c>
      <c r="W42">
        <v>3</v>
      </c>
      <c r="X42">
        <v>49</v>
      </c>
    </row>
    <row r="43" spans="1:24" x14ac:dyDescent="0.3">
      <c r="A43">
        <v>41098</v>
      </c>
      <c r="B43">
        <v>0</v>
      </c>
      <c r="C43">
        <v>1973</v>
      </c>
      <c r="D43" s="1">
        <v>45959.251319444447</v>
      </c>
      <c r="E43" t="s">
        <v>44</v>
      </c>
      <c r="F43">
        <v>4</v>
      </c>
      <c r="G43">
        <v>4</v>
      </c>
      <c r="H43">
        <v>5</v>
      </c>
      <c r="I43">
        <v>4</v>
      </c>
      <c r="J43">
        <v>4</v>
      </c>
      <c r="K43">
        <v>2</v>
      </c>
      <c r="L43">
        <v>9</v>
      </c>
      <c r="M43">
        <v>31</v>
      </c>
      <c r="N43">
        <v>8</v>
      </c>
      <c r="O43">
        <v>8</v>
      </c>
      <c r="P43">
        <v>6</v>
      </c>
      <c r="Q43">
        <v>8</v>
      </c>
      <c r="R43">
        <v>2</v>
      </c>
      <c r="S43">
        <v>3</v>
      </c>
      <c r="T43">
        <v>4</v>
      </c>
      <c r="U43">
        <v>6</v>
      </c>
      <c r="V43">
        <v>5</v>
      </c>
      <c r="W43">
        <v>1</v>
      </c>
      <c r="X43">
        <v>62</v>
      </c>
    </row>
    <row r="44" spans="1:24" x14ac:dyDescent="0.3">
      <c r="A44">
        <v>41100</v>
      </c>
      <c r="B44">
        <v>0</v>
      </c>
      <c r="C44">
        <v>1994</v>
      </c>
      <c r="D44" s="1">
        <v>45959.275069444448</v>
      </c>
      <c r="E44" t="s">
        <v>44</v>
      </c>
      <c r="F44">
        <v>5</v>
      </c>
      <c r="G44">
        <v>4</v>
      </c>
      <c r="H44">
        <v>4</v>
      </c>
      <c r="I44">
        <v>4</v>
      </c>
      <c r="J44">
        <v>3</v>
      </c>
      <c r="K44">
        <v>5</v>
      </c>
      <c r="L44">
        <v>4</v>
      </c>
      <c r="M44">
        <v>6</v>
      </c>
      <c r="N44">
        <v>8</v>
      </c>
      <c r="O44">
        <v>6</v>
      </c>
      <c r="P44">
        <v>7</v>
      </c>
      <c r="Q44">
        <v>9</v>
      </c>
      <c r="R44">
        <v>3</v>
      </c>
      <c r="S44">
        <v>6</v>
      </c>
      <c r="T44">
        <v>1</v>
      </c>
      <c r="U44">
        <v>5</v>
      </c>
      <c r="V44">
        <v>4</v>
      </c>
      <c r="W44">
        <v>2</v>
      </c>
      <c r="X44">
        <v>59</v>
      </c>
    </row>
    <row r="45" spans="1:24" x14ac:dyDescent="0.3">
      <c r="A45">
        <v>41104</v>
      </c>
      <c r="B45">
        <v>0</v>
      </c>
      <c r="C45">
        <v>1975</v>
      </c>
      <c r="D45" s="1">
        <v>45959.288946759261</v>
      </c>
      <c r="E45" t="s">
        <v>44</v>
      </c>
      <c r="F45">
        <v>3</v>
      </c>
      <c r="G45">
        <v>2</v>
      </c>
      <c r="H45">
        <v>3</v>
      </c>
      <c r="I45">
        <v>3</v>
      </c>
      <c r="J45">
        <v>3</v>
      </c>
      <c r="K45">
        <v>3</v>
      </c>
      <c r="L45">
        <v>9</v>
      </c>
      <c r="M45">
        <v>10</v>
      </c>
      <c r="N45">
        <v>9</v>
      </c>
      <c r="O45">
        <v>12</v>
      </c>
      <c r="P45">
        <v>6</v>
      </c>
      <c r="Q45">
        <v>17</v>
      </c>
      <c r="R45">
        <v>3</v>
      </c>
      <c r="S45">
        <v>6</v>
      </c>
      <c r="T45">
        <v>4</v>
      </c>
      <c r="U45">
        <v>1</v>
      </c>
      <c r="V45">
        <v>5</v>
      </c>
      <c r="W45">
        <v>2</v>
      </c>
      <c r="X45">
        <v>29</v>
      </c>
    </row>
    <row r="46" spans="1:24" x14ac:dyDescent="0.3">
      <c r="A46">
        <v>41105</v>
      </c>
      <c r="B46">
        <v>0</v>
      </c>
      <c r="C46">
        <v>1981</v>
      </c>
      <c r="D46" s="1">
        <v>45959.289641203701</v>
      </c>
      <c r="E46" t="s">
        <v>51</v>
      </c>
      <c r="F46">
        <v>2</v>
      </c>
      <c r="G46">
        <v>3</v>
      </c>
      <c r="H46">
        <v>5</v>
      </c>
      <c r="I46">
        <v>2</v>
      </c>
      <c r="J46">
        <v>3</v>
      </c>
      <c r="K46">
        <v>3</v>
      </c>
      <c r="L46">
        <v>6</v>
      </c>
      <c r="M46">
        <v>6</v>
      </c>
      <c r="N46">
        <v>28</v>
      </c>
      <c r="O46">
        <v>12</v>
      </c>
      <c r="P46">
        <v>8</v>
      </c>
      <c r="Q46">
        <v>6</v>
      </c>
      <c r="R46">
        <v>6</v>
      </c>
      <c r="S46">
        <v>5</v>
      </c>
      <c r="T46">
        <v>2</v>
      </c>
      <c r="U46">
        <v>4</v>
      </c>
      <c r="V46">
        <v>1</v>
      </c>
      <c r="W46">
        <v>3</v>
      </c>
      <c r="X46">
        <v>69</v>
      </c>
    </row>
    <row r="47" spans="1:24" x14ac:dyDescent="0.3">
      <c r="A47">
        <v>41107</v>
      </c>
      <c r="B47">
        <v>0</v>
      </c>
      <c r="C47">
        <v>1985</v>
      </c>
      <c r="D47" s="1">
        <v>45959.315416666665</v>
      </c>
      <c r="E47">
        <v>7</v>
      </c>
      <c r="F47">
        <v>4</v>
      </c>
      <c r="G47">
        <v>4</v>
      </c>
      <c r="H47">
        <v>5</v>
      </c>
      <c r="I47">
        <v>4</v>
      </c>
      <c r="J47">
        <v>3</v>
      </c>
      <c r="K47">
        <v>4</v>
      </c>
      <c r="L47">
        <v>7</v>
      </c>
      <c r="M47">
        <v>7</v>
      </c>
      <c r="N47">
        <v>25</v>
      </c>
      <c r="O47">
        <v>9</v>
      </c>
      <c r="P47">
        <v>6</v>
      </c>
      <c r="Q47">
        <v>3</v>
      </c>
      <c r="R47">
        <v>4</v>
      </c>
      <c r="S47">
        <v>6</v>
      </c>
      <c r="T47">
        <v>1</v>
      </c>
      <c r="U47">
        <v>3</v>
      </c>
      <c r="V47">
        <v>5</v>
      </c>
      <c r="W47">
        <v>2</v>
      </c>
      <c r="X47">
        <v>49</v>
      </c>
    </row>
    <row r="48" spans="1:24" x14ac:dyDescent="0.3">
      <c r="A48">
        <v>41112</v>
      </c>
      <c r="B48">
        <v>0</v>
      </c>
      <c r="C48">
        <v>1984</v>
      </c>
      <c r="D48" s="1">
        <v>45959.340601851851</v>
      </c>
      <c r="E48" t="s">
        <v>44</v>
      </c>
      <c r="F48">
        <v>3</v>
      </c>
      <c r="G48">
        <v>2</v>
      </c>
      <c r="H48">
        <v>4</v>
      </c>
      <c r="I48">
        <v>3</v>
      </c>
      <c r="J48">
        <v>4</v>
      </c>
      <c r="K48">
        <v>3</v>
      </c>
      <c r="L48">
        <v>5</v>
      </c>
      <c r="M48">
        <v>5</v>
      </c>
      <c r="N48">
        <v>18</v>
      </c>
      <c r="O48">
        <v>7</v>
      </c>
      <c r="P48">
        <v>5</v>
      </c>
      <c r="Q48">
        <v>4</v>
      </c>
      <c r="R48">
        <v>5</v>
      </c>
      <c r="S48">
        <v>4</v>
      </c>
      <c r="T48">
        <v>1</v>
      </c>
      <c r="U48">
        <v>2</v>
      </c>
      <c r="V48">
        <v>3</v>
      </c>
      <c r="W48">
        <v>6</v>
      </c>
      <c r="X48">
        <v>48</v>
      </c>
    </row>
    <row r="49" spans="1:24" x14ac:dyDescent="0.3">
      <c r="A49">
        <v>41116</v>
      </c>
      <c r="B49">
        <v>0</v>
      </c>
      <c r="C49">
        <v>1984</v>
      </c>
      <c r="D49" s="1">
        <v>45959.364710648151</v>
      </c>
      <c r="E49">
        <v>6</v>
      </c>
      <c r="F49">
        <v>4</v>
      </c>
      <c r="G49">
        <v>3</v>
      </c>
      <c r="H49">
        <v>4</v>
      </c>
      <c r="I49">
        <v>5</v>
      </c>
      <c r="J49">
        <v>4</v>
      </c>
      <c r="K49">
        <v>4</v>
      </c>
      <c r="L49">
        <v>6</v>
      </c>
      <c r="M49">
        <v>3</v>
      </c>
      <c r="N49">
        <v>5</v>
      </c>
      <c r="O49">
        <v>7</v>
      </c>
      <c r="P49">
        <v>13</v>
      </c>
      <c r="Q49">
        <v>6</v>
      </c>
      <c r="R49">
        <v>1</v>
      </c>
      <c r="S49">
        <v>6</v>
      </c>
      <c r="T49">
        <v>5</v>
      </c>
      <c r="U49">
        <v>4</v>
      </c>
      <c r="V49">
        <v>2</v>
      </c>
      <c r="W49">
        <v>3</v>
      </c>
      <c r="X49">
        <v>53</v>
      </c>
    </row>
    <row r="50" spans="1:24" x14ac:dyDescent="0.3">
      <c r="A50">
        <v>41118</v>
      </c>
      <c r="B50">
        <v>0</v>
      </c>
      <c r="C50">
        <v>1993</v>
      </c>
      <c r="D50" s="1">
        <v>45959.368090277778</v>
      </c>
      <c r="E50" t="s">
        <v>52</v>
      </c>
      <c r="F50">
        <v>5</v>
      </c>
      <c r="G50">
        <v>4</v>
      </c>
      <c r="H50">
        <v>4</v>
      </c>
      <c r="I50">
        <v>4</v>
      </c>
      <c r="J50">
        <v>4</v>
      </c>
      <c r="K50">
        <v>3</v>
      </c>
      <c r="L50">
        <v>3</v>
      </c>
      <c r="M50">
        <v>13</v>
      </c>
      <c r="N50">
        <v>5</v>
      </c>
      <c r="O50">
        <v>6</v>
      </c>
      <c r="P50">
        <v>1</v>
      </c>
      <c r="Q50">
        <v>3</v>
      </c>
      <c r="R50">
        <v>4</v>
      </c>
      <c r="S50">
        <v>3</v>
      </c>
      <c r="T50">
        <v>1</v>
      </c>
      <c r="U50">
        <v>5</v>
      </c>
      <c r="V50">
        <v>2</v>
      </c>
      <c r="W50">
        <v>6</v>
      </c>
      <c r="X50">
        <v>56</v>
      </c>
    </row>
    <row r="51" spans="1:24" x14ac:dyDescent="0.3">
      <c r="A51">
        <v>41121</v>
      </c>
      <c r="B51">
        <v>0</v>
      </c>
      <c r="C51">
        <v>1998</v>
      </c>
      <c r="D51" s="1">
        <v>45959.374548611115</v>
      </c>
      <c r="E51" t="s">
        <v>53</v>
      </c>
      <c r="F51">
        <v>2</v>
      </c>
      <c r="G51">
        <v>3</v>
      </c>
      <c r="H51">
        <v>4</v>
      </c>
      <c r="I51">
        <v>2</v>
      </c>
      <c r="J51">
        <v>3</v>
      </c>
      <c r="K51">
        <v>3</v>
      </c>
      <c r="L51">
        <v>4</v>
      </c>
      <c r="M51">
        <v>4</v>
      </c>
      <c r="N51">
        <v>7</v>
      </c>
      <c r="O51">
        <v>7</v>
      </c>
      <c r="P51">
        <v>5</v>
      </c>
      <c r="Q51">
        <v>5</v>
      </c>
      <c r="R51">
        <v>2</v>
      </c>
      <c r="S51">
        <v>3</v>
      </c>
      <c r="T51">
        <v>6</v>
      </c>
      <c r="U51">
        <v>5</v>
      </c>
      <c r="V51">
        <v>1</v>
      </c>
      <c r="W51">
        <v>4</v>
      </c>
      <c r="X51">
        <v>42</v>
      </c>
    </row>
    <row r="52" spans="1:24" x14ac:dyDescent="0.3">
      <c r="A52">
        <v>41148</v>
      </c>
      <c r="B52">
        <v>0</v>
      </c>
      <c r="C52">
        <v>1976</v>
      </c>
      <c r="D52" s="1">
        <v>45959.41615740741</v>
      </c>
      <c r="E52" t="s">
        <v>54</v>
      </c>
      <c r="F52">
        <v>4</v>
      </c>
      <c r="G52">
        <v>1</v>
      </c>
      <c r="H52">
        <v>5</v>
      </c>
      <c r="I52">
        <v>4</v>
      </c>
      <c r="J52">
        <v>4</v>
      </c>
      <c r="K52">
        <v>2</v>
      </c>
      <c r="L52">
        <v>8</v>
      </c>
      <c r="M52">
        <v>13</v>
      </c>
      <c r="N52">
        <v>10</v>
      </c>
      <c r="O52">
        <v>9</v>
      </c>
      <c r="P52">
        <v>9</v>
      </c>
      <c r="Q52">
        <v>6</v>
      </c>
      <c r="R52">
        <v>5</v>
      </c>
      <c r="S52">
        <v>1</v>
      </c>
      <c r="T52">
        <v>2</v>
      </c>
      <c r="U52">
        <v>3</v>
      </c>
      <c r="V52">
        <v>6</v>
      </c>
      <c r="W52">
        <v>4</v>
      </c>
      <c r="X52">
        <v>80</v>
      </c>
    </row>
    <row r="53" spans="1:24" x14ac:dyDescent="0.3">
      <c r="A53">
        <v>41151</v>
      </c>
      <c r="B53">
        <v>0</v>
      </c>
      <c r="C53">
        <v>1964</v>
      </c>
      <c r="D53" s="1">
        <v>45959.428206018521</v>
      </c>
      <c r="E53">
        <v>0</v>
      </c>
      <c r="F53">
        <v>2</v>
      </c>
      <c r="G53">
        <v>2</v>
      </c>
      <c r="H53">
        <v>4</v>
      </c>
      <c r="I53">
        <v>4</v>
      </c>
      <c r="J53">
        <v>1</v>
      </c>
      <c r="K53">
        <v>1</v>
      </c>
      <c r="L53">
        <v>6</v>
      </c>
      <c r="M53">
        <v>11</v>
      </c>
      <c r="N53">
        <v>16</v>
      </c>
      <c r="O53">
        <v>18</v>
      </c>
      <c r="P53">
        <v>9</v>
      </c>
      <c r="Q53">
        <v>4</v>
      </c>
      <c r="R53">
        <v>5</v>
      </c>
      <c r="S53">
        <v>2</v>
      </c>
      <c r="T53">
        <v>4</v>
      </c>
      <c r="U53">
        <v>1</v>
      </c>
      <c r="V53">
        <v>3</v>
      </c>
      <c r="W53">
        <v>6</v>
      </c>
      <c r="X53">
        <v>32</v>
      </c>
    </row>
    <row r="54" spans="1:24" x14ac:dyDescent="0.3">
      <c r="A54">
        <v>41195</v>
      </c>
      <c r="B54">
        <v>0</v>
      </c>
      <c r="C54">
        <v>2001</v>
      </c>
      <c r="D54" s="1">
        <v>45959.45685185185</v>
      </c>
      <c r="E54" t="s">
        <v>55</v>
      </c>
      <c r="F54">
        <v>3</v>
      </c>
      <c r="G54">
        <v>3</v>
      </c>
      <c r="H54">
        <v>4</v>
      </c>
      <c r="I54">
        <v>3</v>
      </c>
      <c r="J54">
        <v>4</v>
      </c>
      <c r="K54">
        <v>2</v>
      </c>
      <c r="L54">
        <v>24</v>
      </c>
      <c r="M54">
        <v>12</v>
      </c>
      <c r="N54">
        <v>8</v>
      </c>
      <c r="O54">
        <v>77</v>
      </c>
      <c r="P54">
        <v>49</v>
      </c>
      <c r="Q54">
        <v>13</v>
      </c>
      <c r="R54">
        <v>5</v>
      </c>
      <c r="S54">
        <v>1</v>
      </c>
      <c r="T54">
        <v>6</v>
      </c>
      <c r="U54">
        <v>3</v>
      </c>
      <c r="V54">
        <v>4</v>
      </c>
      <c r="W54">
        <v>2</v>
      </c>
      <c r="X54">
        <v>48</v>
      </c>
    </row>
    <row r="55" spans="1:24" x14ac:dyDescent="0.3">
      <c r="A55">
        <v>41211</v>
      </c>
      <c r="B55">
        <v>0</v>
      </c>
      <c r="C55">
        <v>1987</v>
      </c>
      <c r="D55" s="1">
        <v>45959.459606481483</v>
      </c>
      <c r="E55">
        <v>2</v>
      </c>
      <c r="F55">
        <v>4</v>
      </c>
      <c r="G55">
        <v>4</v>
      </c>
      <c r="H55">
        <v>5</v>
      </c>
      <c r="I55">
        <v>4</v>
      </c>
      <c r="J55">
        <v>3</v>
      </c>
      <c r="K55">
        <v>4</v>
      </c>
      <c r="L55">
        <v>3</v>
      </c>
      <c r="M55">
        <v>7</v>
      </c>
      <c r="N55">
        <v>3</v>
      </c>
      <c r="O55">
        <v>10</v>
      </c>
      <c r="P55">
        <v>4</v>
      </c>
      <c r="Q55">
        <v>5</v>
      </c>
      <c r="R55">
        <v>4</v>
      </c>
      <c r="S55">
        <v>2</v>
      </c>
      <c r="T55">
        <v>5</v>
      </c>
      <c r="U55">
        <v>1</v>
      </c>
      <c r="V55">
        <v>6</v>
      </c>
      <c r="W55">
        <v>3</v>
      </c>
      <c r="X55">
        <v>49</v>
      </c>
    </row>
    <row r="56" spans="1:24" x14ac:dyDescent="0.3">
      <c r="A56">
        <v>41239</v>
      </c>
      <c r="B56">
        <v>1</v>
      </c>
      <c r="C56">
        <v>2003</v>
      </c>
      <c r="D56" s="1">
        <v>45959.477094907408</v>
      </c>
      <c r="E56" t="s">
        <v>44</v>
      </c>
      <c r="F56">
        <v>4</v>
      </c>
      <c r="G56">
        <v>1</v>
      </c>
      <c r="H56">
        <v>1</v>
      </c>
      <c r="I56">
        <v>4</v>
      </c>
      <c r="J56">
        <v>4</v>
      </c>
      <c r="K56">
        <v>2</v>
      </c>
      <c r="L56">
        <v>14</v>
      </c>
      <c r="M56">
        <v>13</v>
      </c>
      <c r="N56">
        <v>12</v>
      </c>
      <c r="O56">
        <v>6</v>
      </c>
      <c r="P56">
        <v>8</v>
      </c>
      <c r="Q56">
        <v>8</v>
      </c>
      <c r="R56">
        <v>1</v>
      </c>
      <c r="S56">
        <v>6</v>
      </c>
      <c r="T56">
        <v>5</v>
      </c>
      <c r="U56">
        <v>2</v>
      </c>
      <c r="V56">
        <v>4</v>
      </c>
      <c r="W56">
        <v>3</v>
      </c>
      <c r="X56">
        <v>58</v>
      </c>
    </row>
    <row r="57" spans="1:24" x14ac:dyDescent="0.3">
      <c r="A57">
        <v>41281</v>
      </c>
      <c r="B57">
        <v>0</v>
      </c>
      <c r="C57">
        <v>1978</v>
      </c>
      <c r="D57" s="1">
        <v>45959.490069444444</v>
      </c>
      <c r="E57" t="s">
        <v>56</v>
      </c>
      <c r="F57">
        <v>5</v>
      </c>
      <c r="G57">
        <v>4</v>
      </c>
      <c r="H57">
        <v>4</v>
      </c>
      <c r="I57">
        <v>5</v>
      </c>
      <c r="J57">
        <v>4</v>
      </c>
      <c r="K57">
        <v>4</v>
      </c>
      <c r="L57">
        <v>8</v>
      </c>
      <c r="M57">
        <v>10</v>
      </c>
      <c r="N57">
        <v>17</v>
      </c>
      <c r="O57">
        <v>10</v>
      </c>
      <c r="P57">
        <v>14</v>
      </c>
      <c r="Q57">
        <v>14</v>
      </c>
      <c r="R57">
        <v>3</v>
      </c>
      <c r="S57">
        <v>5</v>
      </c>
      <c r="T57">
        <v>1</v>
      </c>
      <c r="U57">
        <v>4</v>
      </c>
      <c r="V57">
        <v>6</v>
      </c>
      <c r="W57">
        <v>2</v>
      </c>
      <c r="X57">
        <v>41</v>
      </c>
    </row>
    <row r="58" spans="1:24" x14ac:dyDescent="0.3">
      <c r="A58">
        <v>41289</v>
      </c>
      <c r="B58">
        <v>0</v>
      </c>
      <c r="C58">
        <v>1987</v>
      </c>
      <c r="D58" s="1">
        <v>45959.495023148149</v>
      </c>
      <c r="E58" t="s">
        <v>57</v>
      </c>
      <c r="F58">
        <v>4</v>
      </c>
      <c r="G58">
        <v>3</v>
      </c>
      <c r="H58">
        <v>2</v>
      </c>
      <c r="I58">
        <v>3</v>
      </c>
      <c r="J58">
        <v>4</v>
      </c>
      <c r="K58">
        <v>3</v>
      </c>
      <c r="L58">
        <v>7</v>
      </c>
      <c r="M58">
        <v>13</v>
      </c>
      <c r="N58">
        <v>8</v>
      </c>
      <c r="O58">
        <v>13</v>
      </c>
      <c r="P58">
        <v>7</v>
      </c>
      <c r="Q58">
        <v>6</v>
      </c>
      <c r="R58">
        <v>6</v>
      </c>
      <c r="S58">
        <v>1</v>
      </c>
      <c r="T58">
        <v>3</v>
      </c>
      <c r="U58">
        <v>4</v>
      </c>
      <c r="V58">
        <v>5</v>
      </c>
      <c r="W58">
        <v>2</v>
      </c>
      <c r="X58">
        <v>55</v>
      </c>
    </row>
    <row r="59" spans="1:24" x14ac:dyDescent="0.3">
      <c r="A59">
        <v>41293</v>
      </c>
      <c r="B59">
        <v>0</v>
      </c>
      <c r="C59">
        <v>1985</v>
      </c>
      <c r="D59" s="1">
        <v>45959.498923611114</v>
      </c>
      <c r="E59">
        <v>0</v>
      </c>
      <c r="F59">
        <v>3</v>
      </c>
      <c r="G59">
        <v>3</v>
      </c>
      <c r="H59">
        <v>3</v>
      </c>
      <c r="I59">
        <v>3</v>
      </c>
      <c r="J59">
        <v>4</v>
      </c>
      <c r="K59">
        <v>3</v>
      </c>
      <c r="L59">
        <v>8</v>
      </c>
      <c r="M59">
        <v>8</v>
      </c>
      <c r="N59">
        <v>11</v>
      </c>
      <c r="O59">
        <v>9</v>
      </c>
      <c r="P59">
        <v>7</v>
      </c>
      <c r="Q59">
        <v>6</v>
      </c>
      <c r="R59">
        <v>4</v>
      </c>
      <c r="S59">
        <v>5</v>
      </c>
      <c r="T59">
        <v>3</v>
      </c>
      <c r="U59">
        <v>2</v>
      </c>
      <c r="V59">
        <v>1</v>
      </c>
      <c r="W59">
        <v>6</v>
      </c>
      <c r="X59">
        <v>48</v>
      </c>
    </row>
    <row r="60" spans="1:24" x14ac:dyDescent="0.3">
      <c r="A60">
        <v>34182</v>
      </c>
      <c r="B60">
        <v>0</v>
      </c>
      <c r="C60">
        <v>2000</v>
      </c>
      <c r="D60" s="1">
        <v>45959.510034722225</v>
      </c>
      <c r="E60">
        <v>3</v>
      </c>
      <c r="F60">
        <v>4</v>
      </c>
      <c r="G60">
        <v>4</v>
      </c>
      <c r="H60">
        <v>5</v>
      </c>
      <c r="I60">
        <v>4</v>
      </c>
      <c r="J60">
        <v>2</v>
      </c>
      <c r="K60">
        <v>4</v>
      </c>
      <c r="L60">
        <v>3</v>
      </c>
      <c r="M60">
        <v>3</v>
      </c>
      <c r="N60">
        <v>13</v>
      </c>
      <c r="O60">
        <v>7</v>
      </c>
      <c r="P60">
        <v>9</v>
      </c>
      <c r="Q60">
        <v>4</v>
      </c>
      <c r="R60">
        <v>6</v>
      </c>
      <c r="S60">
        <v>5</v>
      </c>
      <c r="T60">
        <v>1</v>
      </c>
      <c r="U60">
        <v>4</v>
      </c>
      <c r="V60">
        <v>3</v>
      </c>
      <c r="W60">
        <v>2</v>
      </c>
      <c r="X60">
        <v>61</v>
      </c>
    </row>
    <row r="61" spans="1:24" x14ac:dyDescent="0.3">
      <c r="A61">
        <v>41315</v>
      </c>
      <c r="B61">
        <v>0</v>
      </c>
      <c r="C61">
        <v>1988</v>
      </c>
      <c r="D61" s="1">
        <v>45959.510520833333</v>
      </c>
      <c r="E61" t="s">
        <v>58</v>
      </c>
      <c r="F61">
        <v>5</v>
      </c>
      <c r="G61">
        <v>5</v>
      </c>
      <c r="H61">
        <v>4</v>
      </c>
      <c r="I61">
        <v>5</v>
      </c>
      <c r="J61">
        <v>3</v>
      </c>
      <c r="K61">
        <v>5</v>
      </c>
      <c r="L61">
        <v>5</v>
      </c>
      <c r="M61">
        <v>4</v>
      </c>
      <c r="N61">
        <v>17</v>
      </c>
      <c r="O61">
        <v>7</v>
      </c>
      <c r="P61">
        <v>5</v>
      </c>
      <c r="Q61">
        <v>4</v>
      </c>
      <c r="R61">
        <v>2</v>
      </c>
      <c r="S61">
        <v>6</v>
      </c>
      <c r="T61">
        <v>1</v>
      </c>
      <c r="U61">
        <v>4</v>
      </c>
      <c r="V61">
        <v>3</v>
      </c>
      <c r="W61">
        <v>5</v>
      </c>
      <c r="X61">
        <v>46</v>
      </c>
    </row>
    <row r="62" spans="1:24" x14ac:dyDescent="0.3">
      <c r="A62">
        <v>41328</v>
      </c>
      <c r="B62">
        <v>0</v>
      </c>
      <c r="C62">
        <v>1984</v>
      </c>
      <c r="D62" s="1">
        <v>45959.515729166669</v>
      </c>
      <c r="E62" t="s">
        <v>44</v>
      </c>
      <c r="F62">
        <v>3</v>
      </c>
      <c r="G62">
        <v>4</v>
      </c>
      <c r="H62">
        <v>4</v>
      </c>
      <c r="I62">
        <v>4</v>
      </c>
      <c r="J62">
        <v>2</v>
      </c>
      <c r="K62">
        <v>5</v>
      </c>
      <c r="L62">
        <v>12</v>
      </c>
      <c r="M62">
        <v>9</v>
      </c>
      <c r="N62">
        <v>10</v>
      </c>
      <c r="O62">
        <v>21</v>
      </c>
      <c r="P62">
        <v>9</v>
      </c>
      <c r="Q62">
        <v>13</v>
      </c>
      <c r="R62">
        <v>1</v>
      </c>
      <c r="S62">
        <v>3</v>
      </c>
      <c r="T62">
        <v>6</v>
      </c>
      <c r="U62">
        <v>2</v>
      </c>
      <c r="V62">
        <v>4</v>
      </c>
      <c r="W62">
        <v>5</v>
      </c>
      <c r="X62">
        <v>82</v>
      </c>
    </row>
    <row r="63" spans="1:24" x14ac:dyDescent="0.3">
      <c r="A63">
        <v>41332</v>
      </c>
      <c r="B63">
        <v>0</v>
      </c>
      <c r="C63">
        <v>1987</v>
      </c>
      <c r="D63" s="1">
        <v>45959.518229166664</v>
      </c>
      <c r="E63" t="s">
        <v>44</v>
      </c>
      <c r="F63">
        <v>3</v>
      </c>
      <c r="G63">
        <v>3</v>
      </c>
      <c r="H63">
        <v>5</v>
      </c>
      <c r="I63">
        <v>3</v>
      </c>
      <c r="J63">
        <v>3</v>
      </c>
      <c r="K63">
        <v>4</v>
      </c>
      <c r="L63">
        <v>4</v>
      </c>
      <c r="M63">
        <v>5</v>
      </c>
      <c r="N63">
        <v>8</v>
      </c>
      <c r="O63">
        <v>5</v>
      </c>
      <c r="P63">
        <v>5</v>
      </c>
      <c r="Q63">
        <v>9</v>
      </c>
      <c r="R63">
        <v>2</v>
      </c>
      <c r="S63">
        <v>5</v>
      </c>
      <c r="T63">
        <v>1</v>
      </c>
      <c r="U63">
        <v>4</v>
      </c>
      <c r="V63">
        <v>6</v>
      </c>
      <c r="W63">
        <v>3</v>
      </c>
      <c r="X63">
        <v>64</v>
      </c>
    </row>
    <row r="64" spans="1:24" x14ac:dyDescent="0.3">
      <c r="A64">
        <v>41387</v>
      </c>
      <c r="B64">
        <v>0</v>
      </c>
      <c r="C64">
        <v>1984</v>
      </c>
      <c r="D64" s="1">
        <v>45959.546273148146</v>
      </c>
      <c r="E64">
        <v>5</v>
      </c>
      <c r="F64">
        <v>4</v>
      </c>
      <c r="G64">
        <v>4</v>
      </c>
      <c r="H64">
        <v>5</v>
      </c>
      <c r="I64">
        <v>4</v>
      </c>
      <c r="J64">
        <v>4</v>
      </c>
      <c r="K64">
        <v>4</v>
      </c>
      <c r="L64">
        <v>8</v>
      </c>
      <c r="M64">
        <v>5</v>
      </c>
      <c r="N64">
        <v>5</v>
      </c>
      <c r="O64">
        <v>5</v>
      </c>
      <c r="P64">
        <v>8</v>
      </c>
      <c r="Q64">
        <v>5</v>
      </c>
      <c r="R64">
        <v>2</v>
      </c>
      <c r="S64">
        <v>6</v>
      </c>
      <c r="T64">
        <v>5</v>
      </c>
      <c r="U64">
        <v>3</v>
      </c>
      <c r="V64">
        <v>1</v>
      </c>
      <c r="W64">
        <v>4</v>
      </c>
      <c r="X64">
        <v>41</v>
      </c>
    </row>
    <row r="65" spans="1:24" x14ac:dyDescent="0.3">
      <c r="A65">
        <v>41395</v>
      </c>
      <c r="B65">
        <v>0</v>
      </c>
      <c r="C65">
        <v>1996</v>
      </c>
      <c r="D65" s="1">
        <v>45959.551249999997</v>
      </c>
      <c r="E65">
        <v>7</v>
      </c>
      <c r="F65">
        <v>4</v>
      </c>
      <c r="G65">
        <v>4</v>
      </c>
      <c r="H65">
        <v>4</v>
      </c>
      <c r="I65">
        <v>4</v>
      </c>
      <c r="J65">
        <v>4</v>
      </c>
      <c r="K65">
        <v>4</v>
      </c>
      <c r="L65">
        <v>1</v>
      </c>
      <c r="M65">
        <v>2</v>
      </c>
      <c r="N65">
        <v>3</v>
      </c>
      <c r="O65">
        <v>2</v>
      </c>
      <c r="P65">
        <v>2</v>
      </c>
      <c r="Q65">
        <v>2</v>
      </c>
      <c r="R65">
        <v>5</v>
      </c>
      <c r="S65">
        <v>4</v>
      </c>
      <c r="T65">
        <v>3</v>
      </c>
      <c r="U65">
        <v>1</v>
      </c>
      <c r="V65">
        <v>2</v>
      </c>
      <c r="W65">
        <v>6</v>
      </c>
      <c r="X65">
        <v>46</v>
      </c>
    </row>
    <row r="66" spans="1:24" x14ac:dyDescent="0.3">
      <c r="A66">
        <v>41412</v>
      </c>
      <c r="B66">
        <v>0</v>
      </c>
      <c r="C66">
        <v>1984</v>
      </c>
      <c r="D66" s="1">
        <v>45959.565162037034</v>
      </c>
      <c r="E66">
        <v>7</v>
      </c>
      <c r="F66">
        <v>4</v>
      </c>
      <c r="G66">
        <v>3</v>
      </c>
      <c r="H66">
        <v>4</v>
      </c>
      <c r="I66">
        <v>4</v>
      </c>
      <c r="J66">
        <v>4</v>
      </c>
      <c r="K66">
        <v>3</v>
      </c>
      <c r="L66">
        <v>7</v>
      </c>
      <c r="M66">
        <v>9</v>
      </c>
      <c r="N66">
        <v>7</v>
      </c>
      <c r="O66">
        <v>6</v>
      </c>
      <c r="P66">
        <v>25</v>
      </c>
      <c r="Q66">
        <v>16</v>
      </c>
      <c r="R66">
        <v>2</v>
      </c>
      <c r="S66">
        <v>6</v>
      </c>
      <c r="T66">
        <v>4</v>
      </c>
      <c r="U66">
        <v>5</v>
      </c>
      <c r="V66">
        <v>1</v>
      </c>
      <c r="W66">
        <v>3</v>
      </c>
      <c r="X66">
        <v>49</v>
      </c>
    </row>
    <row r="67" spans="1:24" x14ac:dyDescent="0.3">
      <c r="A67">
        <v>41419</v>
      </c>
      <c r="B67">
        <v>0</v>
      </c>
      <c r="C67">
        <v>2002</v>
      </c>
      <c r="D67" s="1">
        <v>45959.565324074072</v>
      </c>
      <c r="E67" t="s">
        <v>44</v>
      </c>
      <c r="F67">
        <v>2</v>
      </c>
      <c r="G67">
        <v>1</v>
      </c>
      <c r="H67">
        <v>3</v>
      </c>
      <c r="I67">
        <v>3</v>
      </c>
      <c r="J67">
        <v>2</v>
      </c>
      <c r="K67">
        <v>1</v>
      </c>
      <c r="L67">
        <v>7</v>
      </c>
      <c r="M67">
        <v>6</v>
      </c>
      <c r="N67">
        <v>4</v>
      </c>
      <c r="O67">
        <v>14</v>
      </c>
      <c r="P67">
        <v>12</v>
      </c>
      <c r="Q67">
        <v>3</v>
      </c>
      <c r="R67">
        <v>2</v>
      </c>
      <c r="S67">
        <v>4</v>
      </c>
      <c r="T67">
        <v>3</v>
      </c>
      <c r="U67">
        <v>1</v>
      </c>
      <c r="V67">
        <v>5</v>
      </c>
      <c r="W67">
        <v>6</v>
      </c>
      <c r="X67">
        <v>5</v>
      </c>
    </row>
    <row r="68" spans="1:24" x14ac:dyDescent="0.3">
      <c r="A68">
        <v>41422</v>
      </c>
      <c r="B68">
        <v>0</v>
      </c>
      <c r="C68">
        <v>1977</v>
      </c>
      <c r="D68" s="1">
        <v>45959.565694444442</v>
      </c>
      <c r="E68" t="s">
        <v>44</v>
      </c>
      <c r="F68">
        <v>4</v>
      </c>
      <c r="G68">
        <v>4</v>
      </c>
      <c r="H68">
        <v>4</v>
      </c>
      <c r="I68">
        <v>4</v>
      </c>
      <c r="J68">
        <v>4</v>
      </c>
      <c r="K68">
        <v>4</v>
      </c>
      <c r="L68">
        <v>1</v>
      </c>
      <c r="M68">
        <v>5</v>
      </c>
      <c r="N68">
        <v>2</v>
      </c>
      <c r="O68">
        <v>6</v>
      </c>
      <c r="P68">
        <v>2</v>
      </c>
      <c r="Q68">
        <v>40</v>
      </c>
      <c r="R68">
        <v>4</v>
      </c>
      <c r="S68">
        <v>1</v>
      </c>
      <c r="T68">
        <v>6</v>
      </c>
      <c r="U68">
        <v>3</v>
      </c>
      <c r="V68">
        <v>5</v>
      </c>
      <c r="W68">
        <v>2</v>
      </c>
      <c r="X68">
        <v>46</v>
      </c>
    </row>
    <row r="69" spans="1:24" x14ac:dyDescent="0.3">
      <c r="A69">
        <v>41503</v>
      </c>
      <c r="B69">
        <v>0</v>
      </c>
      <c r="C69">
        <v>2004</v>
      </c>
      <c r="D69" s="1">
        <v>45959.611354166664</v>
      </c>
      <c r="E69">
        <v>0</v>
      </c>
      <c r="F69">
        <v>2</v>
      </c>
      <c r="G69">
        <v>2</v>
      </c>
      <c r="H69">
        <v>4</v>
      </c>
      <c r="I69">
        <v>4</v>
      </c>
      <c r="J69">
        <v>5</v>
      </c>
      <c r="K69">
        <v>2</v>
      </c>
      <c r="L69">
        <v>3</v>
      </c>
      <c r="M69">
        <v>3</v>
      </c>
      <c r="N69">
        <v>8</v>
      </c>
      <c r="O69">
        <v>4</v>
      </c>
      <c r="P69">
        <v>7</v>
      </c>
      <c r="Q69">
        <v>6</v>
      </c>
      <c r="R69">
        <v>6</v>
      </c>
      <c r="S69">
        <v>5</v>
      </c>
      <c r="T69">
        <v>3</v>
      </c>
      <c r="U69">
        <v>1</v>
      </c>
      <c r="V69">
        <v>4</v>
      </c>
      <c r="W69">
        <v>2</v>
      </c>
      <c r="X69">
        <v>78</v>
      </c>
    </row>
    <row r="70" spans="1:24" x14ac:dyDescent="0.3">
      <c r="A70">
        <v>41452</v>
      </c>
      <c r="B70">
        <v>1</v>
      </c>
      <c r="C70">
        <v>2002</v>
      </c>
      <c r="D70" s="1">
        <v>45959.613333333335</v>
      </c>
      <c r="E70" t="s">
        <v>59</v>
      </c>
      <c r="F70">
        <v>2</v>
      </c>
      <c r="G70">
        <v>2</v>
      </c>
      <c r="H70">
        <v>4</v>
      </c>
      <c r="I70">
        <v>3</v>
      </c>
      <c r="J70">
        <v>3</v>
      </c>
      <c r="K70">
        <v>2</v>
      </c>
      <c r="L70">
        <v>8</v>
      </c>
      <c r="M70">
        <v>18</v>
      </c>
      <c r="N70">
        <v>8</v>
      </c>
      <c r="O70">
        <v>8</v>
      </c>
      <c r="P70">
        <v>11</v>
      </c>
      <c r="Q70">
        <v>7</v>
      </c>
      <c r="R70">
        <v>5</v>
      </c>
      <c r="S70">
        <v>3</v>
      </c>
      <c r="T70">
        <v>1</v>
      </c>
      <c r="U70">
        <v>6</v>
      </c>
      <c r="V70">
        <v>2</v>
      </c>
      <c r="W70">
        <v>4</v>
      </c>
      <c r="X70">
        <v>27</v>
      </c>
    </row>
    <row r="71" spans="1:24" x14ac:dyDescent="0.3">
      <c r="A71">
        <v>41457</v>
      </c>
      <c r="B71">
        <v>0</v>
      </c>
      <c r="C71">
        <v>2004</v>
      </c>
      <c r="D71" s="1">
        <v>45959.619479166664</v>
      </c>
      <c r="E71">
        <v>2</v>
      </c>
      <c r="F71">
        <v>4</v>
      </c>
      <c r="G71">
        <v>3</v>
      </c>
      <c r="H71">
        <v>5</v>
      </c>
      <c r="I71">
        <v>4</v>
      </c>
      <c r="J71">
        <v>2</v>
      </c>
      <c r="K71">
        <v>3</v>
      </c>
      <c r="L71">
        <v>2</v>
      </c>
      <c r="M71">
        <v>13</v>
      </c>
      <c r="N71">
        <v>4</v>
      </c>
      <c r="O71">
        <v>8</v>
      </c>
      <c r="P71">
        <v>5</v>
      </c>
      <c r="Q71">
        <v>4</v>
      </c>
      <c r="R71">
        <v>3</v>
      </c>
      <c r="S71">
        <v>1</v>
      </c>
      <c r="T71">
        <v>5</v>
      </c>
      <c r="U71">
        <v>4</v>
      </c>
      <c r="V71">
        <v>6</v>
      </c>
      <c r="W71">
        <v>2</v>
      </c>
      <c r="X71">
        <v>62</v>
      </c>
    </row>
    <row r="72" spans="1:24" x14ac:dyDescent="0.3">
      <c r="A72">
        <v>41569</v>
      </c>
      <c r="B72">
        <v>0</v>
      </c>
      <c r="C72">
        <v>1996</v>
      </c>
      <c r="D72" s="1">
        <v>45959.651087962964</v>
      </c>
      <c r="E72" t="s">
        <v>44</v>
      </c>
      <c r="F72">
        <v>4</v>
      </c>
      <c r="G72">
        <v>3</v>
      </c>
      <c r="H72">
        <v>4</v>
      </c>
      <c r="I72">
        <v>3</v>
      </c>
      <c r="J72">
        <v>3</v>
      </c>
      <c r="K72">
        <v>3</v>
      </c>
      <c r="L72">
        <v>4</v>
      </c>
      <c r="M72">
        <v>8</v>
      </c>
      <c r="N72">
        <v>10</v>
      </c>
      <c r="O72">
        <v>12</v>
      </c>
      <c r="P72">
        <v>6</v>
      </c>
      <c r="Q72">
        <v>8</v>
      </c>
      <c r="R72">
        <v>4</v>
      </c>
      <c r="S72">
        <v>3</v>
      </c>
      <c r="T72">
        <v>5</v>
      </c>
      <c r="U72">
        <v>2</v>
      </c>
      <c r="V72">
        <v>6</v>
      </c>
      <c r="W72">
        <v>1</v>
      </c>
      <c r="X72">
        <v>46</v>
      </c>
    </row>
    <row r="73" spans="1:24" x14ac:dyDescent="0.3">
      <c r="A73">
        <v>41588</v>
      </c>
      <c r="B73">
        <v>0</v>
      </c>
      <c r="C73">
        <v>2003</v>
      </c>
      <c r="D73" s="1">
        <v>45959.664918981478</v>
      </c>
      <c r="E73">
        <v>3</v>
      </c>
      <c r="F73">
        <v>4</v>
      </c>
      <c r="G73">
        <v>4</v>
      </c>
      <c r="H73">
        <v>4</v>
      </c>
      <c r="I73">
        <v>4</v>
      </c>
      <c r="J73">
        <v>2</v>
      </c>
      <c r="K73">
        <v>4</v>
      </c>
      <c r="L73">
        <v>4</v>
      </c>
      <c r="M73">
        <v>2</v>
      </c>
      <c r="N73">
        <v>2</v>
      </c>
      <c r="O73">
        <v>3</v>
      </c>
      <c r="P73">
        <v>2</v>
      </c>
      <c r="Q73">
        <v>4</v>
      </c>
      <c r="R73">
        <v>1</v>
      </c>
      <c r="S73">
        <v>6</v>
      </c>
      <c r="T73">
        <v>2</v>
      </c>
      <c r="U73">
        <v>3</v>
      </c>
      <c r="V73">
        <v>4</v>
      </c>
      <c r="W73">
        <v>5</v>
      </c>
      <c r="X73">
        <v>59</v>
      </c>
    </row>
    <row r="74" spans="1:24" x14ac:dyDescent="0.3">
      <c r="A74">
        <v>41631</v>
      </c>
      <c r="B74">
        <v>0</v>
      </c>
      <c r="C74">
        <v>1996</v>
      </c>
      <c r="D74" s="1">
        <v>45959.691793981481</v>
      </c>
      <c r="E74">
        <v>0</v>
      </c>
      <c r="F74">
        <v>2</v>
      </c>
      <c r="G74">
        <v>3</v>
      </c>
      <c r="H74">
        <v>5</v>
      </c>
      <c r="I74">
        <v>2</v>
      </c>
      <c r="J74">
        <v>3</v>
      </c>
      <c r="K74">
        <v>3</v>
      </c>
      <c r="L74">
        <v>24</v>
      </c>
      <c r="M74">
        <v>6</v>
      </c>
      <c r="N74">
        <v>4</v>
      </c>
      <c r="O74">
        <v>7</v>
      </c>
      <c r="P74">
        <v>7</v>
      </c>
      <c r="Q74">
        <v>5</v>
      </c>
      <c r="R74">
        <v>5</v>
      </c>
      <c r="S74">
        <v>1</v>
      </c>
      <c r="T74">
        <v>2</v>
      </c>
      <c r="U74">
        <v>4</v>
      </c>
      <c r="V74">
        <v>6</v>
      </c>
      <c r="W74">
        <v>3</v>
      </c>
      <c r="X74">
        <v>69</v>
      </c>
    </row>
    <row r="75" spans="1:24" x14ac:dyDescent="0.3">
      <c r="A75">
        <v>41722</v>
      </c>
      <c r="B75">
        <v>1</v>
      </c>
      <c r="C75">
        <v>1999</v>
      </c>
      <c r="D75" s="1">
        <v>45959.74181712963</v>
      </c>
      <c r="E75">
        <v>7</v>
      </c>
      <c r="F75">
        <v>5</v>
      </c>
      <c r="G75">
        <v>5</v>
      </c>
      <c r="H75">
        <v>5</v>
      </c>
      <c r="I75">
        <v>5</v>
      </c>
      <c r="J75">
        <v>3</v>
      </c>
      <c r="K75">
        <v>5</v>
      </c>
      <c r="L75">
        <v>3</v>
      </c>
      <c r="M75">
        <v>3</v>
      </c>
      <c r="N75">
        <v>4</v>
      </c>
      <c r="O75">
        <v>4</v>
      </c>
      <c r="P75">
        <v>8</v>
      </c>
      <c r="Q75">
        <v>4</v>
      </c>
      <c r="R75">
        <v>1</v>
      </c>
      <c r="S75">
        <v>6</v>
      </c>
      <c r="T75">
        <v>5</v>
      </c>
      <c r="U75">
        <v>3</v>
      </c>
      <c r="V75">
        <v>4</v>
      </c>
      <c r="W75">
        <v>2</v>
      </c>
      <c r="X75">
        <v>15</v>
      </c>
    </row>
    <row r="76" spans="1:24" x14ac:dyDescent="0.3">
      <c r="A76">
        <v>41747</v>
      </c>
      <c r="B76">
        <v>0</v>
      </c>
      <c r="C76">
        <v>1967</v>
      </c>
      <c r="D76" s="1">
        <v>45959.754756944443</v>
      </c>
      <c r="E76" t="s">
        <v>44</v>
      </c>
      <c r="F76">
        <v>4</v>
      </c>
      <c r="G76">
        <v>4</v>
      </c>
      <c r="H76">
        <v>4</v>
      </c>
      <c r="I76">
        <v>2</v>
      </c>
      <c r="J76">
        <v>3</v>
      </c>
      <c r="K76">
        <v>3</v>
      </c>
      <c r="L76">
        <v>7</v>
      </c>
      <c r="M76">
        <v>15</v>
      </c>
      <c r="N76">
        <v>21</v>
      </c>
      <c r="O76">
        <v>29</v>
      </c>
      <c r="P76">
        <v>9</v>
      </c>
      <c r="Q76">
        <v>9</v>
      </c>
      <c r="R76">
        <v>4</v>
      </c>
      <c r="S76">
        <v>2</v>
      </c>
      <c r="T76">
        <v>1</v>
      </c>
      <c r="U76">
        <v>6</v>
      </c>
      <c r="V76">
        <v>3</v>
      </c>
      <c r="W76">
        <v>5</v>
      </c>
      <c r="X76">
        <v>64</v>
      </c>
    </row>
    <row r="77" spans="1:24" x14ac:dyDescent="0.3">
      <c r="A77">
        <v>41756</v>
      </c>
      <c r="B77">
        <v>0</v>
      </c>
      <c r="C77">
        <v>1992</v>
      </c>
      <c r="D77" s="1">
        <v>45959.75917824074</v>
      </c>
      <c r="E77">
        <v>3</v>
      </c>
      <c r="F77">
        <v>2</v>
      </c>
      <c r="G77">
        <v>3</v>
      </c>
      <c r="H77">
        <v>3</v>
      </c>
      <c r="I77">
        <v>3</v>
      </c>
      <c r="J77">
        <v>4</v>
      </c>
      <c r="K77">
        <v>4</v>
      </c>
      <c r="L77">
        <v>2</v>
      </c>
      <c r="M77">
        <v>11</v>
      </c>
      <c r="N77">
        <v>11</v>
      </c>
      <c r="O77">
        <v>15</v>
      </c>
      <c r="P77">
        <v>6</v>
      </c>
      <c r="Q77">
        <v>6</v>
      </c>
      <c r="R77">
        <v>4</v>
      </c>
      <c r="S77">
        <v>3</v>
      </c>
      <c r="T77">
        <v>2</v>
      </c>
      <c r="U77">
        <v>1</v>
      </c>
      <c r="V77">
        <v>5</v>
      </c>
      <c r="W77">
        <v>6</v>
      </c>
      <c r="X77">
        <v>62</v>
      </c>
    </row>
    <row r="78" spans="1:24" x14ac:dyDescent="0.3">
      <c r="A78">
        <v>41773</v>
      </c>
      <c r="B78">
        <v>0</v>
      </c>
      <c r="C78">
        <v>2004</v>
      </c>
      <c r="D78" s="1">
        <v>45959.771863425929</v>
      </c>
      <c r="E78" t="s">
        <v>60</v>
      </c>
      <c r="F78">
        <v>4</v>
      </c>
      <c r="G78">
        <v>1</v>
      </c>
      <c r="H78">
        <v>4</v>
      </c>
      <c r="I78">
        <v>3</v>
      </c>
      <c r="J78">
        <v>4</v>
      </c>
      <c r="K78">
        <v>1</v>
      </c>
      <c r="L78">
        <v>5</v>
      </c>
      <c r="M78">
        <v>11</v>
      </c>
      <c r="N78">
        <v>6</v>
      </c>
      <c r="O78">
        <v>9</v>
      </c>
      <c r="P78">
        <v>7</v>
      </c>
      <c r="Q78">
        <v>5</v>
      </c>
      <c r="R78">
        <v>5</v>
      </c>
      <c r="S78">
        <v>2</v>
      </c>
      <c r="T78">
        <v>4</v>
      </c>
      <c r="U78">
        <v>1</v>
      </c>
      <c r="V78">
        <v>3</v>
      </c>
      <c r="W78">
        <v>6</v>
      </c>
      <c r="X78">
        <v>56</v>
      </c>
    </row>
    <row r="79" spans="1:24" x14ac:dyDescent="0.3">
      <c r="A79">
        <v>41777</v>
      </c>
      <c r="B79">
        <v>1</v>
      </c>
      <c r="C79">
        <v>2000</v>
      </c>
      <c r="D79" s="1">
        <v>45959.776608796295</v>
      </c>
      <c r="E79" t="s">
        <v>44</v>
      </c>
      <c r="F79">
        <v>4</v>
      </c>
      <c r="G79">
        <v>3</v>
      </c>
      <c r="H79">
        <v>4</v>
      </c>
      <c r="I79">
        <v>4</v>
      </c>
      <c r="J79">
        <v>2</v>
      </c>
      <c r="K79">
        <v>3</v>
      </c>
      <c r="L79">
        <v>2</v>
      </c>
      <c r="M79">
        <v>3</v>
      </c>
      <c r="N79">
        <v>5</v>
      </c>
      <c r="O79">
        <v>6</v>
      </c>
      <c r="P79">
        <v>7</v>
      </c>
      <c r="Q79">
        <v>3</v>
      </c>
      <c r="R79">
        <v>1</v>
      </c>
      <c r="S79">
        <v>3</v>
      </c>
      <c r="T79">
        <v>2</v>
      </c>
      <c r="U79">
        <v>6</v>
      </c>
      <c r="V79">
        <v>4</v>
      </c>
      <c r="W79">
        <v>5</v>
      </c>
      <c r="X79">
        <v>50</v>
      </c>
    </row>
    <row r="80" spans="1:24" x14ac:dyDescent="0.3">
      <c r="A80">
        <v>41785</v>
      </c>
      <c r="B80">
        <v>0</v>
      </c>
      <c r="C80">
        <v>2000</v>
      </c>
      <c r="D80" s="1">
        <v>45959.803796296299</v>
      </c>
      <c r="E80">
        <v>3</v>
      </c>
      <c r="F80">
        <v>3</v>
      </c>
      <c r="G80">
        <v>2</v>
      </c>
      <c r="H80">
        <v>4</v>
      </c>
      <c r="I80">
        <v>3</v>
      </c>
      <c r="J80">
        <v>2</v>
      </c>
      <c r="K80">
        <v>3</v>
      </c>
      <c r="L80">
        <v>5</v>
      </c>
      <c r="M80">
        <v>4</v>
      </c>
      <c r="N80">
        <v>5</v>
      </c>
      <c r="O80">
        <v>5</v>
      </c>
      <c r="P80">
        <v>5</v>
      </c>
      <c r="Q80">
        <v>4</v>
      </c>
      <c r="R80">
        <v>1</v>
      </c>
      <c r="S80">
        <v>6</v>
      </c>
      <c r="T80">
        <v>5</v>
      </c>
      <c r="U80">
        <v>4</v>
      </c>
      <c r="V80">
        <v>2</v>
      </c>
      <c r="W80">
        <v>3</v>
      </c>
      <c r="X80">
        <v>33</v>
      </c>
    </row>
    <row r="81" spans="1:24" x14ac:dyDescent="0.3">
      <c r="A81">
        <v>41854</v>
      </c>
      <c r="B81">
        <v>0</v>
      </c>
      <c r="C81">
        <v>2000</v>
      </c>
      <c r="D81" s="1">
        <v>45959.824606481481</v>
      </c>
      <c r="E81">
        <v>7</v>
      </c>
      <c r="F81">
        <v>5</v>
      </c>
      <c r="G81">
        <v>5</v>
      </c>
      <c r="H81">
        <v>5</v>
      </c>
      <c r="I81">
        <v>5</v>
      </c>
      <c r="J81">
        <v>3</v>
      </c>
      <c r="K81">
        <v>5</v>
      </c>
      <c r="L81">
        <v>2</v>
      </c>
      <c r="M81">
        <v>3</v>
      </c>
      <c r="N81">
        <v>2</v>
      </c>
      <c r="O81">
        <v>7</v>
      </c>
      <c r="P81">
        <v>36</v>
      </c>
      <c r="Q81">
        <v>3</v>
      </c>
      <c r="R81">
        <v>5</v>
      </c>
      <c r="S81">
        <v>4</v>
      </c>
      <c r="T81">
        <v>2</v>
      </c>
      <c r="U81">
        <v>6</v>
      </c>
      <c r="V81">
        <v>1</v>
      </c>
      <c r="W81">
        <v>3</v>
      </c>
      <c r="X81">
        <v>15</v>
      </c>
    </row>
    <row r="82" spans="1:24" x14ac:dyDescent="0.3">
      <c r="A82">
        <v>41965</v>
      </c>
      <c r="B82">
        <v>0</v>
      </c>
      <c r="C82">
        <v>1971</v>
      </c>
      <c r="D82" s="1">
        <v>45959.868321759262</v>
      </c>
      <c r="E82">
        <v>5</v>
      </c>
      <c r="F82">
        <v>4</v>
      </c>
      <c r="G82">
        <v>4</v>
      </c>
      <c r="H82">
        <v>5</v>
      </c>
      <c r="I82">
        <v>4</v>
      </c>
      <c r="J82">
        <v>4</v>
      </c>
      <c r="K82">
        <v>4</v>
      </c>
      <c r="L82">
        <v>35</v>
      </c>
      <c r="M82">
        <v>4</v>
      </c>
      <c r="N82">
        <v>9</v>
      </c>
      <c r="O82">
        <v>10</v>
      </c>
      <c r="P82">
        <v>11</v>
      </c>
      <c r="Q82">
        <v>7</v>
      </c>
      <c r="R82">
        <v>4</v>
      </c>
      <c r="S82">
        <v>5</v>
      </c>
      <c r="T82">
        <v>6</v>
      </c>
      <c r="U82">
        <v>2</v>
      </c>
      <c r="V82">
        <v>1</v>
      </c>
      <c r="W82">
        <v>3</v>
      </c>
      <c r="X82">
        <v>41</v>
      </c>
    </row>
    <row r="83" spans="1:24" x14ac:dyDescent="0.3">
      <c r="A83">
        <v>42044</v>
      </c>
      <c r="B83">
        <v>0</v>
      </c>
      <c r="C83">
        <v>2001</v>
      </c>
      <c r="D83" s="1">
        <v>45959.899930555555</v>
      </c>
      <c r="E83">
        <v>0</v>
      </c>
      <c r="F83">
        <v>3</v>
      </c>
      <c r="G83">
        <v>2</v>
      </c>
      <c r="H83">
        <v>4</v>
      </c>
      <c r="I83">
        <v>4</v>
      </c>
      <c r="J83">
        <v>4</v>
      </c>
      <c r="K83">
        <v>2</v>
      </c>
      <c r="L83">
        <v>4</v>
      </c>
      <c r="M83">
        <v>5</v>
      </c>
      <c r="N83">
        <v>2</v>
      </c>
      <c r="O83">
        <v>5</v>
      </c>
      <c r="P83">
        <v>3</v>
      </c>
      <c r="Q83">
        <v>6</v>
      </c>
      <c r="R83">
        <v>6</v>
      </c>
      <c r="S83">
        <v>5</v>
      </c>
      <c r="T83">
        <v>4</v>
      </c>
      <c r="U83">
        <v>1</v>
      </c>
      <c r="V83">
        <v>2</v>
      </c>
      <c r="W83">
        <v>3</v>
      </c>
      <c r="X83">
        <v>53</v>
      </c>
    </row>
    <row r="84" spans="1:24" x14ac:dyDescent="0.3">
      <c r="A84">
        <v>42094</v>
      </c>
      <c r="B84">
        <v>0</v>
      </c>
      <c r="C84">
        <v>1977</v>
      </c>
      <c r="D84" s="1">
        <v>45959.916168981479</v>
      </c>
      <c r="E84">
        <v>7</v>
      </c>
      <c r="F84">
        <v>4</v>
      </c>
      <c r="G84">
        <v>4</v>
      </c>
      <c r="H84">
        <v>5</v>
      </c>
      <c r="I84">
        <v>4</v>
      </c>
      <c r="J84">
        <v>3</v>
      </c>
      <c r="K84">
        <v>3</v>
      </c>
      <c r="L84">
        <v>8</v>
      </c>
      <c r="M84">
        <v>24</v>
      </c>
      <c r="N84">
        <v>25</v>
      </c>
      <c r="O84">
        <v>6</v>
      </c>
      <c r="P84">
        <v>30</v>
      </c>
      <c r="Q84">
        <v>13</v>
      </c>
      <c r="R84">
        <v>4</v>
      </c>
      <c r="S84">
        <v>1</v>
      </c>
      <c r="T84">
        <v>2</v>
      </c>
      <c r="U84">
        <v>6</v>
      </c>
      <c r="V84">
        <v>5</v>
      </c>
      <c r="W84">
        <v>3</v>
      </c>
      <c r="X84">
        <v>55</v>
      </c>
    </row>
    <row r="85" spans="1:24" x14ac:dyDescent="0.3">
      <c r="A85">
        <v>42135</v>
      </c>
      <c r="B85">
        <v>1</v>
      </c>
      <c r="C85">
        <v>1990</v>
      </c>
      <c r="D85" s="1">
        <v>45959.958993055552</v>
      </c>
      <c r="E85">
        <v>0</v>
      </c>
      <c r="F85">
        <v>4</v>
      </c>
      <c r="G85">
        <v>1</v>
      </c>
      <c r="H85">
        <v>4</v>
      </c>
      <c r="I85">
        <v>3</v>
      </c>
      <c r="J85">
        <v>3</v>
      </c>
      <c r="K85">
        <v>2</v>
      </c>
      <c r="L85">
        <v>6</v>
      </c>
      <c r="M85">
        <v>8</v>
      </c>
      <c r="N85">
        <v>11</v>
      </c>
      <c r="O85">
        <v>7</v>
      </c>
      <c r="P85">
        <v>8</v>
      </c>
      <c r="Q85">
        <v>7</v>
      </c>
      <c r="R85">
        <v>3</v>
      </c>
      <c r="S85">
        <v>5</v>
      </c>
      <c r="T85">
        <v>1</v>
      </c>
      <c r="U85">
        <v>4</v>
      </c>
      <c r="V85">
        <v>6</v>
      </c>
      <c r="W85">
        <v>2</v>
      </c>
      <c r="X85">
        <v>44</v>
      </c>
    </row>
    <row r="86" spans="1:24" x14ac:dyDescent="0.3">
      <c r="A86">
        <v>42164</v>
      </c>
      <c r="B86">
        <v>0</v>
      </c>
      <c r="C86">
        <v>1996</v>
      </c>
      <c r="D86" s="1">
        <v>45959.985543981478</v>
      </c>
      <c r="E86" t="s">
        <v>44</v>
      </c>
      <c r="F86">
        <v>3</v>
      </c>
      <c r="G86">
        <v>2</v>
      </c>
      <c r="H86">
        <v>4</v>
      </c>
      <c r="I86">
        <v>4</v>
      </c>
      <c r="J86">
        <v>4</v>
      </c>
      <c r="K86">
        <v>3</v>
      </c>
      <c r="L86">
        <v>16</v>
      </c>
      <c r="M86">
        <v>18</v>
      </c>
      <c r="N86">
        <v>12</v>
      </c>
      <c r="O86">
        <v>19</v>
      </c>
      <c r="P86">
        <v>10</v>
      </c>
      <c r="Q86">
        <v>30</v>
      </c>
      <c r="R86">
        <v>2</v>
      </c>
      <c r="S86">
        <v>6</v>
      </c>
      <c r="T86">
        <v>1</v>
      </c>
      <c r="U86">
        <v>5</v>
      </c>
      <c r="V86">
        <v>4</v>
      </c>
      <c r="W86">
        <v>3</v>
      </c>
      <c r="X86">
        <v>54</v>
      </c>
    </row>
    <row r="87" spans="1:24" x14ac:dyDescent="0.3">
      <c r="A87">
        <v>42223</v>
      </c>
      <c r="B87">
        <v>0</v>
      </c>
      <c r="C87">
        <v>1994</v>
      </c>
      <c r="D87" s="1">
        <v>45960.308020833334</v>
      </c>
      <c r="E87" t="s">
        <v>44</v>
      </c>
      <c r="F87">
        <v>4</v>
      </c>
      <c r="G87">
        <v>4</v>
      </c>
      <c r="H87">
        <v>4</v>
      </c>
      <c r="I87">
        <v>3</v>
      </c>
      <c r="J87">
        <v>3</v>
      </c>
      <c r="K87">
        <v>4</v>
      </c>
      <c r="L87">
        <v>2</v>
      </c>
      <c r="M87">
        <v>9</v>
      </c>
      <c r="N87">
        <v>26</v>
      </c>
      <c r="O87">
        <v>11</v>
      </c>
      <c r="P87">
        <v>9</v>
      </c>
      <c r="Q87">
        <v>3</v>
      </c>
      <c r="R87">
        <v>6</v>
      </c>
      <c r="S87">
        <v>3</v>
      </c>
      <c r="T87">
        <v>4</v>
      </c>
      <c r="U87">
        <v>2</v>
      </c>
      <c r="V87">
        <v>1</v>
      </c>
      <c r="W87">
        <v>5</v>
      </c>
      <c r="X87">
        <v>57</v>
      </c>
    </row>
    <row r="88" spans="1:24" x14ac:dyDescent="0.3">
      <c r="A88">
        <v>42258</v>
      </c>
      <c r="B88">
        <v>0</v>
      </c>
      <c r="C88">
        <v>1998</v>
      </c>
      <c r="D88" s="1">
        <v>45960.340590277781</v>
      </c>
      <c r="E88" t="s">
        <v>61</v>
      </c>
      <c r="F88">
        <v>5</v>
      </c>
      <c r="G88">
        <v>3</v>
      </c>
      <c r="H88">
        <v>5</v>
      </c>
      <c r="I88">
        <v>4</v>
      </c>
      <c r="J88">
        <v>3</v>
      </c>
      <c r="K88">
        <v>5</v>
      </c>
      <c r="L88">
        <v>3</v>
      </c>
      <c r="M88">
        <v>4</v>
      </c>
      <c r="N88">
        <v>7</v>
      </c>
      <c r="O88">
        <v>6</v>
      </c>
      <c r="P88">
        <v>4</v>
      </c>
      <c r="Q88">
        <v>4</v>
      </c>
      <c r="R88">
        <v>3</v>
      </c>
      <c r="S88">
        <v>4</v>
      </c>
      <c r="T88">
        <v>1</v>
      </c>
      <c r="U88">
        <v>2</v>
      </c>
      <c r="V88">
        <v>6</v>
      </c>
      <c r="W88">
        <v>5</v>
      </c>
      <c r="X88">
        <v>57</v>
      </c>
    </row>
    <row r="89" spans="1:24" x14ac:dyDescent="0.3">
      <c r="A89">
        <v>42381</v>
      </c>
      <c r="B89">
        <v>0</v>
      </c>
      <c r="C89">
        <v>1989</v>
      </c>
      <c r="D89" s="1">
        <v>45960.484201388892</v>
      </c>
      <c r="E89" t="s">
        <v>44</v>
      </c>
      <c r="F89">
        <v>3</v>
      </c>
      <c r="G89">
        <v>3</v>
      </c>
      <c r="H89">
        <v>5</v>
      </c>
      <c r="I89">
        <v>4</v>
      </c>
      <c r="J89">
        <v>2</v>
      </c>
      <c r="K89">
        <v>2</v>
      </c>
      <c r="L89">
        <v>28</v>
      </c>
      <c r="M89">
        <v>11</v>
      </c>
      <c r="N89">
        <v>32</v>
      </c>
      <c r="O89">
        <v>7</v>
      </c>
      <c r="P89">
        <v>9</v>
      </c>
      <c r="Q89">
        <v>6</v>
      </c>
      <c r="R89">
        <v>1</v>
      </c>
      <c r="S89">
        <v>4</v>
      </c>
      <c r="T89">
        <v>6</v>
      </c>
      <c r="U89">
        <v>3</v>
      </c>
      <c r="V89">
        <v>5</v>
      </c>
      <c r="W89">
        <v>2</v>
      </c>
      <c r="X89">
        <v>64</v>
      </c>
    </row>
    <row r="90" spans="1:24" x14ac:dyDescent="0.3">
      <c r="A90">
        <v>42389</v>
      </c>
      <c r="B90">
        <v>0</v>
      </c>
      <c r="C90">
        <v>1986</v>
      </c>
      <c r="D90" s="1">
        <v>45960.485405092593</v>
      </c>
      <c r="E90">
        <v>5</v>
      </c>
      <c r="F90">
        <v>5</v>
      </c>
      <c r="G90">
        <v>5</v>
      </c>
      <c r="H90">
        <v>5</v>
      </c>
      <c r="I90">
        <v>4</v>
      </c>
      <c r="J90">
        <v>4</v>
      </c>
      <c r="K90">
        <v>4</v>
      </c>
      <c r="L90">
        <v>3</v>
      </c>
      <c r="M90">
        <v>3</v>
      </c>
      <c r="N90">
        <v>7</v>
      </c>
      <c r="O90">
        <v>6</v>
      </c>
      <c r="P90">
        <v>4</v>
      </c>
      <c r="Q90">
        <v>4</v>
      </c>
      <c r="R90">
        <v>1</v>
      </c>
      <c r="S90">
        <v>3</v>
      </c>
      <c r="T90">
        <v>5</v>
      </c>
      <c r="U90">
        <v>4</v>
      </c>
      <c r="V90">
        <v>6</v>
      </c>
      <c r="W90">
        <v>2</v>
      </c>
      <c r="X90">
        <v>28</v>
      </c>
    </row>
    <row r="91" spans="1:24" x14ac:dyDescent="0.3">
      <c r="A91">
        <v>42391</v>
      </c>
      <c r="B91">
        <v>0</v>
      </c>
      <c r="C91">
        <v>1991</v>
      </c>
      <c r="D91" s="1">
        <v>45960.486898148149</v>
      </c>
      <c r="E91" t="s">
        <v>44</v>
      </c>
      <c r="F91">
        <v>5</v>
      </c>
      <c r="G91">
        <v>4</v>
      </c>
      <c r="H91">
        <v>4</v>
      </c>
      <c r="I91">
        <v>5</v>
      </c>
      <c r="J91">
        <v>4</v>
      </c>
      <c r="K91">
        <v>4</v>
      </c>
      <c r="L91">
        <v>7</v>
      </c>
      <c r="M91">
        <v>5</v>
      </c>
      <c r="N91">
        <v>6</v>
      </c>
      <c r="O91">
        <v>3</v>
      </c>
      <c r="P91">
        <v>3</v>
      </c>
      <c r="Q91">
        <v>3</v>
      </c>
      <c r="R91">
        <v>1</v>
      </c>
      <c r="S91">
        <v>5</v>
      </c>
      <c r="T91">
        <v>4</v>
      </c>
      <c r="U91">
        <v>3</v>
      </c>
      <c r="V91">
        <v>6</v>
      </c>
      <c r="W91">
        <v>2</v>
      </c>
      <c r="X91">
        <v>41</v>
      </c>
    </row>
    <row r="92" spans="1:24" x14ac:dyDescent="0.3">
      <c r="A92">
        <v>41008</v>
      </c>
      <c r="B92">
        <v>0</v>
      </c>
      <c r="C92">
        <v>1989</v>
      </c>
      <c r="D92" s="1">
        <v>45960.513321759259</v>
      </c>
      <c r="E92">
        <v>7</v>
      </c>
      <c r="F92">
        <v>4</v>
      </c>
      <c r="G92">
        <v>5</v>
      </c>
      <c r="H92">
        <v>4</v>
      </c>
      <c r="I92">
        <v>5</v>
      </c>
      <c r="J92">
        <v>4</v>
      </c>
      <c r="K92">
        <v>5</v>
      </c>
      <c r="L92">
        <v>2</v>
      </c>
      <c r="M92">
        <v>4</v>
      </c>
      <c r="N92">
        <v>5</v>
      </c>
      <c r="O92">
        <v>2</v>
      </c>
      <c r="P92">
        <v>4</v>
      </c>
      <c r="Q92">
        <v>3</v>
      </c>
      <c r="R92">
        <v>3</v>
      </c>
      <c r="S92">
        <v>4</v>
      </c>
      <c r="T92">
        <v>1</v>
      </c>
      <c r="U92">
        <v>6</v>
      </c>
      <c r="V92">
        <v>2</v>
      </c>
      <c r="W92">
        <v>5</v>
      </c>
      <c r="X92">
        <v>43</v>
      </c>
    </row>
    <row r="93" spans="1:24" x14ac:dyDescent="0.3">
      <c r="A93">
        <v>42454</v>
      </c>
      <c r="B93">
        <v>0</v>
      </c>
      <c r="C93">
        <v>2003</v>
      </c>
      <c r="D93" s="1">
        <v>45960.579814814817</v>
      </c>
      <c r="E93">
        <v>5</v>
      </c>
      <c r="F93">
        <v>5</v>
      </c>
      <c r="G93">
        <v>3</v>
      </c>
      <c r="H93">
        <v>1</v>
      </c>
      <c r="I93">
        <v>1</v>
      </c>
      <c r="J93">
        <v>4</v>
      </c>
      <c r="K93">
        <v>3</v>
      </c>
      <c r="L93">
        <v>3</v>
      </c>
      <c r="M93">
        <v>7</v>
      </c>
      <c r="N93">
        <v>5</v>
      </c>
      <c r="O93">
        <v>11</v>
      </c>
      <c r="P93">
        <v>6</v>
      </c>
      <c r="Q93">
        <v>6</v>
      </c>
      <c r="R93">
        <v>6</v>
      </c>
      <c r="S93">
        <v>5</v>
      </c>
      <c r="T93">
        <v>3</v>
      </c>
      <c r="U93">
        <v>2</v>
      </c>
      <c r="V93">
        <v>4</v>
      </c>
      <c r="W93">
        <v>1</v>
      </c>
      <c r="X93">
        <v>85</v>
      </c>
    </row>
    <row r="94" spans="1:24" x14ac:dyDescent="0.3">
      <c r="A94">
        <v>42576</v>
      </c>
      <c r="B94">
        <v>0</v>
      </c>
      <c r="C94">
        <v>1985</v>
      </c>
      <c r="D94" s="1">
        <v>45960.686793981484</v>
      </c>
      <c r="E94">
        <v>7</v>
      </c>
      <c r="F94">
        <v>5</v>
      </c>
      <c r="G94">
        <v>4</v>
      </c>
      <c r="H94">
        <v>5</v>
      </c>
      <c r="I94">
        <v>4</v>
      </c>
      <c r="J94">
        <v>3</v>
      </c>
      <c r="K94">
        <v>4</v>
      </c>
      <c r="L94">
        <v>4</v>
      </c>
      <c r="M94">
        <v>8</v>
      </c>
      <c r="N94">
        <v>7</v>
      </c>
      <c r="O94">
        <v>17</v>
      </c>
      <c r="P94">
        <v>5</v>
      </c>
      <c r="Q94">
        <v>4</v>
      </c>
      <c r="R94">
        <v>4</v>
      </c>
      <c r="S94">
        <v>1</v>
      </c>
      <c r="T94">
        <v>2</v>
      </c>
      <c r="U94">
        <v>6</v>
      </c>
      <c r="V94">
        <v>3</v>
      </c>
      <c r="W94">
        <v>5</v>
      </c>
      <c r="X94">
        <v>47</v>
      </c>
    </row>
    <row r="95" spans="1:24" x14ac:dyDescent="0.3">
      <c r="A95">
        <v>42595</v>
      </c>
      <c r="B95">
        <v>0</v>
      </c>
      <c r="C95">
        <v>1964</v>
      </c>
      <c r="D95" s="1">
        <v>45960.720578703702</v>
      </c>
      <c r="E95" t="s">
        <v>44</v>
      </c>
      <c r="F95">
        <v>3</v>
      </c>
      <c r="G95">
        <v>2</v>
      </c>
      <c r="H95">
        <v>2</v>
      </c>
      <c r="I95">
        <v>4</v>
      </c>
      <c r="J95">
        <v>3</v>
      </c>
      <c r="K95">
        <v>2</v>
      </c>
      <c r="L95">
        <v>11</v>
      </c>
      <c r="M95">
        <v>6</v>
      </c>
      <c r="N95">
        <v>4</v>
      </c>
      <c r="O95">
        <v>8</v>
      </c>
      <c r="P95">
        <v>4</v>
      </c>
      <c r="Q95">
        <v>3</v>
      </c>
      <c r="R95">
        <v>2</v>
      </c>
      <c r="S95">
        <v>3</v>
      </c>
      <c r="T95">
        <v>5</v>
      </c>
      <c r="U95">
        <v>1</v>
      </c>
      <c r="V95">
        <v>4</v>
      </c>
      <c r="W95">
        <v>6</v>
      </c>
      <c r="X95">
        <v>33</v>
      </c>
    </row>
    <row r="96" spans="1:24" x14ac:dyDescent="0.3">
      <c r="A96">
        <v>42684</v>
      </c>
      <c r="B96">
        <v>0</v>
      </c>
      <c r="C96">
        <v>2003</v>
      </c>
      <c r="D96" s="1">
        <v>45960.872916666667</v>
      </c>
      <c r="E96">
        <v>2</v>
      </c>
      <c r="F96">
        <v>2</v>
      </c>
      <c r="G96">
        <v>3</v>
      </c>
      <c r="H96">
        <v>4</v>
      </c>
      <c r="I96">
        <v>4</v>
      </c>
      <c r="J96">
        <v>4</v>
      </c>
      <c r="K96">
        <v>2</v>
      </c>
      <c r="L96">
        <v>3</v>
      </c>
      <c r="M96">
        <v>4</v>
      </c>
      <c r="N96">
        <v>9</v>
      </c>
      <c r="O96">
        <v>5</v>
      </c>
      <c r="P96">
        <v>4</v>
      </c>
      <c r="Q96">
        <v>5</v>
      </c>
      <c r="R96">
        <v>3</v>
      </c>
      <c r="S96">
        <v>5</v>
      </c>
      <c r="T96">
        <v>1</v>
      </c>
      <c r="U96">
        <v>4</v>
      </c>
      <c r="V96">
        <v>6</v>
      </c>
      <c r="W96">
        <v>2</v>
      </c>
      <c r="X96">
        <v>57</v>
      </c>
    </row>
    <row r="97" spans="1:24" x14ac:dyDescent="0.3">
      <c r="A97">
        <v>42721</v>
      </c>
      <c r="B97">
        <v>0</v>
      </c>
      <c r="C97">
        <v>2007</v>
      </c>
      <c r="D97" s="1">
        <v>45960.993310185186</v>
      </c>
      <c r="E97" t="s">
        <v>44</v>
      </c>
      <c r="F97">
        <v>3</v>
      </c>
      <c r="G97">
        <v>3</v>
      </c>
      <c r="H97">
        <v>4</v>
      </c>
      <c r="I97">
        <v>4</v>
      </c>
      <c r="J97">
        <v>3</v>
      </c>
      <c r="K97">
        <v>2</v>
      </c>
      <c r="L97">
        <v>5</v>
      </c>
      <c r="M97">
        <v>5</v>
      </c>
      <c r="N97">
        <v>5</v>
      </c>
      <c r="O97">
        <v>8</v>
      </c>
      <c r="P97">
        <v>14</v>
      </c>
      <c r="Q97">
        <v>21</v>
      </c>
      <c r="R97">
        <v>4</v>
      </c>
      <c r="S97">
        <v>6</v>
      </c>
      <c r="T97">
        <v>5</v>
      </c>
      <c r="U97">
        <v>3</v>
      </c>
      <c r="V97">
        <v>2</v>
      </c>
      <c r="W97">
        <v>1</v>
      </c>
      <c r="X97">
        <v>46</v>
      </c>
    </row>
    <row r="98" spans="1:24" x14ac:dyDescent="0.3">
      <c r="A98">
        <v>42745</v>
      </c>
      <c r="B98">
        <v>0</v>
      </c>
      <c r="C98">
        <v>1994</v>
      </c>
      <c r="D98" s="1">
        <v>45961.320081018515</v>
      </c>
      <c r="E98">
        <v>2</v>
      </c>
      <c r="F98">
        <v>3</v>
      </c>
      <c r="G98">
        <v>2</v>
      </c>
      <c r="H98">
        <v>4</v>
      </c>
      <c r="I98">
        <v>2</v>
      </c>
      <c r="J98">
        <v>2</v>
      </c>
      <c r="K98">
        <v>2</v>
      </c>
      <c r="L98">
        <v>10</v>
      </c>
      <c r="M98">
        <v>8</v>
      </c>
      <c r="N98">
        <v>6</v>
      </c>
      <c r="O98">
        <v>6</v>
      </c>
      <c r="P98">
        <v>13</v>
      </c>
      <c r="Q98">
        <v>5</v>
      </c>
      <c r="R98">
        <v>1</v>
      </c>
      <c r="S98">
        <v>3</v>
      </c>
      <c r="T98">
        <v>5</v>
      </c>
      <c r="U98">
        <v>2</v>
      </c>
      <c r="V98">
        <v>4</v>
      </c>
      <c r="W98">
        <v>6</v>
      </c>
      <c r="X98">
        <v>15</v>
      </c>
    </row>
    <row r="99" spans="1:24" x14ac:dyDescent="0.3">
      <c r="A99">
        <v>42791</v>
      </c>
      <c r="B99">
        <v>0</v>
      </c>
      <c r="C99">
        <v>1997</v>
      </c>
      <c r="D99" s="1">
        <v>45961.434016203704</v>
      </c>
      <c r="E99" t="s">
        <v>62</v>
      </c>
      <c r="F99">
        <v>4</v>
      </c>
      <c r="G99">
        <v>4</v>
      </c>
      <c r="H99">
        <v>4</v>
      </c>
      <c r="I99">
        <v>4</v>
      </c>
      <c r="J99">
        <v>3</v>
      </c>
      <c r="K99">
        <v>4</v>
      </c>
      <c r="L99">
        <v>4</v>
      </c>
      <c r="M99">
        <v>4</v>
      </c>
      <c r="N99">
        <v>6</v>
      </c>
      <c r="O99">
        <v>6</v>
      </c>
      <c r="P99">
        <v>6</v>
      </c>
      <c r="Q99">
        <v>5</v>
      </c>
      <c r="R99">
        <v>6</v>
      </c>
      <c r="S99">
        <v>4</v>
      </c>
      <c r="T99">
        <v>2</v>
      </c>
      <c r="U99">
        <v>5</v>
      </c>
      <c r="V99">
        <v>3</v>
      </c>
      <c r="W99">
        <v>1</v>
      </c>
      <c r="X99">
        <v>51</v>
      </c>
    </row>
    <row r="100" spans="1:24" x14ac:dyDescent="0.3">
      <c r="A100">
        <v>42890</v>
      </c>
      <c r="B100">
        <v>0</v>
      </c>
      <c r="C100">
        <v>2004</v>
      </c>
      <c r="D100" s="1">
        <v>45961.588854166665</v>
      </c>
      <c r="E100" t="s">
        <v>63</v>
      </c>
      <c r="F100">
        <v>3</v>
      </c>
      <c r="G100">
        <v>3</v>
      </c>
      <c r="H100">
        <v>4</v>
      </c>
      <c r="I100">
        <v>4</v>
      </c>
      <c r="J100">
        <v>2</v>
      </c>
      <c r="K100">
        <v>3</v>
      </c>
      <c r="L100">
        <v>3</v>
      </c>
      <c r="M100">
        <v>6</v>
      </c>
      <c r="N100">
        <v>8</v>
      </c>
      <c r="O100">
        <v>3</v>
      </c>
      <c r="P100">
        <v>7</v>
      </c>
      <c r="Q100">
        <v>4</v>
      </c>
      <c r="R100">
        <v>2</v>
      </c>
      <c r="S100">
        <v>6</v>
      </c>
      <c r="T100">
        <v>1</v>
      </c>
      <c r="U100">
        <v>5</v>
      </c>
      <c r="V100">
        <v>4</v>
      </c>
      <c r="W100">
        <v>3</v>
      </c>
      <c r="X100">
        <v>46</v>
      </c>
    </row>
    <row r="101" spans="1:24" x14ac:dyDescent="0.3">
      <c r="A101">
        <v>43041</v>
      </c>
      <c r="B101">
        <v>0</v>
      </c>
      <c r="C101">
        <v>1988</v>
      </c>
      <c r="D101" s="1">
        <v>45961.701990740738</v>
      </c>
      <c r="E101" t="s">
        <v>64</v>
      </c>
      <c r="F101">
        <v>4</v>
      </c>
      <c r="G101">
        <v>1</v>
      </c>
      <c r="H101">
        <v>2</v>
      </c>
      <c r="I101">
        <v>3</v>
      </c>
      <c r="J101">
        <v>4</v>
      </c>
      <c r="K101">
        <v>1</v>
      </c>
      <c r="L101">
        <v>10</v>
      </c>
      <c r="M101">
        <v>25</v>
      </c>
      <c r="N101">
        <v>11</v>
      </c>
      <c r="O101">
        <v>19</v>
      </c>
      <c r="P101">
        <v>14</v>
      </c>
      <c r="Q101">
        <v>18</v>
      </c>
      <c r="R101">
        <v>5</v>
      </c>
      <c r="S101">
        <v>1</v>
      </c>
      <c r="T101">
        <v>4</v>
      </c>
      <c r="U101">
        <v>2</v>
      </c>
      <c r="V101">
        <v>3</v>
      </c>
      <c r="W101">
        <v>6</v>
      </c>
      <c r="X101">
        <v>46</v>
      </c>
    </row>
    <row r="102" spans="1:24" x14ac:dyDescent="0.3">
      <c r="A102">
        <v>43084</v>
      </c>
      <c r="B102">
        <v>0</v>
      </c>
      <c r="C102">
        <v>2004</v>
      </c>
      <c r="D102" s="1">
        <v>45961.768333333333</v>
      </c>
      <c r="E102" t="s">
        <v>44</v>
      </c>
      <c r="F102">
        <v>3</v>
      </c>
      <c r="G102">
        <v>2</v>
      </c>
      <c r="H102">
        <v>4</v>
      </c>
      <c r="I102">
        <v>4</v>
      </c>
      <c r="J102">
        <v>4</v>
      </c>
      <c r="K102">
        <v>2</v>
      </c>
      <c r="L102">
        <v>7</v>
      </c>
      <c r="M102">
        <v>14</v>
      </c>
      <c r="N102">
        <v>6</v>
      </c>
      <c r="O102">
        <v>6</v>
      </c>
      <c r="P102">
        <v>5</v>
      </c>
      <c r="Q102">
        <v>9</v>
      </c>
      <c r="R102">
        <v>3</v>
      </c>
      <c r="S102">
        <v>4</v>
      </c>
      <c r="T102">
        <v>2</v>
      </c>
      <c r="U102">
        <v>5</v>
      </c>
      <c r="V102">
        <v>6</v>
      </c>
      <c r="W102">
        <v>1</v>
      </c>
      <c r="X102">
        <v>53</v>
      </c>
    </row>
    <row r="103" spans="1:24" x14ac:dyDescent="0.3">
      <c r="A103">
        <v>43085</v>
      </c>
      <c r="B103">
        <v>1</v>
      </c>
      <c r="C103">
        <v>2004</v>
      </c>
      <c r="D103" s="1">
        <v>45961.771967592591</v>
      </c>
      <c r="E103">
        <v>4</v>
      </c>
      <c r="F103">
        <v>5</v>
      </c>
      <c r="G103">
        <v>4</v>
      </c>
      <c r="H103">
        <v>5</v>
      </c>
      <c r="I103">
        <v>4</v>
      </c>
      <c r="J103">
        <v>5</v>
      </c>
      <c r="K103">
        <v>4</v>
      </c>
      <c r="L103">
        <v>3</v>
      </c>
      <c r="M103">
        <v>9</v>
      </c>
      <c r="N103">
        <v>5</v>
      </c>
      <c r="O103">
        <v>5</v>
      </c>
      <c r="P103">
        <v>4</v>
      </c>
      <c r="Q103">
        <v>18</v>
      </c>
      <c r="R103">
        <v>5</v>
      </c>
      <c r="S103">
        <v>6</v>
      </c>
      <c r="T103">
        <v>4</v>
      </c>
      <c r="U103">
        <v>1</v>
      </c>
      <c r="V103">
        <v>3</v>
      </c>
      <c r="W103">
        <v>2</v>
      </c>
      <c r="X103">
        <v>25</v>
      </c>
    </row>
    <row r="104" spans="1:24" x14ac:dyDescent="0.3">
      <c r="A104">
        <v>43086</v>
      </c>
      <c r="B104">
        <v>0</v>
      </c>
      <c r="C104">
        <v>1968</v>
      </c>
      <c r="D104" s="1">
        <v>45961.776770833334</v>
      </c>
      <c r="E104">
        <v>4</v>
      </c>
      <c r="F104">
        <v>4</v>
      </c>
      <c r="G104">
        <v>2</v>
      </c>
      <c r="H104">
        <v>4</v>
      </c>
      <c r="I104">
        <v>4</v>
      </c>
      <c r="J104">
        <v>3</v>
      </c>
      <c r="K104">
        <v>3</v>
      </c>
      <c r="L104">
        <v>4</v>
      </c>
      <c r="M104">
        <v>30</v>
      </c>
      <c r="N104">
        <v>7</v>
      </c>
      <c r="O104">
        <v>8</v>
      </c>
      <c r="P104">
        <v>19</v>
      </c>
      <c r="Q104">
        <v>14</v>
      </c>
      <c r="R104">
        <v>6</v>
      </c>
      <c r="S104">
        <v>5</v>
      </c>
      <c r="T104">
        <v>4</v>
      </c>
      <c r="U104">
        <v>1</v>
      </c>
      <c r="V104">
        <v>3</v>
      </c>
      <c r="W104">
        <v>2</v>
      </c>
      <c r="X104">
        <v>50</v>
      </c>
    </row>
    <row r="105" spans="1:24" x14ac:dyDescent="0.3">
      <c r="A105">
        <v>43109</v>
      </c>
      <c r="B105">
        <v>0</v>
      </c>
      <c r="C105">
        <v>2002</v>
      </c>
      <c r="D105" s="1">
        <v>45961.810208333336</v>
      </c>
      <c r="E105" t="s">
        <v>65</v>
      </c>
      <c r="F105">
        <v>4</v>
      </c>
      <c r="G105">
        <v>3</v>
      </c>
      <c r="H105">
        <v>3</v>
      </c>
      <c r="I105">
        <v>3</v>
      </c>
      <c r="J105">
        <v>3</v>
      </c>
      <c r="K105">
        <v>2</v>
      </c>
      <c r="L105">
        <v>2</v>
      </c>
      <c r="M105">
        <v>6</v>
      </c>
      <c r="N105">
        <v>7</v>
      </c>
      <c r="O105">
        <v>3</v>
      </c>
      <c r="P105">
        <v>5</v>
      </c>
      <c r="Q105">
        <v>4</v>
      </c>
      <c r="R105">
        <v>3</v>
      </c>
      <c r="S105">
        <v>5</v>
      </c>
      <c r="T105">
        <v>6</v>
      </c>
      <c r="U105">
        <v>4</v>
      </c>
      <c r="V105">
        <v>1</v>
      </c>
      <c r="W105">
        <v>2</v>
      </c>
      <c r="X105">
        <v>40</v>
      </c>
    </row>
    <row r="106" spans="1:24" x14ac:dyDescent="0.3">
      <c r="A106">
        <v>43225</v>
      </c>
      <c r="B106">
        <v>0</v>
      </c>
      <c r="C106">
        <v>2000</v>
      </c>
      <c r="D106" s="1">
        <v>45962.403553240743</v>
      </c>
      <c r="E106">
        <v>5</v>
      </c>
      <c r="F106">
        <v>5</v>
      </c>
      <c r="G106">
        <v>4</v>
      </c>
      <c r="H106">
        <v>5</v>
      </c>
      <c r="I106">
        <v>5</v>
      </c>
      <c r="J106">
        <v>3</v>
      </c>
      <c r="K106">
        <v>4</v>
      </c>
      <c r="L106">
        <v>3</v>
      </c>
      <c r="M106">
        <v>7</v>
      </c>
      <c r="N106">
        <v>4</v>
      </c>
      <c r="O106">
        <v>8</v>
      </c>
      <c r="P106">
        <v>16</v>
      </c>
      <c r="Q106">
        <v>27</v>
      </c>
      <c r="R106">
        <v>4</v>
      </c>
      <c r="S106">
        <v>1</v>
      </c>
      <c r="T106">
        <v>5</v>
      </c>
      <c r="U106">
        <v>2</v>
      </c>
      <c r="V106">
        <v>6</v>
      </c>
      <c r="W106">
        <v>3</v>
      </c>
      <c r="X106">
        <v>37</v>
      </c>
    </row>
    <row r="107" spans="1:24" x14ac:dyDescent="0.3">
      <c r="A107">
        <v>43227</v>
      </c>
      <c r="B107">
        <v>0</v>
      </c>
      <c r="C107">
        <v>1976</v>
      </c>
      <c r="D107" s="1">
        <v>45962.418622685182</v>
      </c>
      <c r="E107" t="s">
        <v>66</v>
      </c>
      <c r="F107">
        <v>2</v>
      </c>
      <c r="G107">
        <v>1</v>
      </c>
      <c r="H107">
        <v>4</v>
      </c>
      <c r="I107">
        <v>4</v>
      </c>
      <c r="J107">
        <v>4</v>
      </c>
      <c r="K107">
        <v>3</v>
      </c>
      <c r="L107">
        <v>6</v>
      </c>
      <c r="M107">
        <v>11</v>
      </c>
      <c r="N107">
        <v>10</v>
      </c>
      <c r="O107">
        <v>6</v>
      </c>
      <c r="P107">
        <v>6</v>
      </c>
      <c r="Q107">
        <v>7</v>
      </c>
      <c r="R107">
        <v>6</v>
      </c>
      <c r="S107">
        <v>4</v>
      </c>
      <c r="T107">
        <v>1</v>
      </c>
      <c r="U107">
        <v>3</v>
      </c>
      <c r="V107">
        <v>2</v>
      </c>
      <c r="W107">
        <v>5</v>
      </c>
      <c r="X107">
        <v>62</v>
      </c>
    </row>
    <row r="108" spans="1:24" x14ac:dyDescent="0.3">
      <c r="A108">
        <v>43335</v>
      </c>
      <c r="B108">
        <v>0</v>
      </c>
      <c r="C108">
        <v>2006</v>
      </c>
      <c r="D108" s="1">
        <v>45962.557962962965</v>
      </c>
      <c r="E108" t="s">
        <v>67</v>
      </c>
      <c r="F108">
        <v>4</v>
      </c>
      <c r="G108">
        <v>4</v>
      </c>
      <c r="H108">
        <v>5</v>
      </c>
      <c r="I108">
        <v>4</v>
      </c>
      <c r="J108">
        <v>2</v>
      </c>
      <c r="K108">
        <v>2</v>
      </c>
      <c r="L108">
        <v>8</v>
      </c>
      <c r="M108">
        <v>13</v>
      </c>
      <c r="N108">
        <v>21</v>
      </c>
      <c r="O108">
        <v>8</v>
      </c>
      <c r="P108">
        <v>12</v>
      </c>
      <c r="Q108">
        <v>10</v>
      </c>
      <c r="R108">
        <v>1</v>
      </c>
      <c r="S108">
        <v>5</v>
      </c>
      <c r="T108">
        <v>4</v>
      </c>
      <c r="U108">
        <v>2</v>
      </c>
      <c r="V108">
        <v>3</v>
      </c>
      <c r="W108">
        <v>6</v>
      </c>
      <c r="X108">
        <v>71</v>
      </c>
    </row>
    <row r="109" spans="1:24" x14ac:dyDescent="0.3">
      <c r="A109">
        <v>40854</v>
      </c>
      <c r="B109">
        <v>0</v>
      </c>
      <c r="C109">
        <v>1983</v>
      </c>
      <c r="D109" s="1">
        <v>45962.717199074075</v>
      </c>
      <c r="E109">
        <v>4</v>
      </c>
      <c r="F109">
        <v>4</v>
      </c>
      <c r="G109">
        <v>2</v>
      </c>
      <c r="H109">
        <v>5</v>
      </c>
      <c r="I109">
        <v>4</v>
      </c>
      <c r="J109">
        <v>4</v>
      </c>
      <c r="K109">
        <v>3</v>
      </c>
      <c r="L109">
        <v>4</v>
      </c>
      <c r="M109">
        <v>6</v>
      </c>
      <c r="N109">
        <v>5</v>
      </c>
      <c r="O109">
        <v>4</v>
      </c>
      <c r="P109">
        <v>4</v>
      </c>
      <c r="Q109">
        <v>5</v>
      </c>
      <c r="R109">
        <v>1</v>
      </c>
      <c r="S109">
        <v>3</v>
      </c>
      <c r="T109">
        <v>6</v>
      </c>
      <c r="U109">
        <v>4</v>
      </c>
      <c r="V109">
        <v>2</v>
      </c>
      <c r="W109">
        <v>5</v>
      </c>
      <c r="X109">
        <v>62</v>
      </c>
    </row>
    <row r="110" spans="1:24" x14ac:dyDescent="0.3">
      <c r="A110">
        <v>43477</v>
      </c>
      <c r="B110">
        <v>0</v>
      </c>
      <c r="C110">
        <v>2006</v>
      </c>
      <c r="D110" s="1">
        <v>45963.035312499997</v>
      </c>
      <c r="E110" t="s">
        <v>68</v>
      </c>
      <c r="F110">
        <v>4</v>
      </c>
      <c r="G110">
        <v>3</v>
      </c>
      <c r="H110">
        <v>4</v>
      </c>
      <c r="I110">
        <v>5</v>
      </c>
      <c r="J110">
        <v>5</v>
      </c>
      <c r="K110">
        <v>2</v>
      </c>
      <c r="L110">
        <v>5</v>
      </c>
      <c r="M110">
        <v>11</v>
      </c>
      <c r="N110">
        <v>9</v>
      </c>
      <c r="O110">
        <v>8</v>
      </c>
      <c r="P110">
        <v>8</v>
      </c>
      <c r="Q110">
        <v>9</v>
      </c>
      <c r="R110">
        <v>4</v>
      </c>
      <c r="S110">
        <v>6</v>
      </c>
      <c r="T110">
        <v>1</v>
      </c>
      <c r="U110">
        <v>2</v>
      </c>
      <c r="V110">
        <v>3</v>
      </c>
      <c r="W110">
        <v>5</v>
      </c>
      <c r="X110">
        <v>74</v>
      </c>
    </row>
    <row r="111" spans="1:24" x14ac:dyDescent="0.3">
      <c r="A111">
        <v>43493</v>
      </c>
      <c r="B111">
        <v>0</v>
      </c>
      <c r="C111">
        <v>1979</v>
      </c>
      <c r="D111" s="1">
        <v>45963.447280092594</v>
      </c>
      <c r="E111">
        <v>0</v>
      </c>
      <c r="F111">
        <v>2</v>
      </c>
      <c r="G111">
        <v>3</v>
      </c>
      <c r="H111">
        <v>3</v>
      </c>
      <c r="I111">
        <v>2</v>
      </c>
      <c r="J111">
        <v>2</v>
      </c>
      <c r="K111">
        <v>4</v>
      </c>
      <c r="L111">
        <v>3</v>
      </c>
      <c r="M111">
        <v>4</v>
      </c>
      <c r="N111">
        <v>7</v>
      </c>
      <c r="O111">
        <v>10</v>
      </c>
      <c r="P111">
        <v>6</v>
      </c>
      <c r="Q111">
        <v>3</v>
      </c>
      <c r="R111">
        <v>6</v>
      </c>
      <c r="S111">
        <v>3</v>
      </c>
      <c r="T111">
        <v>1</v>
      </c>
      <c r="U111">
        <v>4</v>
      </c>
      <c r="V111">
        <v>5</v>
      </c>
      <c r="W111">
        <v>2</v>
      </c>
      <c r="X111">
        <v>35</v>
      </c>
    </row>
    <row r="112" spans="1:24" x14ac:dyDescent="0.3">
      <c r="A112">
        <v>43675</v>
      </c>
      <c r="B112">
        <v>0</v>
      </c>
      <c r="C112">
        <v>1959</v>
      </c>
      <c r="D112" s="1">
        <v>45963.82775462963</v>
      </c>
      <c r="E112" t="s">
        <v>44</v>
      </c>
      <c r="F112">
        <v>5</v>
      </c>
      <c r="G112">
        <v>1</v>
      </c>
      <c r="H112">
        <v>3</v>
      </c>
      <c r="I112">
        <v>1</v>
      </c>
      <c r="J112">
        <v>4</v>
      </c>
      <c r="K112">
        <v>3</v>
      </c>
      <c r="L112">
        <v>48</v>
      </c>
      <c r="M112">
        <v>14</v>
      </c>
      <c r="N112">
        <v>25</v>
      </c>
      <c r="O112">
        <v>18</v>
      </c>
      <c r="P112">
        <v>45</v>
      </c>
      <c r="Q112">
        <v>40</v>
      </c>
      <c r="R112">
        <v>5</v>
      </c>
      <c r="S112">
        <v>4</v>
      </c>
      <c r="T112">
        <v>2</v>
      </c>
      <c r="U112">
        <v>6</v>
      </c>
      <c r="V112">
        <v>3</v>
      </c>
      <c r="W112">
        <v>1</v>
      </c>
      <c r="X112">
        <v>88</v>
      </c>
    </row>
    <row r="113" spans="1:24" x14ac:dyDescent="0.3">
      <c r="A113">
        <v>43743</v>
      </c>
      <c r="B113">
        <v>1</v>
      </c>
      <c r="C113">
        <v>1993</v>
      </c>
      <c r="D113" s="1">
        <v>45964.038437499999</v>
      </c>
      <c r="E113" t="s">
        <v>44</v>
      </c>
      <c r="F113">
        <v>3</v>
      </c>
      <c r="G113">
        <v>1</v>
      </c>
      <c r="H113">
        <v>1</v>
      </c>
      <c r="I113">
        <v>2</v>
      </c>
      <c r="J113">
        <v>1</v>
      </c>
      <c r="K113">
        <v>1</v>
      </c>
      <c r="L113">
        <v>6</v>
      </c>
      <c r="M113">
        <v>2</v>
      </c>
      <c r="N113">
        <v>7</v>
      </c>
      <c r="O113">
        <v>32</v>
      </c>
      <c r="P113">
        <v>44</v>
      </c>
      <c r="Q113">
        <v>5</v>
      </c>
      <c r="R113">
        <v>5</v>
      </c>
      <c r="S113">
        <v>2</v>
      </c>
      <c r="T113">
        <v>3</v>
      </c>
      <c r="U113">
        <v>1</v>
      </c>
      <c r="V113">
        <v>4</v>
      </c>
      <c r="W113">
        <v>6</v>
      </c>
      <c r="X113">
        <v>5</v>
      </c>
    </row>
    <row r="114" spans="1:24" x14ac:dyDescent="0.3">
      <c r="A114">
        <v>43756</v>
      </c>
      <c r="B114">
        <v>0</v>
      </c>
      <c r="C114">
        <v>2004</v>
      </c>
      <c r="D114" s="1">
        <v>45964.322546296295</v>
      </c>
      <c r="E114">
        <v>2</v>
      </c>
      <c r="F114">
        <v>2</v>
      </c>
      <c r="G114">
        <v>3</v>
      </c>
      <c r="H114">
        <v>4</v>
      </c>
      <c r="I114">
        <v>5</v>
      </c>
      <c r="J114">
        <v>3</v>
      </c>
      <c r="K114">
        <v>2</v>
      </c>
      <c r="L114">
        <v>6</v>
      </c>
      <c r="M114">
        <v>23</v>
      </c>
      <c r="N114">
        <v>8</v>
      </c>
      <c r="O114">
        <v>6</v>
      </c>
      <c r="P114">
        <v>13</v>
      </c>
      <c r="Q114">
        <v>8</v>
      </c>
      <c r="R114">
        <v>2</v>
      </c>
      <c r="S114">
        <v>6</v>
      </c>
      <c r="T114">
        <v>3</v>
      </c>
      <c r="U114">
        <v>5</v>
      </c>
      <c r="V114">
        <v>4</v>
      </c>
      <c r="W114">
        <v>1</v>
      </c>
      <c r="X114">
        <v>72</v>
      </c>
    </row>
    <row r="115" spans="1:24" x14ac:dyDescent="0.3">
      <c r="A115">
        <v>43795</v>
      </c>
      <c r="B115">
        <v>1</v>
      </c>
      <c r="C115">
        <v>1995</v>
      </c>
      <c r="D115" s="1">
        <v>45964.365567129629</v>
      </c>
      <c r="E115" t="s">
        <v>44</v>
      </c>
      <c r="F115">
        <v>4</v>
      </c>
      <c r="G115">
        <v>3</v>
      </c>
      <c r="H115">
        <v>4</v>
      </c>
      <c r="I115">
        <v>5</v>
      </c>
      <c r="J115">
        <v>4</v>
      </c>
      <c r="K115">
        <v>4</v>
      </c>
      <c r="L115">
        <v>7</v>
      </c>
      <c r="M115">
        <v>15</v>
      </c>
      <c r="N115">
        <v>10</v>
      </c>
      <c r="O115">
        <v>5</v>
      </c>
      <c r="P115">
        <v>8</v>
      </c>
      <c r="Q115">
        <v>4</v>
      </c>
      <c r="R115">
        <v>3</v>
      </c>
      <c r="S115">
        <v>6</v>
      </c>
      <c r="T115">
        <v>4</v>
      </c>
      <c r="U115">
        <v>5</v>
      </c>
      <c r="V115">
        <v>2</v>
      </c>
      <c r="W115">
        <v>1</v>
      </c>
      <c r="X115">
        <v>53</v>
      </c>
    </row>
    <row r="116" spans="1:24" x14ac:dyDescent="0.3">
      <c r="A116">
        <v>43989</v>
      </c>
      <c r="B116">
        <v>1</v>
      </c>
      <c r="C116">
        <v>2000</v>
      </c>
      <c r="D116" s="1">
        <v>45964.575138888889</v>
      </c>
      <c r="E116" t="s">
        <v>44</v>
      </c>
      <c r="F116">
        <v>4</v>
      </c>
      <c r="G116">
        <v>1</v>
      </c>
      <c r="H116">
        <v>4</v>
      </c>
      <c r="I116">
        <v>4</v>
      </c>
      <c r="J116">
        <v>1</v>
      </c>
      <c r="K116">
        <v>1</v>
      </c>
      <c r="L116">
        <v>4</v>
      </c>
      <c r="M116">
        <v>6</v>
      </c>
      <c r="N116">
        <v>7</v>
      </c>
      <c r="O116">
        <v>11</v>
      </c>
      <c r="P116">
        <v>7</v>
      </c>
      <c r="Q116">
        <v>5</v>
      </c>
      <c r="R116">
        <v>4</v>
      </c>
      <c r="S116">
        <v>6</v>
      </c>
      <c r="T116">
        <v>3</v>
      </c>
      <c r="U116">
        <v>1</v>
      </c>
      <c r="V116">
        <v>2</v>
      </c>
      <c r="W116">
        <v>5</v>
      </c>
      <c r="X116">
        <v>48</v>
      </c>
    </row>
    <row r="117" spans="1:24" x14ac:dyDescent="0.3">
      <c r="A117">
        <v>44000</v>
      </c>
      <c r="B117">
        <v>0</v>
      </c>
      <c r="C117">
        <v>1988</v>
      </c>
      <c r="D117" s="1">
        <v>45964.57739583333</v>
      </c>
      <c r="E117">
        <v>2</v>
      </c>
      <c r="F117">
        <v>4</v>
      </c>
      <c r="G117">
        <v>3</v>
      </c>
      <c r="H117">
        <v>5</v>
      </c>
      <c r="I117">
        <v>3</v>
      </c>
      <c r="J117">
        <v>4</v>
      </c>
      <c r="K117">
        <v>4</v>
      </c>
      <c r="L117">
        <v>8</v>
      </c>
      <c r="M117">
        <v>7</v>
      </c>
      <c r="N117">
        <v>7</v>
      </c>
      <c r="O117">
        <v>15</v>
      </c>
      <c r="P117">
        <v>8</v>
      </c>
      <c r="Q117">
        <v>4</v>
      </c>
      <c r="R117">
        <v>1</v>
      </c>
      <c r="S117">
        <v>2</v>
      </c>
      <c r="T117">
        <v>6</v>
      </c>
      <c r="U117">
        <v>3</v>
      </c>
      <c r="V117">
        <v>5</v>
      </c>
      <c r="W117">
        <v>4</v>
      </c>
      <c r="X117">
        <v>58</v>
      </c>
    </row>
    <row r="118" spans="1:24" x14ac:dyDescent="0.3">
      <c r="A118">
        <v>44005</v>
      </c>
      <c r="B118">
        <v>0</v>
      </c>
      <c r="C118">
        <v>1996</v>
      </c>
      <c r="D118" s="1">
        <v>45964.591608796298</v>
      </c>
      <c r="E118" t="s">
        <v>69</v>
      </c>
      <c r="F118">
        <v>5</v>
      </c>
      <c r="G118">
        <v>3</v>
      </c>
      <c r="H118">
        <v>5</v>
      </c>
      <c r="I118">
        <v>5</v>
      </c>
      <c r="J118">
        <v>4</v>
      </c>
      <c r="K118">
        <v>3</v>
      </c>
      <c r="L118">
        <v>5</v>
      </c>
      <c r="M118">
        <v>6</v>
      </c>
      <c r="N118">
        <v>9</v>
      </c>
      <c r="O118">
        <v>5</v>
      </c>
      <c r="P118">
        <v>6</v>
      </c>
      <c r="Q118">
        <v>16</v>
      </c>
      <c r="R118">
        <v>3</v>
      </c>
      <c r="S118">
        <v>4</v>
      </c>
      <c r="T118">
        <v>1</v>
      </c>
      <c r="U118">
        <v>5</v>
      </c>
      <c r="V118">
        <v>6</v>
      </c>
      <c r="W118">
        <v>2</v>
      </c>
      <c r="X118">
        <v>52</v>
      </c>
    </row>
    <row r="119" spans="1:24" x14ac:dyDescent="0.3">
      <c r="A119">
        <v>44061</v>
      </c>
      <c r="B119">
        <v>0</v>
      </c>
      <c r="C119">
        <v>2004</v>
      </c>
      <c r="D119" s="1">
        <v>45964.662754629629</v>
      </c>
      <c r="E119" t="s">
        <v>44</v>
      </c>
      <c r="F119">
        <v>1</v>
      </c>
      <c r="G119">
        <v>1</v>
      </c>
      <c r="H119">
        <v>3</v>
      </c>
      <c r="I119">
        <v>1</v>
      </c>
      <c r="J119">
        <v>1</v>
      </c>
      <c r="K119">
        <v>3</v>
      </c>
      <c r="L119">
        <v>8</v>
      </c>
      <c r="M119">
        <v>3</v>
      </c>
      <c r="N119">
        <v>8</v>
      </c>
      <c r="O119">
        <v>6</v>
      </c>
      <c r="P119">
        <v>4</v>
      </c>
      <c r="Q119">
        <v>6</v>
      </c>
      <c r="R119">
        <v>1</v>
      </c>
      <c r="S119">
        <v>6</v>
      </c>
      <c r="T119">
        <v>5</v>
      </c>
      <c r="U119">
        <v>4</v>
      </c>
      <c r="V119">
        <v>3</v>
      </c>
      <c r="W119">
        <v>2</v>
      </c>
      <c r="X119">
        <v>5</v>
      </c>
    </row>
    <row r="120" spans="1:24" x14ac:dyDescent="0.3">
      <c r="A120">
        <v>44075</v>
      </c>
      <c r="B120">
        <v>0</v>
      </c>
      <c r="C120">
        <v>1988</v>
      </c>
      <c r="D120" s="1">
        <v>45964.67696759259</v>
      </c>
      <c r="E120">
        <v>2</v>
      </c>
      <c r="F120">
        <v>5</v>
      </c>
      <c r="G120">
        <v>3</v>
      </c>
      <c r="H120">
        <v>2</v>
      </c>
      <c r="I120">
        <v>4</v>
      </c>
      <c r="J120">
        <v>4</v>
      </c>
      <c r="K120">
        <v>2</v>
      </c>
      <c r="L120">
        <v>3</v>
      </c>
      <c r="M120">
        <v>11</v>
      </c>
      <c r="N120">
        <v>11</v>
      </c>
      <c r="O120">
        <v>5</v>
      </c>
      <c r="P120">
        <v>3</v>
      </c>
      <c r="Q120">
        <v>7</v>
      </c>
      <c r="R120">
        <v>6</v>
      </c>
      <c r="S120">
        <v>5</v>
      </c>
      <c r="T120">
        <v>3</v>
      </c>
      <c r="U120">
        <v>1</v>
      </c>
      <c r="V120">
        <v>4</v>
      </c>
      <c r="W120">
        <v>2</v>
      </c>
      <c r="X120">
        <v>80</v>
      </c>
    </row>
    <row r="121" spans="1:24" x14ac:dyDescent="0.3">
      <c r="A121">
        <v>44106</v>
      </c>
      <c r="B121">
        <v>0</v>
      </c>
      <c r="C121">
        <v>2004</v>
      </c>
      <c r="D121" s="1">
        <v>45964.726099537038</v>
      </c>
      <c r="E121" t="s">
        <v>70</v>
      </c>
      <c r="F121">
        <v>1</v>
      </c>
      <c r="G121">
        <v>2</v>
      </c>
      <c r="H121">
        <v>5</v>
      </c>
      <c r="I121">
        <v>3</v>
      </c>
      <c r="J121">
        <v>4</v>
      </c>
      <c r="K121">
        <v>2</v>
      </c>
      <c r="L121">
        <v>3</v>
      </c>
      <c r="M121">
        <v>5</v>
      </c>
      <c r="N121">
        <v>9</v>
      </c>
      <c r="O121">
        <v>7</v>
      </c>
      <c r="P121">
        <v>7</v>
      </c>
      <c r="Q121">
        <v>19</v>
      </c>
      <c r="R121">
        <v>6</v>
      </c>
      <c r="S121">
        <v>5</v>
      </c>
      <c r="T121">
        <v>3</v>
      </c>
      <c r="U121">
        <v>2</v>
      </c>
      <c r="V121">
        <v>4</v>
      </c>
      <c r="W121">
        <v>1</v>
      </c>
      <c r="X121">
        <v>68</v>
      </c>
    </row>
    <row r="122" spans="1:24" x14ac:dyDescent="0.3">
      <c r="A122">
        <v>44138</v>
      </c>
      <c r="B122">
        <v>0</v>
      </c>
      <c r="C122">
        <v>1992</v>
      </c>
      <c r="D122" s="1">
        <v>45964.767314814817</v>
      </c>
      <c r="E122" t="s">
        <v>71</v>
      </c>
      <c r="F122">
        <v>3</v>
      </c>
      <c r="G122">
        <v>3</v>
      </c>
      <c r="H122">
        <v>4</v>
      </c>
      <c r="I122">
        <v>4</v>
      </c>
      <c r="J122">
        <v>4</v>
      </c>
      <c r="K122">
        <v>2</v>
      </c>
      <c r="L122">
        <v>96</v>
      </c>
      <c r="M122">
        <v>58</v>
      </c>
      <c r="N122">
        <v>8</v>
      </c>
      <c r="O122">
        <v>17</v>
      </c>
      <c r="P122">
        <v>6</v>
      </c>
      <c r="Q122">
        <v>10</v>
      </c>
      <c r="R122">
        <v>1</v>
      </c>
      <c r="S122">
        <v>2</v>
      </c>
      <c r="T122">
        <v>6</v>
      </c>
      <c r="U122">
        <v>4</v>
      </c>
      <c r="V122">
        <v>3</v>
      </c>
      <c r="W122">
        <v>5</v>
      </c>
      <c r="X122">
        <v>54</v>
      </c>
    </row>
    <row r="123" spans="1:24" x14ac:dyDescent="0.3">
      <c r="A123">
        <v>44141</v>
      </c>
      <c r="B123">
        <v>0</v>
      </c>
      <c r="C123">
        <v>1983</v>
      </c>
      <c r="D123" s="1">
        <v>45964.773495370369</v>
      </c>
      <c r="E123" t="s">
        <v>44</v>
      </c>
      <c r="F123">
        <v>4</v>
      </c>
      <c r="G123">
        <v>2</v>
      </c>
      <c r="H123">
        <v>4</v>
      </c>
      <c r="I123">
        <v>4</v>
      </c>
      <c r="J123">
        <v>4</v>
      </c>
      <c r="K123">
        <v>3</v>
      </c>
      <c r="L123">
        <v>5</v>
      </c>
      <c r="M123">
        <v>7</v>
      </c>
      <c r="N123">
        <v>7</v>
      </c>
      <c r="O123">
        <v>6</v>
      </c>
      <c r="P123">
        <v>5</v>
      </c>
      <c r="Q123">
        <v>7</v>
      </c>
      <c r="R123">
        <v>4</v>
      </c>
      <c r="S123">
        <v>5</v>
      </c>
      <c r="T123">
        <v>6</v>
      </c>
      <c r="U123">
        <v>1</v>
      </c>
      <c r="V123">
        <v>2</v>
      </c>
      <c r="W123">
        <v>3</v>
      </c>
      <c r="X123">
        <v>55</v>
      </c>
    </row>
    <row r="124" spans="1:24" x14ac:dyDescent="0.3">
      <c r="A124">
        <v>44136</v>
      </c>
      <c r="B124">
        <v>0</v>
      </c>
      <c r="C124">
        <v>2004</v>
      </c>
      <c r="D124" s="1">
        <v>45964.775543981479</v>
      </c>
      <c r="E124" t="s">
        <v>44</v>
      </c>
      <c r="F124">
        <v>4</v>
      </c>
      <c r="G124">
        <v>2</v>
      </c>
      <c r="H124">
        <v>4</v>
      </c>
      <c r="I124">
        <v>4</v>
      </c>
      <c r="J124">
        <v>3</v>
      </c>
      <c r="K124">
        <v>4</v>
      </c>
      <c r="L124">
        <v>4</v>
      </c>
      <c r="M124">
        <v>3</v>
      </c>
      <c r="N124">
        <v>6</v>
      </c>
      <c r="O124">
        <v>5</v>
      </c>
      <c r="P124">
        <v>9</v>
      </c>
      <c r="Q124">
        <v>3</v>
      </c>
      <c r="R124">
        <v>1</v>
      </c>
      <c r="S124">
        <v>6</v>
      </c>
      <c r="T124">
        <v>5</v>
      </c>
      <c r="U124">
        <v>4</v>
      </c>
      <c r="V124">
        <v>2</v>
      </c>
      <c r="W124">
        <v>3</v>
      </c>
      <c r="X124">
        <v>55</v>
      </c>
    </row>
    <row r="125" spans="1:24" x14ac:dyDescent="0.3">
      <c r="A125">
        <v>44168</v>
      </c>
      <c r="B125">
        <v>1</v>
      </c>
      <c r="C125">
        <v>2003</v>
      </c>
      <c r="D125" s="1">
        <v>45964.831875000003</v>
      </c>
      <c r="E125" t="s">
        <v>72</v>
      </c>
      <c r="F125">
        <v>5</v>
      </c>
      <c r="G125">
        <v>4</v>
      </c>
      <c r="H125">
        <v>5</v>
      </c>
      <c r="I125">
        <v>5</v>
      </c>
      <c r="J125">
        <v>3</v>
      </c>
      <c r="K125">
        <v>4</v>
      </c>
      <c r="L125">
        <v>1</v>
      </c>
      <c r="M125">
        <v>2</v>
      </c>
      <c r="N125">
        <v>2</v>
      </c>
      <c r="O125">
        <v>6</v>
      </c>
      <c r="P125">
        <v>13</v>
      </c>
      <c r="Q125">
        <v>3</v>
      </c>
      <c r="R125">
        <v>3</v>
      </c>
      <c r="S125">
        <v>6</v>
      </c>
      <c r="T125">
        <v>5</v>
      </c>
      <c r="U125">
        <v>2</v>
      </c>
      <c r="V125">
        <v>1</v>
      </c>
      <c r="W125">
        <v>4</v>
      </c>
      <c r="X125">
        <v>37</v>
      </c>
    </row>
    <row r="126" spans="1:24" x14ac:dyDescent="0.3">
      <c r="A126">
        <v>44170</v>
      </c>
      <c r="B126">
        <v>0</v>
      </c>
      <c r="C126">
        <v>2004</v>
      </c>
      <c r="D126" s="1">
        <v>45964.833831018521</v>
      </c>
      <c r="E126">
        <v>5</v>
      </c>
      <c r="F126">
        <v>5</v>
      </c>
      <c r="G126">
        <v>4</v>
      </c>
      <c r="H126">
        <v>5</v>
      </c>
      <c r="I126">
        <v>4</v>
      </c>
      <c r="J126">
        <v>5</v>
      </c>
      <c r="K126">
        <v>4</v>
      </c>
      <c r="L126">
        <v>2</v>
      </c>
      <c r="M126">
        <v>4</v>
      </c>
      <c r="N126">
        <v>4</v>
      </c>
      <c r="O126">
        <v>3</v>
      </c>
      <c r="P126">
        <v>2</v>
      </c>
      <c r="Q126">
        <v>3</v>
      </c>
      <c r="R126">
        <v>3</v>
      </c>
      <c r="S126">
        <v>4</v>
      </c>
      <c r="T126">
        <v>6</v>
      </c>
      <c r="U126">
        <v>2</v>
      </c>
      <c r="V126">
        <v>5</v>
      </c>
      <c r="W126">
        <v>1</v>
      </c>
      <c r="X126">
        <v>25</v>
      </c>
    </row>
    <row r="127" spans="1:24" x14ac:dyDescent="0.3">
      <c r="A127">
        <v>44198</v>
      </c>
      <c r="B127">
        <v>0</v>
      </c>
      <c r="C127">
        <v>1980</v>
      </c>
      <c r="D127" s="1">
        <v>45964.891111111108</v>
      </c>
      <c r="E127" t="s">
        <v>44</v>
      </c>
      <c r="F127">
        <v>3</v>
      </c>
      <c r="G127">
        <v>4</v>
      </c>
      <c r="H127">
        <v>3</v>
      </c>
      <c r="I127">
        <v>3</v>
      </c>
      <c r="J127">
        <v>3</v>
      </c>
      <c r="K127">
        <v>4</v>
      </c>
      <c r="L127">
        <v>3</v>
      </c>
      <c r="M127">
        <v>7</v>
      </c>
      <c r="N127">
        <v>3</v>
      </c>
      <c r="O127">
        <v>11</v>
      </c>
      <c r="P127">
        <v>4</v>
      </c>
      <c r="Q127">
        <v>3</v>
      </c>
      <c r="R127">
        <v>5</v>
      </c>
      <c r="S127">
        <v>2</v>
      </c>
      <c r="T127">
        <v>6</v>
      </c>
      <c r="U127">
        <v>4</v>
      </c>
      <c r="V127">
        <v>1</v>
      </c>
      <c r="W127">
        <v>3</v>
      </c>
      <c r="X127">
        <v>64</v>
      </c>
    </row>
    <row r="128" spans="1:24" x14ac:dyDescent="0.3">
      <c r="A128">
        <v>44204</v>
      </c>
      <c r="B128">
        <v>0</v>
      </c>
      <c r="C128">
        <v>1983</v>
      </c>
      <c r="D128" s="1">
        <v>45964.899409722224</v>
      </c>
      <c r="E128">
        <v>4</v>
      </c>
      <c r="F128">
        <v>4</v>
      </c>
      <c r="G128">
        <v>3</v>
      </c>
      <c r="H128">
        <v>4</v>
      </c>
      <c r="I128">
        <v>4</v>
      </c>
      <c r="J128">
        <v>4</v>
      </c>
      <c r="K128">
        <v>4</v>
      </c>
      <c r="L128">
        <v>5</v>
      </c>
      <c r="M128">
        <v>11</v>
      </c>
      <c r="N128">
        <v>8</v>
      </c>
      <c r="O128">
        <v>7</v>
      </c>
      <c r="P128">
        <v>11</v>
      </c>
      <c r="Q128">
        <v>4</v>
      </c>
      <c r="R128">
        <v>6</v>
      </c>
      <c r="S128">
        <v>2</v>
      </c>
      <c r="T128">
        <v>5</v>
      </c>
      <c r="U128">
        <v>3</v>
      </c>
      <c r="V128">
        <v>1</v>
      </c>
      <c r="W128">
        <v>4</v>
      </c>
      <c r="X128">
        <v>48</v>
      </c>
    </row>
    <row r="129" spans="1:24" x14ac:dyDescent="0.3">
      <c r="A129">
        <v>44210</v>
      </c>
      <c r="B129">
        <v>0</v>
      </c>
      <c r="C129">
        <v>1993</v>
      </c>
      <c r="D129" s="1">
        <v>45964.911886574075</v>
      </c>
      <c r="E129">
        <v>5</v>
      </c>
      <c r="F129">
        <v>4</v>
      </c>
      <c r="G129">
        <v>4</v>
      </c>
      <c r="H129">
        <v>4</v>
      </c>
      <c r="I129">
        <v>3</v>
      </c>
      <c r="J129">
        <v>4</v>
      </c>
      <c r="K129">
        <v>4</v>
      </c>
      <c r="L129">
        <v>5</v>
      </c>
      <c r="M129">
        <v>9</v>
      </c>
      <c r="N129">
        <v>14</v>
      </c>
      <c r="O129">
        <v>14</v>
      </c>
      <c r="P129">
        <v>8</v>
      </c>
      <c r="Q129">
        <v>13</v>
      </c>
      <c r="R129">
        <v>6</v>
      </c>
      <c r="S129">
        <v>3</v>
      </c>
      <c r="T129">
        <v>2</v>
      </c>
      <c r="U129">
        <v>5</v>
      </c>
      <c r="V129">
        <v>4</v>
      </c>
      <c r="W129">
        <v>1</v>
      </c>
      <c r="X129">
        <v>56</v>
      </c>
    </row>
    <row r="130" spans="1:24" x14ac:dyDescent="0.3">
      <c r="A130">
        <v>44211</v>
      </c>
      <c r="B130">
        <v>0</v>
      </c>
      <c r="C130">
        <v>1999</v>
      </c>
      <c r="D130" s="1">
        <v>45964.932523148149</v>
      </c>
      <c r="E130" t="s">
        <v>73</v>
      </c>
      <c r="F130">
        <v>2</v>
      </c>
      <c r="G130">
        <v>2</v>
      </c>
      <c r="H130">
        <v>4</v>
      </c>
      <c r="I130">
        <v>4</v>
      </c>
      <c r="J130">
        <v>3</v>
      </c>
      <c r="K130">
        <v>3</v>
      </c>
      <c r="L130">
        <v>5</v>
      </c>
      <c r="M130">
        <v>6</v>
      </c>
      <c r="N130">
        <v>9</v>
      </c>
      <c r="O130">
        <v>8</v>
      </c>
      <c r="P130">
        <v>5</v>
      </c>
      <c r="Q130">
        <v>10</v>
      </c>
      <c r="R130">
        <v>1</v>
      </c>
      <c r="S130">
        <v>5</v>
      </c>
      <c r="T130">
        <v>2</v>
      </c>
      <c r="U130">
        <v>3</v>
      </c>
      <c r="V130">
        <v>4</v>
      </c>
      <c r="W130">
        <v>6</v>
      </c>
      <c r="X130">
        <v>48</v>
      </c>
    </row>
    <row r="131" spans="1:24" x14ac:dyDescent="0.3">
      <c r="A131">
        <v>44241</v>
      </c>
      <c r="B131">
        <v>1</v>
      </c>
      <c r="C131">
        <v>2005</v>
      </c>
      <c r="D131" s="1">
        <v>45965.314375000002</v>
      </c>
      <c r="E131">
        <v>0</v>
      </c>
      <c r="F131">
        <v>3</v>
      </c>
      <c r="G131">
        <v>2</v>
      </c>
      <c r="H131">
        <v>4</v>
      </c>
      <c r="I131">
        <v>3</v>
      </c>
      <c r="J131">
        <v>2</v>
      </c>
      <c r="K131">
        <v>4</v>
      </c>
      <c r="L131">
        <v>5</v>
      </c>
      <c r="M131">
        <v>7</v>
      </c>
      <c r="N131">
        <v>11</v>
      </c>
      <c r="O131">
        <v>11</v>
      </c>
      <c r="P131">
        <v>4</v>
      </c>
      <c r="Q131">
        <v>6</v>
      </c>
      <c r="R131">
        <v>3</v>
      </c>
      <c r="S131">
        <v>2</v>
      </c>
      <c r="T131">
        <v>6</v>
      </c>
      <c r="U131">
        <v>1</v>
      </c>
      <c r="V131">
        <v>5</v>
      </c>
      <c r="W131">
        <v>4</v>
      </c>
      <c r="X131">
        <v>47</v>
      </c>
    </row>
    <row r="132" spans="1:24" x14ac:dyDescent="0.3">
      <c r="A132">
        <v>44313</v>
      </c>
      <c r="B132">
        <v>0</v>
      </c>
      <c r="C132">
        <v>2001</v>
      </c>
      <c r="D132" s="1">
        <v>45965.43440972222</v>
      </c>
      <c r="E132" t="s">
        <v>44</v>
      </c>
      <c r="F132">
        <v>5</v>
      </c>
      <c r="G132">
        <v>5</v>
      </c>
      <c r="H132">
        <v>5</v>
      </c>
      <c r="I132">
        <v>5</v>
      </c>
      <c r="J132">
        <v>5</v>
      </c>
      <c r="K132">
        <v>5</v>
      </c>
      <c r="L132">
        <v>2</v>
      </c>
      <c r="M132">
        <v>2</v>
      </c>
      <c r="N132">
        <v>1</v>
      </c>
      <c r="O132">
        <v>2</v>
      </c>
      <c r="P132">
        <v>3</v>
      </c>
      <c r="Q132">
        <v>2</v>
      </c>
      <c r="R132">
        <v>1</v>
      </c>
      <c r="S132">
        <v>4</v>
      </c>
      <c r="T132">
        <v>6</v>
      </c>
      <c r="U132">
        <v>3</v>
      </c>
      <c r="V132">
        <v>5</v>
      </c>
      <c r="W132">
        <v>2</v>
      </c>
      <c r="X132">
        <v>5</v>
      </c>
    </row>
    <row r="133" spans="1:24" x14ac:dyDescent="0.3">
      <c r="A133">
        <v>44316</v>
      </c>
      <c r="B133">
        <v>0</v>
      </c>
      <c r="C133">
        <v>1995</v>
      </c>
      <c r="D133" s="1">
        <v>45965.43953703704</v>
      </c>
      <c r="E133">
        <v>2</v>
      </c>
      <c r="F133">
        <v>4</v>
      </c>
      <c r="G133">
        <v>3</v>
      </c>
      <c r="H133">
        <v>4</v>
      </c>
      <c r="I133">
        <v>3</v>
      </c>
      <c r="J133">
        <v>3</v>
      </c>
      <c r="K133">
        <v>2</v>
      </c>
      <c r="L133">
        <v>4</v>
      </c>
      <c r="M133">
        <v>5</v>
      </c>
      <c r="N133">
        <v>4</v>
      </c>
      <c r="O133">
        <v>4</v>
      </c>
      <c r="P133">
        <v>3</v>
      </c>
      <c r="Q133">
        <v>6</v>
      </c>
      <c r="R133">
        <v>2</v>
      </c>
      <c r="S133">
        <v>1</v>
      </c>
      <c r="T133">
        <v>3</v>
      </c>
      <c r="U133">
        <v>4</v>
      </c>
      <c r="V133">
        <v>6</v>
      </c>
      <c r="W133">
        <v>5</v>
      </c>
      <c r="X133">
        <v>46</v>
      </c>
    </row>
    <row r="134" spans="1:24" x14ac:dyDescent="0.3">
      <c r="A134">
        <v>44440</v>
      </c>
      <c r="B134">
        <v>0</v>
      </c>
      <c r="C134">
        <v>1998</v>
      </c>
      <c r="D134" s="1">
        <v>45965.567511574074</v>
      </c>
      <c r="E134" t="s">
        <v>74</v>
      </c>
      <c r="F134">
        <v>5</v>
      </c>
      <c r="G134">
        <v>4</v>
      </c>
      <c r="H134">
        <v>3</v>
      </c>
      <c r="I134">
        <v>3</v>
      </c>
      <c r="J134">
        <v>2</v>
      </c>
      <c r="K134">
        <v>4</v>
      </c>
      <c r="L134">
        <v>2</v>
      </c>
      <c r="M134">
        <v>5</v>
      </c>
      <c r="N134">
        <v>6</v>
      </c>
      <c r="O134">
        <v>6</v>
      </c>
      <c r="P134">
        <v>5</v>
      </c>
      <c r="Q134">
        <v>4</v>
      </c>
      <c r="R134">
        <v>5</v>
      </c>
      <c r="S134">
        <v>4</v>
      </c>
      <c r="T134">
        <v>3</v>
      </c>
      <c r="U134">
        <v>1</v>
      </c>
      <c r="V134">
        <v>2</v>
      </c>
      <c r="W134">
        <v>6</v>
      </c>
      <c r="X134">
        <v>88</v>
      </c>
    </row>
    <row r="135" spans="1:24" x14ac:dyDescent="0.3">
      <c r="A135">
        <v>44502</v>
      </c>
      <c r="B135">
        <v>0</v>
      </c>
      <c r="C135">
        <v>2000</v>
      </c>
      <c r="D135" s="1">
        <v>45965.656678240739</v>
      </c>
      <c r="E135">
        <v>0</v>
      </c>
      <c r="F135">
        <v>2</v>
      </c>
      <c r="G135">
        <v>2</v>
      </c>
      <c r="H135">
        <v>4</v>
      </c>
      <c r="I135">
        <v>4</v>
      </c>
      <c r="J135">
        <v>4</v>
      </c>
      <c r="K135">
        <v>2</v>
      </c>
      <c r="L135">
        <v>4</v>
      </c>
      <c r="M135">
        <v>11</v>
      </c>
      <c r="N135">
        <v>4</v>
      </c>
      <c r="O135">
        <v>8</v>
      </c>
      <c r="P135">
        <v>3</v>
      </c>
      <c r="Q135">
        <v>6</v>
      </c>
      <c r="R135">
        <v>5</v>
      </c>
      <c r="S135">
        <v>4</v>
      </c>
      <c r="T135">
        <v>6</v>
      </c>
      <c r="U135">
        <v>1</v>
      </c>
      <c r="V135">
        <v>2</v>
      </c>
      <c r="W135">
        <v>3</v>
      </c>
      <c r="X135">
        <v>54</v>
      </c>
    </row>
    <row r="136" spans="1:24" x14ac:dyDescent="0.3">
      <c r="A136">
        <v>42249</v>
      </c>
      <c r="B136">
        <v>0</v>
      </c>
      <c r="C136">
        <v>1991</v>
      </c>
      <c r="D136" s="1">
        <v>45965.745625000003</v>
      </c>
      <c r="E136" t="s">
        <v>68</v>
      </c>
      <c r="F136">
        <v>1</v>
      </c>
      <c r="G136">
        <v>1</v>
      </c>
      <c r="H136">
        <v>4</v>
      </c>
      <c r="I136">
        <v>4</v>
      </c>
      <c r="J136">
        <v>3</v>
      </c>
      <c r="K136">
        <v>1</v>
      </c>
      <c r="L136">
        <v>12</v>
      </c>
      <c r="M136">
        <v>8</v>
      </c>
      <c r="N136">
        <v>4</v>
      </c>
      <c r="O136">
        <v>11</v>
      </c>
      <c r="P136">
        <v>8</v>
      </c>
      <c r="Q136">
        <v>3</v>
      </c>
      <c r="R136">
        <v>6</v>
      </c>
      <c r="S136">
        <v>1</v>
      </c>
      <c r="T136">
        <v>3</v>
      </c>
      <c r="U136">
        <v>2</v>
      </c>
      <c r="V136">
        <v>5</v>
      </c>
      <c r="W136">
        <v>4</v>
      </c>
      <c r="X136">
        <v>37</v>
      </c>
    </row>
    <row r="137" spans="1:24" x14ac:dyDescent="0.3">
      <c r="A137">
        <v>44618</v>
      </c>
      <c r="B137">
        <v>0</v>
      </c>
      <c r="C137">
        <v>1979</v>
      </c>
      <c r="D137" s="1">
        <v>45965.757256944446</v>
      </c>
      <c r="E137">
        <v>5</v>
      </c>
      <c r="F137">
        <v>5</v>
      </c>
      <c r="G137">
        <v>4</v>
      </c>
      <c r="H137">
        <v>5</v>
      </c>
      <c r="I137">
        <v>4</v>
      </c>
      <c r="J137">
        <v>5</v>
      </c>
      <c r="K137">
        <v>4</v>
      </c>
      <c r="L137">
        <v>2</v>
      </c>
      <c r="M137">
        <v>4</v>
      </c>
      <c r="N137">
        <v>6</v>
      </c>
      <c r="O137">
        <v>4</v>
      </c>
      <c r="P137">
        <v>6</v>
      </c>
      <c r="Q137">
        <v>5</v>
      </c>
      <c r="R137">
        <v>2</v>
      </c>
      <c r="S137">
        <v>5</v>
      </c>
      <c r="T137">
        <v>1</v>
      </c>
      <c r="U137">
        <v>6</v>
      </c>
      <c r="V137">
        <v>4</v>
      </c>
      <c r="W137">
        <v>3</v>
      </c>
      <c r="X137">
        <v>25</v>
      </c>
    </row>
    <row r="138" spans="1:24" x14ac:dyDescent="0.3">
      <c r="A138">
        <v>44625</v>
      </c>
      <c r="B138">
        <v>0</v>
      </c>
      <c r="C138">
        <v>1991</v>
      </c>
      <c r="D138" s="1">
        <v>45965.76390046296</v>
      </c>
      <c r="E138">
        <v>15</v>
      </c>
      <c r="F138">
        <v>3</v>
      </c>
      <c r="G138">
        <v>3</v>
      </c>
      <c r="H138">
        <v>3</v>
      </c>
      <c r="I138">
        <v>3</v>
      </c>
      <c r="J138">
        <v>3</v>
      </c>
      <c r="K138">
        <v>3</v>
      </c>
      <c r="L138">
        <v>4</v>
      </c>
      <c r="M138">
        <v>3</v>
      </c>
      <c r="N138">
        <v>7</v>
      </c>
      <c r="O138">
        <v>4</v>
      </c>
      <c r="P138">
        <v>5</v>
      </c>
      <c r="Q138">
        <v>7</v>
      </c>
      <c r="R138">
        <v>5</v>
      </c>
      <c r="S138">
        <v>3</v>
      </c>
      <c r="T138">
        <v>2</v>
      </c>
      <c r="U138">
        <v>6</v>
      </c>
      <c r="V138">
        <v>4</v>
      </c>
      <c r="W138">
        <v>1</v>
      </c>
      <c r="X138">
        <v>36</v>
      </c>
    </row>
    <row r="139" spans="1:24" x14ac:dyDescent="0.3">
      <c r="A139">
        <v>44631</v>
      </c>
      <c r="B139">
        <v>0</v>
      </c>
      <c r="C139">
        <v>1971</v>
      </c>
      <c r="D139" s="1">
        <v>45965.770428240743</v>
      </c>
      <c r="E139" t="s">
        <v>75</v>
      </c>
      <c r="F139">
        <v>5</v>
      </c>
      <c r="G139">
        <v>3</v>
      </c>
      <c r="H139">
        <v>5</v>
      </c>
      <c r="I139">
        <v>4</v>
      </c>
      <c r="J139">
        <v>5</v>
      </c>
      <c r="K139">
        <v>3</v>
      </c>
      <c r="L139">
        <v>4</v>
      </c>
      <c r="M139">
        <v>3</v>
      </c>
      <c r="N139">
        <v>7</v>
      </c>
      <c r="O139">
        <v>4</v>
      </c>
      <c r="P139">
        <v>8</v>
      </c>
      <c r="Q139">
        <v>12</v>
      </c>
      <c r="R139">
        <v>6</v>
      </c>
      <c r="S139">
        <v>5</v>
      </c>
      <c r="T139">
        <v>1</v>
      </c>
      <c r="U139">
        <v>4</v>
      </c>
      <c r="V139">
        <v>2</v>
      </c>
      <c r="W139">
        <v>3</v>
      </c>
      <c r="X139">
        <v>55</v>
      </c>
    </row>
    <row r="140" spans="1:24" x14ac:dyDescent="0.3">
      <c r="A140">
        <v>44689</v>
      </c>
      <c r="B140">
        <v>0</v>
      </c>
      <c r="C140">
        <v>1996</v>
      </c>
      <c r="D140" s="1">
        <v>45965.939212962963</v>
      </c>
      <c r="E140" t="s">
        <v>44</v>
      </c>
      <c r="F140">
        <v>5</v>
      </c>
      <c r="G140">
        <v>4</v>
      </c>
      <c r="H140">
        <v>4</v>
      </c>
      <c r="I140">
        <v>4</v>
      </c>
      <c r="J140">
        <v>4</v>
      </c>
      <c r="K140">
        <v>4</v>
      </c>
      <c r="L140">
        <v>4</v>
      </c>
      <c r="M140">
        <v>3</v>
      </c>
      <c r="N140">
        <v>3</v>
      </c>
      <c r="O140">
        <v>2</v>
      </c>
      <c r="P140">
        <v>2</v>
      </c>
      <c r="Q140">
        <v>2</v>
      </c>
      <c r="R140">
        <v>4</v>
      </c>
      <c r="S140">
        <v>2</v>
      </c>
      <c r="T140">
        <v>6</v>
      </c>
      <c r="U140">
        <v>5</v>
      </c>
      <c r="V140">
        <v>1</v>
      </c>
      <c r="W140">
        <v>3</v>
      </c>
      <c r="X140">
        <v>47</v>
      </c>
    </row>
    <row r="141" spans="1:24" x14ac:dyDescent="0.3">
      <c r="A141">
        <v>44731</v>
      </c>
      <c r="B141">
        <v>0</v>
      </c>
      <c r="C141">
        <v>1991</v>
      </c>
      <c r="D141" s="1">
        <v>45966.329363425924</v>
      </c>
      <c r="E141">
        <v>5</v>
      </c>
      <c r="F141">
        <v>3</v>
      </c>
      <c r="G141">
        <v>2</v>
      </c>
      <c r="H141">
        <v>5</v>
      </c>
      <c r="I141">
        <v>3</v>
      </c>
      <c r="J141">
        <v>2</v>
      </c>
      <c r="K141">
        <v>4</v>
      </c>
      <c r="L141">
        <v>5</v>
      </c>
      <c r="M141">
        <v>6</v>
      </c>
      <c r="N141">
        <v>10</v>
      </c>
      <c r="O141">
        <v>7</v>
      </c>
      <c r="P141">
        <v>7</v>
      </c>
      <c r="Q141">
        <v>5</v>
      </c>
      <c r="R141">
        <v>6</v>
      </c>
      <c r="S141">
        <v>1</v>
      </c>
      <c r="T141">
        <v>3</v>
      </c>
      <c r="U141">
        <v>4</v>
      </c>
      <c r="V141">
        <v>2</v>
      </c>
      <c r="W141">
        <v>5</v>
      </c>
      <c r="X141">
        <v>69</v>
      </c>
    </row>
    <row r="142" spans="1:24" x14ac:dyDescent="0.3">
      <c r="A142">
        <v>44748</v>
      </c>
      <c r="B142">
        <v>0</v>
      </c>
      <c r="C142">
        <v>1965</v>
      </c>
      <c r="D142" s="1">
        <v>45966.385254629633</v>
      </c>
      <c r="E142">
        <v>3</v>
      </c>
      <c r="F142">
        <v>2</v>
      </c>
      <c r="G142">
        <v>3</v>
      </c>
      <c r="H142">
        <v>3</v>
      </c>
      <c r="I142">
        <v>4</v>
      </c>
      <c r="J142">
        <v>3</v>
      </c>
      <c r="K142">
        <v>4</v>
      </c>
      <c r="L142">
        <v>7</v>
      </c>
      <c r="M142">
        <v>11</v>
      </c>
      <c r="N142">
        <v>9</v>
      </c>
      <c r="O142">
        <v>11</v>
      </c>
      <c r="P142">
        <v>8</v>
      </c>
      <c r="Q142">
        <v>10</v>
      </c>
      <c r="R142">
        <v>3</v>
      </c>
      <c r="S142">
        <v>5</v>
      </c>
      <c r="T142">
        <v>4</v>
      </c>
      <c r="U142">
        <v>1</v>
      </c>
      <c r="V142">
        <v>6</v>
      </c>
      <c r="W142">
        <v>2</v>
      </c>
      <c r="X142">
        <v>59</v>
      </c>
    </row>
    <row r="143" spans="1:24" x14ac:dyDescent="0.3">
      <c r="A143">
        <v>44752</v>
      </c>
      <c r="B143">
        <v>0</v>
      </c>
      <c r="C143">
        <v>1987</v>
      </c>
      <c r="D143" s="1">
        <v>45966.400787037041</v>
      </c>
      <c r="E143" t="s">
        <v>44</v>
      </c>
      <c r="F143">
        <v>4</v>
      </c>
      <c r="G143">
        <v>3</v>
      </c>
      <c r="H143">
        <v>4</v>
      </c>
      <c r="I143">
        <v>4</v>
      </c>
      <c r="J143">
        <v>3</v>
      </c>
      <c r="K143">
        <v>4</v>
      </c>
      <c r="L143">
        <v>3</v>
      </c>
      <c r="M143">
        <v>6</v>
      </c>
      <c r="N143">
        <v>3</v>
      </c>
      <c r="O143">
        <v>5</v>
      </c>
      <c r="P143">
        <v>5</v>
      </c>
      <c r="Q143">
        <v>3</v>
      </c>
      <c r="R143">
        <v>5</v>
      </c>
      <c r="S143">
        <v>3</v>
      </c>
      <c r="T143">
        <v>6</v>
      </c>
      <c r="U143">
        <v>4</v>
      </c>
      <c r="V143">
        <v>2</v>
      </c>
      <c r="W143">
        <v>1</v>
      </c>
      <c r="X143">
        <v>50</v>
      </c>
    </row>
    <row r="144" spans="1:24" x14ac:dyDescent="0.3">
      <c r="A144">
        <v>44760</v>
      </c>
      <c r="B144">
        <v>0</v>
      </c>
      <c r="C144">
        <v>1978</v>
      </c>
      <c r="D144" s="1">
        <v>45966.415995370371</v>
      </c>
      <c r="E144">
        <v>2</v>
      </c>
      <c r="F144">
        <v>2</v>
      </c>
      <c r="G144">
        <v>3</v>
      </c>
      <c r="H144">
        <v>5</v>
      </c>
      <c r="I144">
        <v>3</v>
      </c>
      <c r="J144">
        <v>4</v>
      </c>
      <c r="K144">
        <v>2</v>
      </c>
      <c r="L144">
        <v>5</v>
      </c>
      <c r="M144">
        <v>6</v>
      </c>
      <c r="N144">
        <v>8</v>
      </c>
      <c r="O144">
        <v>4</v>
      </c>
      <c r="P144">
        <v>9</v>
      </c>
      <c r="Q144">
        <v>7</v>
      </c>
      <c r="R144">
        <v>6</v>
      </c>
      <c r="S144">
        <v>2</v>
      </c>
      <c r="T144">
        <v>3</v>
      </c>
      <c r="U144">
        <v>5</v>
      </c>
      <c r="V144">
        <v>4</v>
      </c>
      <c r="W144">
        <v>1</v>
      </c>
      <c r="X144">
        <v>71</v>
      </c>
    </row>
    <row r="145" spans="1:24" x14ac:dyDescent="0.3">
      <c r="A145">
        <v>44761</v>
      </c>
      <c r="B145">
        <v>0</v>
      </c>
      <c r="C145">
        <v>1991</v>
      </c>
      <c r="D145" s="1">
        <v>45966.416574074072</v>
      </c>
      <c r="E145" t="s">
        <v>44</v>
      </c>
      <c r="F145">
        <v>5</v>
      </c>
      <c r="G145">
        <v>5</v>
      </c>
      <c r="H145">
        <v>5</v>
      </c>
      <c r="I145">
        <v>5</v>
      </c>
      <c r="J145">
        <v>5</v>
      </c>
      <c r="K145">
        <v>5</v>
      </c>
      <c r="L145">
        <v>2</v>
      </c>
      <c r="M145">
        <v>6</v>
      </c>
      <c r="N145">
        <v>77</v>
      </c>
      <c r="O145">
        <v>48</v>
      </c>
      <c r="P145">
        <v>2</v>
      </c>
      <c r="Q145">
        <v>3</v>
      </c>
      <c r="R145">
        <v>6</v>
      </c>
      <c r="S145">
        <v>1</v>
      </c>
      <c r="T145">
        <v>2</v>
      </c>
      <c r="U145">
        <v>3</v>
      </c>
      <c r="V145">
        <v>5</v>
      </c>
      <c r="W145">
        <v>4</v>
      </c>
      <c r="X145">
        <v>5</v>
      </c>
    </row>
    <row r="146" spans="1:24" x14ac:dyDescent="0.3">
      <c r="A146">
        <v>44774</v>
      </c>
      <c r="B146">
        <v>0</v>
      </c>
      <c r="C146">
        <v>2000</v>
      </c>
      <c r="D146" s="1">
        <v>45966.440046296295</v>
      </c>
      <c r="E146" t="s">
        <v>44</v>
      </c>
      <c r="F146">
        <v>4</v>
      </c>
      <c r="G146">
        <v>4</v>
      </c>
      <c r="H146">
        <v>5</v>
      </c>
      <c r="I146">
        <v>5</v>
      </c>
      <c r="J146">
        <v>3</v>
      </c>
      <c r="K146">
        <v>3</v>
      </c>
      <c r="L146">
        <v>4</v>
      </c>
      <c r="M146">
        <v>4</v>
      </c>
      <c r="N146">
        <v>3</v>
      </c>
      <c r="O146">
        <v>3</v>
      </c>
      <c r="P146">
        <v>18</v>
      </c>
      <c r="Q146">
        <v>3</v>
      </c>
      <c r="R146">
        <v>1</v>
      </c>
      <c r="S146">
        <v>6</v>
      </c>
      <c r="T146">
        <v>5</v>
      </c>
      <c r="U146">
        <v>3</v>
      </c>
      <c r="V146">
        <v>2</v>
      </c>
      <c r="W146">
        <v>4</v>
      </c>
      <c r="X146">
        <v>55</v>
      </c>
    </row>
    <row r="147" spans="1:24" x14ac:dyDescent="0.3">
      <c r="A147">
        <v>44777</v>
      </c>
      <c r="B147">
        <v>0</v>
      </c>
      <c r="C147">
        <v>1988</v>
      </c>
      <c r="D147" s="1">
        <v>45966.443541666667</v>
      </c>
      <c r="E147" t="s">
        <v>44</v>
      </c>
      <c r="F147">
        <v>5</v>
      </c>
      <c r="G147">
        <v>4</v>
      </c>
      <c r="H147">
        <v>5</v>
      </c>
      <c r="I147">
        <v>5</v>
      </c>
      <c r="J147">
        <v>4</v>
      </c>
      <c r="K147">
        <v>4</v>
      </c>
      <c r="L147">
        <v>3</v>
      </c>
      <c r="M147">
        <v>10</v>
      </c>
      <c r="N147">
        <v>6</v>
      </c>
      <c r="O147">
        <v>6</v>
      </c>
      <c r="P147">
        <v>12</v>
      </c>
      <c r="Q147">
        <v>4</v>
      </c>
      <c r="R147">
        <v>5</v>
      </c>
      <c r="S147">
        <v>1</v>
      </c>
      <c r="T147">
        <v>6</v>
      </c>
      <c r="U147">
        <v>2</v>
      </c>
      <c r="V147">
        <v>3</v>
      </c>
      <c r="W147">
        <v>4</v>
      </c>
      <c r="X147">
        <v>20</v>
      </c>
    </row>
    <row r="148" spans="1:24" x14ac:dyDescent="0.3">
      <c r="A148">
        <v>44782</v>
      </c>
      <c r="B148">
        <v>0</v>
      </c>
      <c r="C148">
        <v>1987</v>
      </c>
      <c r="D148" s="1">
        <v>45966.455127314817</v>
      </c>
      <c r="E148" t="s">
        <v>76</v>
      </c>
      <c r="F148">
        <v>4</v>
      </c>
      <c r="G148">
        <v>3</v>
      </c>
      <c r="H148">
        <v>4</v>
      </c>
      <c r="I148">
        <v>4</v>
      </c>
      <c r="J148">
        <v>3</v>
      </c>
      <c r="K148">
        <v>4</v>
      </c>
      <c r="L148">
        <v>8</v>
      </c>
      <c r="M148">
        <v>13</v>
      </c>
      <c r="N148">
        <v>9</v>
      </c>
      <c r="O148">
        <v>6</v>
      </c>
      <c r="P148">
        <v>11</v>
      </c>
      <c r="Q148">
        <v>5</v>
      </c>
      <c r="R148">
        <v>2</v>
      </c>
      <c r="S148">
        <v>1</v>
      </c>
      <c r="T148">
        <v>5</v>
      </c>
      <c r="U148">
        <v>3</v>
      </c>
      <c r="V148">
        <v>6</v>
      </c>
      <c r="W148">
        <v>4</v>
      </c>
      <c r="X148">
        <v>50</v>
      </c>
    </row>
    <row r="149" spans="1:24" x14ac:dyDescent="0.3">
      <c r="A149">
        <v>44792</v>
      </c>
      <c r="B149">
        <v>0</v>
      </c>
      <c r="C149">
        <v>1977</v>
      </c>
      <c r="D149" s="1">
        <v>45966.466585648152</v>
      </c>
      <c r="E149" t="s">
        <v>77</v>
      </c>
      <c r="F149">
        <v>5</v>
      </c>
      <c r="G149">
        <v>4</v>
      </c>
      <c r="H149">
        <v>5</v>
      </c>
      <c r="I149">
        <v>4</v>
      </c>
      <c r="J149">
        <v>4</v>
      </c>
      <c r="K149">
        <v>4</v>
      </c>
      <c r="L149">
        <v>8</v>
      </c>
      <c r="M149">
        <v>5</v>
      </c>
      <c r="N149">
        <v>7</v>
      </c>
      <c r="O149">
        <v>7</v>
      </c>
      <c r="P149">
        <v>1</v>
      </c>
      <c r="Q149">
        <v>7</v>
      </c>
      <c r="R149">
        <v>1</v>
      </c>
      <c r="S149">
        <v>2</v>
      </c>
      <c r="T149">
        <v>3</v>
      </c>
      <c r="U149">
        <v>4</v>
      </c>
      <c r="V149">
        <v>6</v>
      </c>
      <c r="W149">
        <v>5</v>
      </c>
      <c r="X149">
        <v>34</v>
      </c>
    </row>
    <row r="150" spans="1:24" x14ac:dyDescent="0.3">
      <c r="A150">
        <v>44794</v>
      </c>
      <c r="B150">
        <v>0</v>
      </c>
      <c r="C150">
        <v>1986</v>
      </c>
      <c r="D150" s="1">
        <v>45966.469930555555</v>
      </c>
      <c r="E150" t="s">
        <v>78</v>
      </c>
      <c r="F150">
        <v>4</v>
      </c>
      <c r="G150">
        <v>2</v>
      </c>
      <c r="H150">
        <v>4</v>
      </c>
      <c r="I150">
        <v>1</v>
      </c>
      <c r="J150">
        <v>3</v>
      </c>
      <c r="K150">
        <v>2</v>
      </c>
      <c r="L150">
        <v>10</v>
      </c>
      <c r="M150">
        <v>4</v>
      </c>
      <c r="N150">
        <v>11</v>
      </c>
      <c r="O150">
        <v>11</v>
      </c>
      <c r="P150">
        <v>9</v>
      </c>
      <c r="Q150">
        <v>6</v>
      </c>
      <c r="R150">
        <v>1</v>
      </c>
      <c r="S150">
        <v>5</v>
      </c>
      <c r="T150">
        <v>3</v>
      </c>
      <c r="U150">
        <v>6</v>
      </c>
      <c r="V150">
        <v>4</v>
      </c>
      <c r="W150">
        <v>2</v>
      </c>
      <c r="X150">
        <v>41</v>
      </c>
    </row>
    <row r="151" spans="1:24" x14ac:dyDescent="0.3">
      <c r="A151">
        <v>44802</v>
      </c>
      <c r="B151">
        <v>0</v>
      </c>
      <c r="C151">
        <v>1987</v>
      </c>
      <c r="D151" s="1">
        <v>45966.484780092593</v>
      </c>
      <c r="E151" t="s">
        <v>44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5</v>
      </c>
      <c r="L151">
        <v>1</v>
      </c>
      <c r="M151">
        <v>15</v>
      </c>
      <c r="N151">
        <v>7</v>
      </c>
      <c r="O151">
        <v>8</v>
      </c>
      <c r="P151">
        <v>3</v>
      </c>
      <c r="Q151">
        <v>4</v>
      </c>
      <c r="R151">
        <v>6</v>
      </c>
      <c r="S151">
        <v>2</v>
      </c>
      <c r="T151">
        <v>4</v>
      </c>
      <c r="U151">
        <v>1</v>
      </c>
      <c r="V151">
        <v>3</v>
      </c>
      <c r="W151">
        <v>5</v>
      </c>
      <c r="X151">
        <v>5</v>
      </c>
    </row>
    <row r="152" spans="1:24" x14ac:dyDescent="0.3">
      <c r="A152">
        <v>44803</v>
      </c>
      <c r="B152">
        <v>0</v>
      </c>
      <c r="C152">
        <v>1990</v>
      </c>
      <c r="D152" s="1">
        <v>45966.491620370369</v>
      </c>
      <c r="E152">
        <v>5</v>
      </c>
      <c r="F152">
        <v>5</v>
      </c>
      <c r="G152">
        <v>4</v>
      </c>
      <c r="H152">
        <v>4</v>
      </c>
      <c r="I152">
        <v>5</v>
      </c>
      <c r="J152">
        <v>4</v>
      </c>
      <c r="K152">
        <v>2</v>
      </c>
      <c r="L152">
        <v>3</v>
      </c>
      <c r="M152">
        <v>4</v>
      </c>
      <c r="N152">
        <v>4</v>
      </c>
      <c r="O152">
        <v>9</v>
      </c>
      <c r="P152">
        <v>2</v>
      </c>
      <c r="Q152">
        <v>11</v>
      </c>
      <c r="R152">
        <v>2</v>
      </c>
      <c r="S152">
        <v>4</v>
      </c>
      <c r="T152">
        <v>3</v>
      </c>
      <c r="U152">
        <v>6</v>
      </c>
      <c r="V152">
        <v>5</v>
      </c>
      <c r="W152">
        <v>1</v>
      </c>
      <c r="X152">
        <v>70</v>
      </c>
    </row>
    <row r="153" spans="1:24" x14ac:dyDescent="0.3">
      <c r="A153">
        <v>44811</v>
      </c>
      <c r="B153">
        <v>0</v>
      </c>
      <c r="C153">
        <v>1992</v>
      </c>
      <c r="D153" s="1">
        <v>45966.50608796296</v>
      </c>
      <c r="E153" t="s">
        <v>79</v>
      </c>
      <c r="F153">
        <v>2</v>
      </c>
      <c r="G153">
        <v>4</v>
      </c>
      <c r="H153">
        <v>5</v>
      </c>
      <c r="I153">
        <v>5</v>
      </c>
      <c r="J153">
        <v>3</v>
      </c>
      <c r="K153">
        <v>4</v>
      </c>
      <c r="L153">
        <v>7</v>
      </c>
      <c r="M153">
        <v>9</v>
      </c>
      <c r="N153">
        <v>12</v>
      </c>
      <c r="O153">
        <v>29</v>
      </c>
      <c r="P153">
        <v>22</v>
      </c>
      <c r="Q153">
        <v>21</v>
      </c>
      <c r="R153">
        <v>6</v>
      </c>
      <c r="S153">
        <v>4</v>
      </c>
      <c r="T153">
        <v>2</v>
      </c>
      <c r="U153">
        <v>1</v>
      </c>
      <c r="V153">
        <v>3</v>
      </c>
      <c r="W153">
        <v>5</v>
      </c>
      <c r="X153">
        <v>82</v>
      </c>
    </row>
    <row r="154" spans="1:24" x14ac:dyDescent="0.3">
      <c r="A154">
        <v>44822</v>
      </c>
      <c r="B154">
        <v>0</v>
      </c>
      <c r="C154">
        <v>1990</v>
      </c>
      <c r="D154" s="1">
        <v>45966.530370370368</v>
      </c>
      <c r="E154" t="s">
        <v>44</v>
      </c>
      <c r="F154">
        <v>4</v>
      </c>
      <c r="G154">
        <v>4</v>
      </c>
      <c r="H154">
        <v>5</v>
      </c>
      <c r="I154">
        <v>4</v>
      </c>
      <c r="J154">
        <v>4</v>
      </c>
      <c r="K154">
        <v>3</v>
      </c>
      <c r="L154">
        <v>2</v>
      </c>
      <c r="M154">
        <v>4</v>
      </c>
      <c r="N154">
        <v>3</v>
      </c>
      <c r="O154">
        <v>4</v>
      </c>
      <c r="P154">
        <v>8</v>
      </c>
      <c r="Q154">
        <v>5</v>
      </c>
      <c r="R154">
        <v>6</v>
      </c>
      <c r="S154">
        <v>2</v>
      </c>
      <c r="T154">
        <v>3</v>
      </c>
      <c r="U154">
        <v>5</v>
      </c>
      <c r="V154">
        <v>1</v>
      </c>
      <c r="W154">
        <v>4</v>
      </c>
      <c r="X154">
        <v>49</v>
      </c>
    </row>
    <row r="155" spans="1:24" x14ac:dyDescent="0.3">
      <c r="A155">
        <v>44835</v>
      </c>
      <c r="B155">
        <v>0</v>
      </c>
      <c r="C155">
        <v>1981</v>
      </c>
      <c r="D155" s="1">
        <v>45966.585995370369</v>
      </c>
      <c r="E155" t="s">
        <v>80</v>
      </c>
      <c r="F155">
        <v>1</v>
      </c>
      <c r="G155">
        <v>3</v>
      </c>
      <c r="H155">
        <v>1</v>
      </c>
      <c r="I155">
        <v>1</v>
      </c>
      <c r="J155">
        <v>1</v>
      </c>
      <c r="K155">
        <v>4</v>
      </c>
      <c r="L155">
        <v>9</v>
      </c>
      <c r="M155">
        <v>8</v>
      </c>
      <c r="N155">
        <v>21</v>
      </c>
      <c r="O155">
        <v>13</v>
      </c>
      <c r="P155">
        <v>15</v>
      </c>
      <c r="Q155">
        <v>8</v>
      </c>
      <c r="R155">
        <v>5</v>
      </c>
      <c r="S155">
        <v>4</v>
      </c>
      <c r="T155">
        <v>3</v>
      </c>
      <c r="U155">
        <v>6</v>
      </c>
      <c r="V155">
        <v>1</v>
      </c>
      <c r="W155">
        <v>2</v>
      </c>
      <c r="X155">
        <v>35</v>
      </c>
    </row>
    <row r="156" spans="1:24" x14ac:dyDescent="0.3">
      <c r="A156">
        <v>44853</v>
      </c>
      <c r="B156">
        <v>0</v>
      </c>
      <c r="C156">
        <v>1978</v>
      </c>
      <c r="D156" s="1">
        <v>45966.634594907409</v>
      </c>
      <c r="E156" t="s">
        <v>44</v>
      </c>
      <c r="F156">
        <v>3</v>
      </c>
      <c r="G156">
        <v>3</v>
      </c>
      <c r="H156">
        <v>4</v>
      </c>
      <c r="I156">
        <v>3</v>
      </c>
      <c r="J156">
        <v>3</v>
      </c>
      <c r="K156">
        <v>2</v>
      </c>
      <c r="L156">
        <v>3</v>
      </c>
      <c r="M156">
        <v>4</v>
      </c>
      <c r="N156">
        <v>5</v>
      </c>
      <c r="O156">
        <v>5</v>
      </c>
      <c r="P156">
        <v>5</v>
      </c>
      <c r="Q156">
        <v>3</v>
      </c>
      <c r="R156">
        <v>2</v>
      </c>
      <c r="S156">
        <v>3</v>
      </c>
      <c r="T156">
        <v>4</v>
      </c>
      <c r="U156">
        <v>6</v>
      </c>
      <c r="V156">
        <v>1</v>
      </c>
      <c r="W156">
        <v>5</v>
      </c>
      <c r="X156">
        <v>37</v>
      </c>
    </row>
    <row r="157" spans="1:24" x14ac:dyDescent="0.3">
      <c r="A157">
        <v>44874</v>
      </c>
      <c r="B157">
        <v>0</v>
      </c>
      <c r="C157">
        <v>1993</v>
      </c>
      <c r="D157" s="1">
        <v>45966.671238425923</v>
      </c>
      <c r="E157" t="s">
        <v>44</v>
      </c>
      <c r="F157">
        <v>2</v>
      </c>
      <c r="G157">
        <v>5</v>
      </c>
      <c r="H157">
        <v>4</v>
      </c>
      <c r="I157">
        <v>2</v>
      </c>
      <c r="J157">
        <v>4</v>
      </c>
      <c r="K157">
        <v>4</v>
      </c>
      <c r="L157">
        <v>5</v>
      </c>
      <c r="M157">
        <v>6</v>
      </c>
      <c r="N157">
        <v>7</v>
      </c>
      <c r="O157">
        <v>6</v>
      </c>
      <c r="P157">
        <v>15</v>
      </c>
      <c r="Q157">
        <v>6</v>
      </c>
      <c r="R157">
        <v>4</v>
      </c>
      <c r="S157">
        <v>5</v>
      </c>
      <c r="T157">
        <v>3</v>
      </c>
      <c r="U157">
        <v>6</v>
      </c>
      <c r="V157">
        <v>1</v>
      </c>
      <c r="W157">
        <v>2</v>
      </c>
      <c r="X157">
        <v>95</v>
      </c>
    </row>
    <row r="158" spans="1:24" x14ac:dyDescent="0.3">
      <c r="A158">
        <v>44886</v>
      </c>
      <c r="B158">
        <v>0</v>
      </c>
      <c r="C158">
        <v>1968</v>
      </c>
      <c r="D158" s="1">
        <v>45966.715636574074</v>
      </c>
      <c r="E158">
        <v>5</v>
      </c>
      <c r="F158">
        <v>4</v>
      </c>
      <c r="G158">
        <v>5</v>
      </c>
      <c r="H158">
        <v>5</v>
      </c>
      <c r="I158">
        <v>5</v>
      </c>
      <c r="J158">
        <v>3</v>
      </c>
      <c r="K158">
        <v>4</v>
      </c>
      <c r="L158">
        <v>4</v>
      </c>
      <c r="M158">
        <v>4</v>
      </c>
      <c r="N158">
        <v>4</v>
      </c>
      <c r="O158">
        <v>3</v>
      </c>
      <c r="P158">
        <v>3</v>
      </c>
      <c r="Q158">
        <v>3</v>
      </c>
      <c r="R158">
        <v>1</v>
      </c>
      <c r="S158">
        <v>3</v>
      </c>
      <c r="T158">
        <v>4</v>
      </c>
      <c r="U158">
        <v>5</v>
      </c>
      <c r="V158">
        <v>2</v>
      </c>
      <c r="W158">
        <v>6</v>
      </c>
      <c r="X158">
        <v>45</v>
      </c>
    </row>
    <row r="159" spans="1:24" x14ac:dyDescent="0.3">
      <c r="A159">
        <v>44906</v>
      </c>
      <c r="B159">
        <v>0</v>
      </c>
      <c r="C159">
        <v>1975</v>
      </c>
      <c r="D159" s="1">
        <v>45966.776053240741</v>
      </c>
      <c r="E159" t="s">
        <v>44</v>
      </c>
      <c r="F159">
        <v>4</v>
      </c>
      <c r="G159">
        <v>4</v>
      </c>
      <c r="H159">
        <v>4</v>
      </c>
      <c r="I159">
        <v>4</v>
      </c>
      <c r="J159">
        <v>4</v>
      </c>
      <c r="K159">
        <v>3</v>
      </c>
      <c r="L159">
        <v>4</v>
      </c>
      <c r="M159">
        <v>5</v>
      </c>
      <c r="N159">
        <v>6</v>
      </c>
      <c r="O159">
        <v>10</v>
      </c>
      <c r="P159">
        <v>2</v>
      </c>
      <c r="Q159">
        <v>5</v>
      </c>
      <c r="R159">
        <v>4</v>
      </c>
      <c r="S159">
        <v>3</v>
      </c>
      <c r="T159">
        <v>6</v>
      </c>
      <c r="U159">
        <v>2</v>
      </c>
      <c r="V159">
        <v>5</v>
      </c>
      <c r="W159">
        <v>1</v>
      </c>
      <c r="X159">
        <v>51</v>
      </c>
    </row>
    <row r="160" spans="1:24" x14ac:dyDescent="0.3">
      <c r="A160">
        <v>44912</v>
      </c>
      <c r="B160">
        <v>0</v>
      </c>
      <c r="C160">
        <v>1981</v>
      </c>
      <c r="D160" s="1">
        <v>45966.802384259259</v>
      </c>
      <c r="E160">
        <v>5</v>
      </c>
      <c r="F160">
        <v>5</v>
      </c>
      <c r="G160">
        <v>3</v>
      </c>
      <c r="H160">
        <v>4</v>
      </c>
      <c r="I160">
        <v>5</v>
      </c>
      <c r="J160">
        <v>4</v>
      </c>
      <c r="K160">
        <v>2</v>
      </c>
      <c r="L160">
        <v>7</v>
      </c>
      <c r="M160">
        <v>9</v>
      </c>
      <c r="N160">
        <v>8</v>
      </c>
      <c r="O160">
        <v>5</v>
      </c>
      <c r="P160">
        <v>7</v>
      </c>
      <c r="Q160">
        <v>6</v>
      </c>
      <c r="R160">
        <v>2</v>
      </c>
      <c r="S160">
        <v>5</v>
      </c>
      <c r="T160">
        <v>4</v>
      </c>
      <c r="U160">
        <v>6</v>
      </c>
      <c r="V160">
        <v>1</v>
      </c>
      <c r="W160">
        <v>3</v>
      </c>
      <c r="X160">
        <v>75</v>
      </c>
    </row>
    <row r="161" spans="1:24" x14ac:dyDescent="0.3">
      <c r="A161">
        <v>44917</v>
      </c>
      <c r="B161">
        <v>0</v>
      </c>
      <c r="C161">
        <v>1988</v>
      </c>
      <c r="D161" s="1">
        <v>45966.825740740744</v>
      </c>
      <c r="E161" t="s">
        <v>44</v>
      </c>
      <c r="F161">
        <v>3</v>
      </c>
      <c r="G161">
        <v>3</v>
      </c>
      <c r="H161">
        <v>4</v>
      </c>
      <c r="I161">
        <v>4</v>
      </c>
      <c r="J161">
        <v>4</v>
      </c>
      <c r="K161">
        <v>3</v>
      </c>
      <c r="L161">
        <v>8</v>
      </c>
      <c r="M161">
        <v>6</v>
      </c>
      <c r="N161">
        <v>8</v>
      </c>
      <c r="O161">
        <v>5</v>
      </c>
      <c r="P161">
        <v>4</v>
      </c>
      <c r="Q161">
        <v>4</v>
      </c>
      <c r="R161">
        <v>1</v>
      </c>
      <c r="S161">
        <v>3</v>
      </c>
      <c r="T161">
        <v>2</v>
      </c>
      <c r="U161">
        <v>4</v>
      </c>
      <c r="V161">
        <v>6</v>
      </c>
      <c r="W161">
        <v>5</v>
      </c>
      <c r="X161">
        <v>51</v>
      </c>
    </row>
    <row r="162" spans="1:24" x14ac:dyDescent="0.3">
      <c r="A162">
        <v>44920</v>
      </c>
      <c r="B162">
        <v>0</v>
      </c>
      <c r="C162">
        <v>1985</v>
      </c>
      <c r="D162" s="1">
        <v>45966.843090277776</v>
      </c>
      <c r="E162" t="s">
        <v>44</v>
      </c>
      <c r="F162">
        <v>4</v>
      </c>
      <c r="G162">
        <v>4</v>
      </c>
      <c r="H162">
        <v>4</v>
      </c>
      <c r="I162">
        <v>4</v>
      </c>
      <c r="J162">
        <v>2</v>
      </c>
      <c r="K162">
        <v>4</v>
      </c>
      <c r="L162">
        <v>3</v>
      </c>
      <c r="M162">
        <v>4</v>
      </c>
      <c r="N162">
        <v>11</v>
      </c>
      <c r="O162">
        <v>9</v>
      </c>
      <c r="P162">
        <v>9</v>
      </c>
      <c r="Q162">
        <v>4</v>
      </c>
      <c r="R162">
        <v>6</v>
      </c>
      <c r="S162">
        <v>5</v>
      </c>
      <c r="T162">
        <v>1</v>
      </c>
      <c r="U162">
        <v>2</v>
      </c>
      <c r="V162">
        <v>3</v>
      </c>
      <c r="W162">
        <v>4</v>
      </c>
      <c r="X162">
        <v>59</v>
      </c>
    </row>
    <row r="163" spans="1:24" x14ac:dyDescent="0.3">
      <c r="A163">
        <v>44925</v>
      </c>
      <c r="B163">
        <v>0</v>
      </c>
      <c r="C163">
        <v>2000</v>
      </c>
      <c r="D163" s="1">
        <v>45966.85974537037</v>
      </c>
      <c r="E163">
        <v>3</v>
      </c>
      <c r="F163">
        <v>4</v>
      </c>
      <c r="G163">
        <v>4</v>
      </c>
      <c r="H163">
        <v>5</v>
      </c>
      <c r="I163">
        <v>4</v>
      </c>
      <c r="J163">
        <v>5</v>
      </c>
      <c r="K163">
        <v>5</v>
      </c>
      <c r="L163">
        <v>1</v>
      </c>
      <c r="M163">
        <v>5</v>
      </c>
      <c r="N163">
        <v>8</v>
      </c>
      <c r="O163">
        <v>4</v>
      </c>
      <c r="P163">
        <v>3</v>
      </c>
      <c r="Q163">
        <v>2</v>
      </c>
      <c r="R163">
        <v>4</v>
      </c>
      <c r="S163">
        <v>2</v>
      </c>
      <c r="T163">
        <v>1</v>
      </c>
      <c r="U163">
        <v>5</v>
      </c>
      <c r="V163">
        <v>3</v>
      </c>
      <c r="W163">
        <v>6</v>
      </c>
      <c r="X163">
        <v>31</v>
      </c>
    </row>
    <row r="164" spans="1:24" x14ac:dyDescent="0.3">
      <c r="A164">
        <v>44929</v>
      </c>
      <c r="B164">
        <v>0</v>
      </c>
      <c r="C164">
        <v>1977</v>
      </c>
      <c r="D164" s="1">
        <v>45966.886678240742</v>
      </c>
      <c r="E164">
        <v>7</v>
      </c>
      <c r="F164">
        <v>5</v>
      </c>
      <c r="G164">
        <v>5</v>
      </c>
      <c r="H164">
        <v>5</v>
      </c>
      <c r="I164">
        <v>5</v>
      </c>
      <c r="J164">
        <v>5</v>
      </c>
      <c r="K164">
        <v>3</v>
      </c>
      <c r="L164">
        <v>2</v>
      </c>
      <c r="M164">
        <v>5</v>
      </c>
      <c r="N164">
        <v>3</v>
      </c>
      <c r="O164">
        <v>3</v>
      </c>
      <c r="P164">
        <v>3</v>
      </c>
      <c r="Q164">
        <v>14</v>
      </c>
      <c r="R164">
        <v>6</v>
      </c>
      <c r="S164">
        <v>2</v>
      </c>
      <c r="T164">
        <v>3</v>
      </c>
      <c r="U164">
        <v>5</v>
      </c>
      <c r="V164">
        <v>4</v>
      </c>
      <c r="W164">
        <v>1</v>
      </c>
      <c r="X164">
        <v>17</v>
      </c>
    </row>
    <row r="165" spans="1:24" x14ac:dyDescent="0.3">
      <c r="A165">
        <v>44932</v>
      </c>
      <c r="B165">
        <v>0</v>
      </c>
      <c r="C165">
        <v>1984</v>
      </c>
      <c r="D165" s="1">
        <v>45966.897858796299</v>
      </c>
      <c r="E165" t="s">
        <v>76</v>
      </c>
      <c r="F165">
        <v>5</v>
      </c>
      <c r="G165">
        <v>4</v>
      </c>
      <c r="H165">
        <v>4</v>
      </c>
      <c r="I165">
        <v>5</v>
      </c>
      <c r="J165">
        <v>5</v>
      </c>
      <c r="K165">
        <v>4</v>
      </c>
      <c r="L165">
        <v>2</v>
      </c>
      <c r="M165">
        <v>2</v>
      </c>
      <c r="N165">
        <v>4</v>
      </c>
      <c r="O165">
        <v>2</v>
      </c>
      <c r="P165">
        <v>4</v>
      </c>
      <c r="Q165">
        <v>3</v>
      </c>
      <c r="R165">
        <v>4</v>
      </c>
      <c r="S165">
        <v>2</v>
      </c>
      <c r="T165">
        <v>1</v>
      </c>
      <c r="U165">
        <v>5</v>
      </c>
      <c r="V165">
        <v>3</v>
      </c>
      <c r="W165">
        <v>6</v>
      </c>
      <c r="X165">
        <v>33</v>
      </c>
    </row>
    <row r="166" spans="1:24" x14ac:dyDescent="0.3">
      <c r="A166">
        <v>44934</v>
      </c>
      <c r="B166">
        <v>0</v>
      </c>
      <c r="C166">
        <v>1983</v>
      </c>
      <c r="D166" s="1">
        <v>45966.906712962962</v>
      </c>
      <c r="E166" t="s">
        <v>44</v>
      </c>
      <c r="F166">
        <v>4</v>
      </c>
      <c r="G166">
        <v>5</v>
      </c>
      <c r="H166">
        <v>5</v>
      </c>
      <c r="I166">
        <v>3</v>
      </c>
      <c r="J166">
        <v>5</v>
      </c>
      <c r="K166">
        <v>4</v>
      </c>
      <c r="L166">
        <v>2</v>
      </c>
      <c r="M166">
        <v>4</v>
      </c>
      <c r="N166">
        <v>8</v>
      </c>
      <c r="O166">
        <v>6</v>
      </c>
      <c r="P166">
        <v>8</v>
      </c>
      <c r="Q166">
        <v>6</v>
      </c>
      <c r="R166">
        <v>5</v>
      </c>
      <c r="S166">
        <v>6</v>
      </c>
      <c r="T166">
        <v>2</v>
      </c>
      <c r="U166">
        <v>4</v>
      </c>
      <c r="V166">
        <v>1</v>
      </c>
      <c r="W166">
        <v>3</v>
      </c>
      <c r="X166">
        <v>57</v>
      </c>
    </row>
    <row r="167" spans="1:24" x14ac:dyDescent="0.3">
      <c r="A167">
        <v>44935</v>
      </c>
      <c r="B167">
        <v>0</v>
      </c>
      <c r="C167">
        <v>1991</v>
      </c>
      <c r="D167" s="1">
        <v>45966.908229166664</v>
      </c>
      <c r="E167">
        <v>7</v>
      </c>
      <c r="F167">
        <v>4</v>
      </c>
      <c r="G167">
        <v>5</v>
      </c>
      <c r="H167">
        <v>4</v>
      </c>
      <c r="I167">
        <v>5</v>
      </c>
      <c r="J167">
        <v>5</v>
      </c>
      <c r="K167">
        <v>2</v>
      </c>
      <c r="L167">
        <v>4</v>
      </c>
      <c r="M167">
        <v>4</v>
      </c>
      <c r="N167">
        <v>4</v>
      </c>
      <c r="O167">
        <v>4</v>
      </c>
      <c r="P167">
        <v>3</v>
      </c>
      <c r="Q167">
        <v>6</v>
      </c>
      <c r="R167">
        <v>2</v>
      </c>
      <c r="S167">
        <v>3</v>
      </c>
      <c r="T167">
        <v>6</v>
      </c>
      <c r="U167">
        <v>4</v>
      </c>
      <c r="V167">
        <v>5</v>
      </c>
      <c r="W167">
        <v>1</v>
      </c>
      <c r="X167">
        <v>76</v>
      </c>
    </row>
    <row r="168" spans="1:24" x14ac:dyDescent="0.3">
      <c r="A168">
        <v>44940</v>
      </c>
      <c r="B168">
        <v>0</v>
      </c>
      <c r="C168">
        <v>1973</v>
      </c>
      <c r="D168" s="1">
        <v>45966.949479166666</v>
      </c>
      <c r="E168" t="s">
        <v>44</v>
      </c>
      <c r="F168">
        <v>5</v>
      </c>
      <c r="G168">
        <v>5</v>
      </c>
      <c r="H168">
        <v>5</v>
      </c>
      <c r="I168">
        <v>5</v>
      </c>
      <c r="J168">
        <v>5</v>
      </c>
      <c r="K168">
        <v>5</v>
      </c>
      <c r="L168">
        <v>8</v>
      </c>
      <c r="M168">
        <v>5</v>
      </c>
      <c r="N168">
        <v>20</v>
      </c>
      <c r="O168">
        <v>15</v>
      </c>
      <c r="P168">
        <v>18</v>
      </c>
      <c r="Q168">
        <v>6</v>
      </c>
      <c r="R168">
        <v>1</v>
      </c>
      <c r="S168">
        <v>6</v>
      </c>
      <c r="T168">
        <v>4</v>
      </c>
      <c r="U168">
        <v>2</v>
      </c>
      <c r="V168">
        <v>3</v>
      </c>
      <c r="W168">
        <v>5</v>
      </c>
      <c r="X168">
        <v>5</v>
      </c>
    </row>
    <row r="169" spans="1:24" x14ac:dyDescent="0.3">
      <c r="A169">
        <v>44941</v>
      </c>
      <c r="B169">
        <v>0</v>
      </c>
      <c r="C169">
        <v>1987</v>
      </c>
      <c r="D169" s="1">
        <v>45966.950844907406</v>
      </c>
      <c r="E169" t="s">
        <v>81</v>
      </c>
      <c r="F169">
        <v>4</v>
      </c>
      <c r="G169">
        <v>4</v>
      </c>
      <c r="H169">
        <v>4</v>
      </c>
      <c r="I169">
        <v>4</v>
      </c>
      <c r="J169">
        <v>2</v>
      </c>
      <c r="K169">
        <v>4</v>
      </c>
      <c r="L169">
        <v>6</v>
      </c>
      <c r="M169">
        <v>12</v>
      </c>
      <c r="N169">
        <v>27</v>
      </c>
      <c r="O169">
        <v>20</v>
      </c>
      <c r="P169">
        <v>55</v>
      </c>
      <c r="Q169">
        <v>13</v>
      </c>
      <c r="R169">
        <v>6</v>
      </c>
      <c r="S169">
        <v>5</v>
      </c>
      <c r="T169">
        <v>1</v>
      </c>
      <c r="U169">
        <v>4</v>
      </c>
      <c r="V169">
        <v>3</v>
      </c>
      <c r="W169">
        <v>2</v>
      </c>
      <c r="X169">
        <v>59</v>
      </c>
    </row>
    <row r="170" spans="1:24" x14ac:dyDescent="0.3">
      <c r="A170">
        <v>44942</v>
      </c>
      <c r="B170">
        <v>0</v>
      </c>
      <c r="C170">
        <v>1996</v>
      </c>
      <c r="D170" s="1">
        <v>45966.953715277778</v>
      </c>
      <c r="E170">
        <v>4</v>
      </c>
      <c r="F170">
        <v>4</v>
      </c>
      <c r="G170">
        <v>4</v>
      </c>
      <c r="H170">
        <v>3</v>
      </c>
      <c r="I170">
        <v>4</v>
      </c>
      <c r="J170">
        <v>4</v>
      </c>
      <c r="K170">
        <v>4</v>
      </c>
      <c r="L170">
        <v>3</v>
      </c>
      <c r="M170">
        <v>10</v>
      </c>
      <c r="N170">
        <v>8</v>
      </c>
      <c r="O170">
        <v>9</v>
      </c>
      <c r="P170">
        <v>5</v>
      </c>
      <c r="Q170">
        <v>8</v>
      </c>
      <c r="R170">
        <v>5</v>
      </c>
      <c r="S170">
        <v>2</v>
      </c>
      <c r="T170">
        <v>3</v>
      </c>
      <c r="U170">
        <v>4</v>
      </c>
      <c r="V170">
        <v>6</v>
      </c>
      <c r="W170">
        <v>1</v>
      </c>
      <c r="X170">
        <v>64</v>
      </c>
    </row>
    <row r="171" spans="1:24" x14ac:dyDescent="0.3">
      <c r="A171">
        <v>44944</v>
      </c>
      <c r="B171">
        <v>0</v>
      </c>
      <c r="C171">
        <v>1979</v>
      </c>
      <c r="D171" s="1">
        <v>45966.992743055554</v>
      </c>
      <c r="E171">
        <v>6</v>
      </c>
      <c r="F171">
        <v>4</v>
      </c>
      <c r="G171">
        <v>4</v>
      </c>
      <c r="H171">
        <v>4</v>
      </c>
      <c r="I171">
        <v>4</v>
      </c>
      <c r="J171">
        <v>4</v>
      </c>
      <c r="K171">
        <v>4</v>
      </c>
      <c r="L171">
        <v>9</v>
      </c>
      <c r="M171">
        <v>13</v>
      </c>
      <c r="N171">
        <v>29</v>
      </c>
      <c r="O171">
        <v>59</v>
      </c>
      <c r="P171">
        <v>27</v>
      </c>
      <c r="Q171">
        <v>2216</v>
      </c>
      <c r="R171">
        <v>5</v>
      </c>
      <c r="S171">
        <v>6</v>
      </c>
      <c r="T171">
        <v>4</v>
      </c>
      <c r="U171">
        <v>2</v>
      </c>
      <c r="V171">
        <v>3</v>
      </c>
      <c r="W171">
        <v>1</v>
      </c>
      <c r="X171">
        <v>46</v>
      </c>
    </row>
    <row r="172" spans="1:24" x14ac:dyDescent="0.3">
      <c r="A172">
        <v>44949</v>
      </c>
      <c r="B172">
        <v>0</v>
      </c>
      <c r="C172">
        <v>1980</v>
      </c>
      <c r="D172" s="1">
        <v>45967.105023148149</v>
      </c>
      <c r="E172" t="s">
        <v>58</v>
      </c>
      <c r="F172">
        <v>4</v>
      </c>
      <c r="G172">
        <v>4</v>
      </c>
      <c r="H172">
        <v>5</v>
      </c>
      <c r="I172">
        <v>5</v>
      </c>
      <c r="J172">
        <v>4</v>
      </c>
      <c r="K172">
        <v>3</v>
      </c>
      <c r="L172">
        <v>8</v>
      </c>
      <c r="M172">
        <v>6</v>
      </c>
      <c r="N172">
        <v>7</v>
      </c>
      <c r="O172">
        <v>5</v>
      </c>
      <c r="P172">
        <v>5</v>
      </c>
      <c r="Q172">
        <v>5</v>
      </c>
      <c r="R172">
        <v>5</v>
      </c>
      <c r="S172">
        <v>4</v>
      </c>
      <c r="T172">
        <v>1</v>
      </c>
      <c r="U172">
        <v>2</v>
      </c>
      <c r="V172">
        <v>3</v>
      </c>
      <c r="W172">
        <v>6</v>
      </c>
      <c r="X172">
        <v>46</v>
      </c>
    </row>
    <row r="173" spans="1:24" x14ac:dyDescent="0.3">
      <c r="A173">
        <v>44950</v>
      </c>
      <c r="B173">
        <v>0</v>
      </c>
      <c r="C173">
        <v>2001</v>
      </c>
      <c r="D173" s="1">
        <v>45967.167337962965</v>
      </c>
      <c r="E173">
        <v>5</v>
      </c>
      <c r="F173">
        <v>3</v>
      </c>
      <c r="G173">
        <v>3</v>
      </c>
      <c r="H173">
        <v>5</v>
      </c>
      <c r="I173">
        <v>5</v>
      </c>
      <c r="J173">
        <v>5</v>
      </c>
      <c r="K173">
        <v>4</v>
      </c>
      <c r="L173">
        <v>3</v>
      </c>
      <c r="M173">
        <v>5</v>
      </c>
      <c r="N173">
        <v>12</v>
      </c>
      <c r="O173">
        <v>10</v>
      </c>
      <c r="P173">
        <v>8</v>
      </c>
      <c r="Q173">
        <v>7</v>
      </c>
      <c r="R173">
        <v>5</v>
      </c>
      <c r="S173">
        <v>4</v>
      </c>
      <c r="T173">
        <v>3</v>
      </c>
      <c r="U173">
        <v>1</v>
      </c>
      <c r="V173">
        <v>6</v>
      </c>
      <c r="W173">
        <v>2</v>
      </c>
      <c r="X173">
        <v>62</v>
      </c>
    </row>
    <row r="174" spans="1:24" x14ac:dyDescent="0.3">
      <c r="A174">
        <v>44951</v>
      </c>
      <c r="B174">
        <v>0</v>
      </c>
      <c r="C174">
        <v>1983</v>
      </c>
      <c r="D174" s="1">
        <v>45967.205081018517</v>
      </c>
      <c r="E174">
        <v>7</v>
      </c>
      <c r="F174">
        <v>4</v>
      </c>
      <c r="G174">
        <v>4</v>
      </c>
      <c r="H174">
        <v>4</v>
      </c>
      <c r="I174">
        <v>4</v>
      </c>
      <c r="J174">
        <v>4</v>
      </c>
      <c r="K174">
        <v>3</v>
      </c>
      <c r="L174">
        <v>8</v>
      </c>
      <c r="M174">
        <v>12</v>
      </c>
      <c r="N174">
        <v>5</v>
      </c>
      <c r="O174">
        <v>32</v>
      </c>
      <c r="P174">
        <v>8</v>
      </c>
      <c r="Q174">
        <v>13</v>
      </c>
      <c r="R174">
        <v>3</v>
      </c>
      <c r="S174">
        <v>1</v>
      </c>
      <c r="T174">
        <v>5</v>
      </c>
      <c r="U174">
        <v>6</v>
      </c>
      <c r="V174">
        <v>4</v>
      </c>
      <c r="W174">
        <v>2</v>
      </c>
      <c r="X174">
        <v>51</v>
      </c>
    </row>
    <row r="175" spans="1:24" x14ac:dyDescent="0.3">
      <c r="A175">
        <v>44959</v>
      </c>
      <c r="B175">
        <v>0</v>
      </c>
      <c r="C175">
        <v>1978</v>
      </c>
      <c r="D175" s="1">
        <v>45967.353078703702</v>
      </c>
      <c r="E175" t="s">
        <v>82</v>
      </c>
      <c r="F175">
        <v>4</v>
      </c>
      <c r="G175">
        <v>5</v>
      </c>
      <c r="H175">
        <v>5</v>
      </c>
      <c r="I175">
        <v>4</v>
      </c>
      <c r="J175">
        <v>3</v>
      </c>
      <c r="K175">
        <v>5</v>
      </c>
      <c r="L175">
        <v>8</v>
      </c>
      <c r="M175">
        <v>3</v>
      </c>
      <c r="N175">
        <v>15</v>
      </c>
      <c r="O175">
        <v>4</v>
      </c>
      <c r="P175">
        <v>6</v>
      </c>
      <c r="Q175">
        <v>4</v>
      </c>
      <c r="R175">
        <v>2</v>
      </c>
      <c r="S175">
        <v>4</v>
      </c>
      <c r="T175">
        <v>1</v>
      </c>
      <c r="U175">
        <v>3</v>
      </c>
      <c r="V175">
        <v>5</v>
      </c>
      <c r="W175">
        <v>6</v>
      </c>
      <c r="X175">
        <v>52</v>
      </c>
    </row>
    <row r="176" spans="1:24" x14ac:dyDescent="0.3">
      <c r="A176">
        <v>44960</v>
      </c>
      <c r="B176">
        <v>0</v>
      </c>
      <c r="C176">
        <v>1988</v>
      </c>
      <c r="D176" s="1">
        <v>45967.357199074075</v>
      </c>
      <c r="E176" t="s">
        <v>83</v>
      </c>
      <c r="F176">
        <v>4</v>
      </c>
      <c r="G176">
        <v>4</v>
      </c>
      <c r="H176">
        <v>5</v>
      </c>
      <c r="I176">
        <v>5</v>
      </c>
      <c r="J176">
        <v>4</v>
      </c>
      <c r="K176">
        <v>4</v>
      </c>
      <c r="L176">
        <v>7</v>
      </c>
      <c r="M176">
        <v>5</v>
      </c>
      <c r="N176">
        <v>6</v>
      </c>
      <c r="O176">
        <v>6</v>
      </c>
      <c r="P176">
        <v>10</v>
      </c>
      <c r="Q176">
        <v>4</v>
      </c>
      <c r="R176">
        <v>6</v>
      </c>
      <c r="S176">
        <v>2</v>
      </c>
      <c r="T176">
        <v>5</v>
      </c>
      <c r="U176">
        <v>3</v>
      </c>
      <c r="V176">
        <v>1</v>
      </c>
      <c r="W176">
        <v>4</v>
      </c>
      <c r="X176">
        <v>33</v>
      </c>
    </row>
    <row r="177" spans="1:24" x14ac:dyDescent="0.3">
      <c r="A177">
        <v>44992</v>
      </c>
      <c r="B177">
        <v>0</v>
      </c>
      <c r="C177">
        <v>1990</v>
      </c>
      <c r="D177" s="1">
        <v>45967.427997685183</v>
      </c>
      <c r="E177" t="s">
        <v>84</v>
      </c>
      <c r="F177">
        <v>5</v>
      </c>
      <c r="G177">
        <v>5</v>
      </c>
      <c r="H177">
        <v>5</v>
      </c>
      <c r="I177">
        <v>5</v>
      </c>
      <c r="J177">
        <v>4</v>
      </c>
      <c r="K177">
        <v>4</v>
      </c>
      <c r="L177">
        <v>2</v>
      </c>
      <c r="M177">
        <v>4</v>
      </c>
      <c r="N177">
        <v>5</v>
      </c>
      <c r="O177">
        <v>6</v>
      </c>
      <c r="P177">
        <v>4</v>
      </c>
      <c r="Q177">
        <v>3</v>
      </c>
      <c r="R177">
        <v>6</v>
      </c>
      <c r="S177">
        <v>4</v>
      </c>
      <c r="T177">
        <v>1</v>
      </c>
      <c r="U177">
        <v>2</v>
      </c>
      <c r="V177">
        <v>5</v>
      </c>
      <c r="W177">
        <v>3</v>
      </c>
      <c r="X177">
        <v>9</v>
      </c>
    </row>
    <row r="178" spans="1:24" x14ac:dyDescent="0.3">
      <c r="A178">
        <v>44971</v>
      </c>
      <c r="B178">
        <v>1</v>
      </c>
      <c r="C178">
        <v>1989</v>
      </c>
      <c r="D178" s="1">
        <v>45967.508564814816</v>
      </c>
      <c r="E178" t="s">
        <v>44</v>
      </c>
      <c r="F178">
        <v>1</v>
      </c>
      <c r="G178">
        <v>3</v>
      </c>
      <c r="H178">
        <v>2</v>
      </c>
      <c r="I178">
        <v>2</v>
      </c>
      <c r="J178">
        <v>1</v>
      </c>
      <c r="K178">
        <v>3</v>
      </c>
      <c r="L178">
        <v>3</v>
      </c>
      <c r="M178">
        <v>6</v>
      </c>
      <c r="N178">
        <v>8</v>
      </c>
      <c r="O178">
        <v>7</v>
      </c>
      <c r="P178">
        <v>8</v>
      </c>
      <c r="Q178">
        <v>15</v>
      </c>
      <c r="R178">
        <v>6</v>
      </c>
      <c r="S178">
        <v>5</v>
      </c>
      <c r="T178">
        <v>4</v>
      </c>
      <c r="U178">
        <v>2</v>
      </c>
      <c r="V178">
        <v>3</v>
      </c>
      <c r="W178">
        <v>1</v>
      </c>
      <c r="X178">
        <v>13</v>
      </c>
    </row>
    <row r="179" spans="1:24" x14ac:dyDescent="0.3">
      <c r="A179">
        <v>45055</v>
      </c>
      <c r="B179">
        <v>0</v>
      </c>
      <c r="C179">
        <v>1996</v>
      </c>
      <c r="D179" s="1">
        <v>45967.606168981481</v>
      </c>
      <c r="E179" t="s">
        <v>76</v>
      </c>
      <c r="F179">
        <v>4</v>
      </c>
      <c r="G179">
        <v>4</v>
      </c>
      <c r="H179">
        <v>5</v>
      </c>
      <c r="I179">
        <v>4</v>
      </c>
      <c r="J179">
        <v>3</v>
      </c>
      <c r="K179">
        <v>3</v>
      </c>
      <c r="L179">
        <v>3</v>
      </c>
      <c r="M179">
        <v>5</v>
      </c>
      <c r="N179">
        <v>8</v>
      </c>
      <c r="O179">
        <v>6</v>
      </c>
      <c r="P179">
        <v>8</v>
      </c>
      <c r="Q179">
        <v>3</v>
      </c>
      <c r="R179">
        <v>6</v>
      </c>
      <c r="S179">
        <v>4</v>
      </c>
      <c r="T179">
        <v>2</v>
      </c>
      <c r="U179">
        <v>3</v>
      </c>
      <c r="V179">
        <v>1</v>
      </c>
      <c r="W179">
        <v>5</v>
      </c>
      <c r="X179">
        <v>55</v>
      </c>
    </row>
    <row r="180" spans="1:24" x14ac:dyDescent="0.3">
      <c r="A180">
        <v>45059</v>
      </c>
      <c r="B180">
        <v>0</v>
      </c>
      <c r="C180">
        <v>1984</v>
      </c>
      <c r="D180" s="1">
        <v>45967.615937499999</v>
      </c>
      <c r="E180">
        <v>3</v>
      </c>
      <c r="F180">
        <v>4</v>
      </c>
      <c r="G180">
        <v>4</v>
      </c>
      <c r="H180">
        <v>5</v>
      </c>
      <c r="I180">
        <v>4</v>
      </c>
      <c r="J180">
        <v>4</v>
      </c>
      <c r="K180">
        <v>5</v>
      </c>
      <c r="L180">
        <v>2</v>
      </c>
      <c r="M180">
        <v>3</v>
      </c>
      <c r="N180">
        <v>3</v>
      </c>
      <c r="O180">
        <v>6</v>
      </c>
      <c r="P180">
        <v>3</v>
      </c>
      <c r="Q180">
        <v>3</v>
      </c>
      <c r="R180">
        <v>2</v>
      </c>
      <c r="S180">
        <v>3</v>
      </c>
      <c r="T180">
        <v>5</v>
      </c>
      <c r="U180">
        <v>1</v>
      </c>
      <c r="V180">
        <v>4</v>
      </c>
      <c r="W180">
        <v>6</v>
      </c>
      <c r="X180">
        <v>40</v>
      </c>
    </row>
    <row r="181" spans="1:24" x14ac:dyDescent="0.3">
      <c r="A181">
        <v>45065</v>
      </c>
      <c r="B181">
        <v>0</v>
      </c>
      <c r="C181">
        <v>1992</v>
      </c>
      <c r="D181" s="1">
        <v>45967.620810185188</v>
      </c>
      <c r="E181">
        <v>3</v>
      </c>
      <c r="F181">
        <v>3</v>
      </c>
      <c r="G181">
        <v>4</v>
      </c>
      <c r="H181">
        <v>5</v>
      </c>
      <c r="I181">
        <v>4</v>
      </c>
      <c r="J181">
        <v>4</v>
      </c>
      <c r="K181">
        <v>4</v>
      </c>
      <c r="L181">
        <v>11</v>
      </c>
      <c r="M181">
        <v>7</v>
      </c>
      <c r="N181">
        <v>6</v>
      </c>
      <c r="O181">
        <v>34</v>
      </c>
      <c r="P181">
        <v>9</v>
      </c>
      <c r="Q181">
        <v>83</v>
      </c>
      <c r="R181">
        <v>4</v>
      </c>
      <c r="S181">
        <v>6</v>
      </c>
      <c r="T181">
        <v>5</v>
      </c>
      <c r="U181">
        <v>1</v>
      </c>
      <c r="V181">
        <v>3</v>
      </c>
      <c r="W181">
        <v>2</v>
      </c>
      <c r="X181">
        <v>56</v>
      </c>
    </row>
    <row r="182" spans="1:24" x14ac:dyDescent="0.3">
      <c r="A182">
        <v>45253</v>
      </c>
      <c r="B182">
        <v>0</v>
      </c>
      <c r="C182">
        <v>1983</v>
      </c>
      <c r="D182" s="1">
        <v>45967.854189814818</v>
      </c>
      <c r="E182">
        <v>1</v>
      </c>
      <c r="F182">
        <v>4</v>
      </c>
      <c r="G182">
        <v>2</v>
      </c>
      <c r="H182">
        <v>4</v>
      </c>
      <c r="I182">
        <v>3</v>
      </c>
      <c r="J182">
        <v>3</v>
      </c>
      <c r="K182">
        <v>2</v>
      </c>
      <c r="L182">
        <v>7</v>
      </c>
      <c r="M182">
        <v>5</v>
      </c>
      <c r="N182">
        <v>4</v>
      </c>
      <c r="O182">
        <v>9</v>
      </c>
      <c r="P182">
        <v>12</v>
      </c>
      <c r="Q182">
        <v>6</v>
      </c>
      <c r="R182">
        <v>3</v>
      </c>
      <c r="S182">
        <v>6</v>
      </c>
      <c r="T182">
        <v>5</v>
      </c>
      <c r="U182">
        <v>1</v>
      </c>
      <c r="V182">
        <v>2</v>
      </c>
      <c r="W182">
        <v>4</v>
      </c>
      <c r="X182">
        <v>43</v>
      </c>
    </row>
    <row r="183" spans="1:24" x14ac:dyDescent="0.3">
      <c r="A183">
        <v>45281</v>
      </c>
      <c r="B183">
        <v>0</v>
      </c>
      <c r="C183">
        <v>1980</v>
      </c>
      <c r="D183" s="1">
        <v>45967.896087962959</v>
      </c>
      <c r="E183" t="s">
        <v>85</v>
      </c>
      <c r="F183">
        <v>4</v>
      </c>
      <c r="G183">
        <v>3</v>
      </c>
      <c r="H183">
        <v>5</v>
      </c>
      <c r="I183">
        <v>4</v>
      </c>
      <c r="J183">
        <v>2</v>
      </c>
      <c r="K183">
        <v>3</v>
      </c>
      <c r="L183">
        <v>4</v>
      </c>
      <c r="M183">
        <v>7</v>
      </c>
      <c r="N183">
        <v>6</v>
      </c>
      <c r="O183">
        <v>6</v>
      </c>
      <c r="P183">
        <v>17</v>
      </c>
      <c r="Q183">
        <v>4</v>
      </c>
      <c r="R183">
        <v>2</v>
      </c>
      <c r="S183">
        <v>5</v>
      </c>
      <c r="T183">
        <v>4</v>
      </c>
      <c r="U183">
        <v>3</v>
      </c>
      <c r="V183">
        <v>1</v>
      </c>
      <c r="W183">
        <v>6</v>
      </c>
      <c r="X183">
        <v>62</v>
      </c>
    </row>
    <row r="184" spans="1:24" x14ac:dyDescent="0.3">
      <c r="A184">
        <v>45304</v>
      </c>
      <c r="B184">
        <v>0</v>
      </c>
      <c r="C184">
        <v>2005</v>
      </c>
      <c r="D184" s="1">
        <v>45967.940937500003</v>
      </c>
      <c r="E184" t="s">
        <v>86</v>
      </c>
      <c r="F184">
        <v>4</v>
      </c>
      <c r="G184">
        <v>5</v>
      </c>
      <c r="H184">
        <v>5</v>
      </c>
      <c r="I184">
        <v>5</v>
      </c>
      <c r="J184">
        <v>3</v>
      </c>
      <c r="K184">
        <v>5</v>
      </c>
      <c r="L184">
        <v>15</v>
      </c>
      <c r="M184">
        <v>3</v>
      </c>
      <c r="N184">
        <v>5</v>
      </c>
      <c r="O184">
        <v>6</v>
      </c>
      <c r="P184">
        <v>139</v>
      </c>
      <c r="Q184">
        <v>6</v>
      </c>
      <c r="R184">
        <v>1</v>
      </c>
      <c r="S184">
        <v>4</v>
      </c>
      <c r="T184">
        <v>5</v>
      </c>
      <c r="U184">
        <v>2</v>
      </c>
      <c r="V184">
        <v>6</v>
      </c>
      <c r="W184">
        <v>3</v>
      </c>
      <c r="X184">
        <v>36</v>
      </c>
    </row>
    <row r="185" spans="1:24" x14ac:dyDescent="0.3">
      <c r="A185">
        <v>45329</v>
      </c>
      <c r="B185">
        <v>0</v>
      </c>
      <c r="C185">
        <v>1992</v>
      </c>
      <c r="D185" s="1">
        <v>45968.117974537039</v>
      </c>
      <c r="E185" t="s">
        <v>44</v>
      </c>
      <c r="F185">
        <v>3</v>
      </c>
      <c r="G185">
        <v>5</v>
      </c>
      <c r="H185">
        <v>4</v>
      </c>
      <c r="I185">
        <v>3</v>
      </c>
      <c r="J185">
        <v>4</v>
      </c>
      <c r="K185">
        <v>4</v>
      </c>
      <c r="L185">
        <v>3</v>
      </c>
      <c r="M185">
        <v>7</v>
      </c>
      <c r="N185">
        <v>6</v>
      </c>
      <c r="O185">
        <v>6</v>
      </c>
      <c r="P185">
        <v>4</v>
      </c>
      <c r="Q185">
        <v>9</v>
      </c>
      <c r="R185">
        <v>3</v>
      </c>
      <c r="S185">
        <v>1</v>
      </c>
      <c r="T185">
        <v>6</v>
      </c>
      <c r="U185">
        <v>4</v>
      </c>
      <c r="V185">
        <v>5</v>
      </c>
      <c r="W185">
        <v>2</v>
      </c>
      <c r="X185">
        <v>81</v>
      </c>
    </row>
    <row r="186" spans="1:24" x14ac:dyDescent="0.3">
      <c r="A186">
        <v>45337</v>
      </c>
      <c r="B186">
        <v>0</v>
      </c>
      <c r="C186">
        <v>1994</v>
      </c>
      <c r="D186" s="1">
        <v>45968.274027777778</v>
      </c>
      <c r="E186">
        <v>7</v>
      </c>
      <c r="F186">
        <v>5</v>
      </c>
      <c r="G186">
        <v>4</v>
      </c>
      <c r="H186">
        <v>4</v>
      </c>
      <c r="I186">
        <v>5</v>
      </c>
      <c r="J186">
        <v>4</v>
      </c>
      <c r="K186">
        <v>4</v>
      </c>
      <c r="L186">
        <v>12</v>
      </c>
      <c r="M186">
        <v>6</v>
      </c>
      <c r="N186">
        <v>5</v>
      </c>
      <c r="O186">
        <v>3</v>
      </c>
      <c r="P186">
        <v>6</v>
      </c>
      <c r="Q186">
        <v>3</v>
      </c>
      <c r="R186">
        <v>1</v>
      </c>
      <c r="S186">
        <v>5</v>
      </c>
      <c r="T186">
        <v>2</v>
      </c>
      <c r="U186">
        <v>6</v>
      </c>
      <c r="V186">
        <v>3</v>
      </c>
      <c r="W186">
        <v>4</v>
      </c>
      <c r="X186">
        <v>41</v>
      </c>
    </row>
    <row r="187" spans="1:24" x14ac:dyDescent="0.3">
      <c r="A187">
        <v>45376</v>
      </c>
      <c r="B187">
        <v>0</v>
      </c>
      <c r="C187">
        <v>2002</v>
      </c>
      <c r="D187" s="1">
        <v>45968.434212962966</v>
      </c>
      <c r="E187" t="s">
        <v>87</v>
      </c>
      <c r="F187">
        <v>4</v>
      </c>
      <c r="G187">
        <v>2</v>
      </c>
      <c r="H187">
        <v>5</v>
      </c>
      <c r="I187">
        <v>4</v>
      </c>
      <c r="J187">
        <v>4</v>
      </c>
      <c r="K187">
        <v>4</v>
      </c>
      <c r="L187">
        <v>5</v>
      </c>
      <c r="M187">
        <v>11</v>
      </c>
      <c r="N187">
        <v>6</v>
      </c>
      <c r="O187">
        <v>13</v>
      </c>
      <c r="P187">
        <v>10</v>
      </c>
      <c r="Q187">
        <v>4</v>
      </c>
      <c r="R187">
        <v>1</v>
      </c>
      <c r="S187">
        <v>3</v>
      </c>
      <c r="T187">
        <v>2</v>
      </c>
      <c r="U187">
        <v>4</v>
      </c>
      <c r="V187">
        <v>5</v>
      </c>
      <c r="W187">
        <v>6</v>
      </c>
      <c r="X187">
        <v>60</v>
      </c>
    </row>
    <row r="188" spans="1:24" x14ac:dyDescent="0.3">
      <c r="A188">
        <v>45381</v>
      </c>
      <c r="B188">
        <v>0</v>
      </c>
      <c r="C188">
        <v>1961</v>
      </c>
      <c r="D188" s="1">
        <v>45968.587870370371</v>
      </c>
      <c r="E188">
        <v>3</v>
      </c>
      <c r="F188">
        <v>4</v>
      </c>
      <c r="G188">
        <v>4</v>
      </c>
      <c r="H188">
        <v>4</v>
      </c>
      <c r="I188">
        <v>4</v>
      </c>
      <c r="J188">
        <v>5</v>
      </c>
      <c r="K188">
        <v>4</v>
      </c>
      <c r="L188">
        <v>4</v>
      </c>
      <c r="M188">
        <v>5</v>
      </c>
      <c r="N188">
        <v>11</v>
      </c>
      <c r="O188">
        <v>5</v>
      </c>
      <c r="P188">
        <v>5</v>
      </c>
      <c r="Q188">
        <v>8</v>
      </c>
      <c r="R188">
        <v>3</v>
      </c>
      <c r="S188">
        <v>6</v>
      </c>
      <c r="T188">
        <v>5</v>
      </c>
      <c r="U188">
        <v>4</v>
      </c>
      <c r="V188">
        <v>2</v>
      </c>
      <c r="W188">
        <v>1</v>
      </c>
      <c r="X188">
        <v>49</v>
      </c>
    </row>
    <row r="189" spans="1:24" x14ac:dyDescent="0.3">
      <c r="A189">
        <v>45465</v>
      </c>
      <c r="B189">
        <v>1</v>
      </c>
      <c r="C189">
        <v>1999</v>
      </c>
      <c r="D189" s="1">
        <v>45968.640729166669</v>
      </c>
      <c r="E189" t="s">
        <v>44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3</v>
      </c>
      <c r="M189">
        <v>5</v>
      </c>
      <c r="N189">
        <v>5</v>
      </c>
      <c r="O189">
        <v>5</v>
      </c>
      <c r="P189">
        <v>7</v>
      </c>
      <c r="Q189">
        <v>4</v>
      </c>
      <c r="R189">
        <v>6</v>
      </c>
      <c r="S189">
        <v>3</v>
      </c>
      <c r="T189">
        <v>2</v>
      </c>
      <c r="U189">
        <v>4</v>
      </c>
      <c r="V189">
        <v>1</v>
      </c>
      <c r="W189">
        <v>5</v>
      </c>
      <c r="X189">
        <v>5</v>
      </c>
    </row>
    <row r="190" spans="1:24" x14ac:dyDescent="0.3">
      <c r="A190">
        <v>45476</v>
      </c>
      <c r="B190">
        <v>1</v>
      </c>
      <c r="C190">
        <v>2000</v>
      </c>
      <c r="D190" s="1">
        <v>45968.654293981483</v>
      </c>
      <c r="E190" t="s">
        <v>44</v>
      </c>
      <c r="F190">
        <v>3</v>
      </c>
      <c r="G190">
        <v>2</v>
      </c>
      <c r="H190">
        <v>1</v>
      </c>
      <c r="I190">
        <v>4</v>
      </c>
      <c r="J190">
        <v>2</v>
      </c>
      <c r="K190">
        <v>2</v>
      </c>
      <c r="L190">
        <v>3</v>
      </c>
      <c r="M190">
        <v>6</v>
      </c>
      <c r="N190">
        <v>5</v>
      </c>
      <c r="O190">
        <v>6</v>
      </c>
      <c r="P190">
        <v>9</v>
      </c>
      <c r="Q190">
        <v>3</v>
      </c>
      <c r="R190">
        <v>3</v>
      </c>
      <c r="S190">
        <v>2</v>
      </c>
      <c r="T190">
        <v>6</v>
      </c>
      <c r="U190">
        <v>1</v>
      </c>
      <c r="V190">
        <v>5</v>
      </c>
      <c r="W190">
        <v>4</v>
      </c>
      <c r="X190">
        <v>23</v>
      </c>
    </row>
    <row r="191" spans="1:24" x14ac:dyDescent="0.3">
      <c r="A191">
        <v>45549</v>
      </c>
      <c r="B191">
        <v>1</v>
      </c>
      <c r="C191">
        <v>2002</v>
      </c>
      <c r="D191" s="1">
        <v>45968.828958333332</v>
      </c>
      <c r="E191" t="s">
        <v>88</v>
      </c>
      <c r="F191">
        <v>5</v>
      </c>
      <c r="G191">
        <v>3</v>
      </c>
      <c r="H191">
        <v>5</v>
      </c>
      <c r="I191">
        <v>5</v>
      </c>
      <c r="J191">
        <v>4</v>
      </c>
      <c r="K191">
        <v>3</v>
      </c>
      <c r="L191">
        <v>4</v>
      </c>
      <c r="M191">
        <v>21</v>
      </c>
      <c r="N191">
        <v>13</v>
      </c>
      <c r="O191">
        <v>15</v>
      </c>
      <c r="P191">
        <v>13</v>
      </c>
      <c r="Q191">
        <v>5</v>
      </c>
      <c r="R191">
        <v>6</v>
      </c>
      <c r="S191">
        <v>1</v>
      </c>
      <c r="T191">
        <v>4</v>
      </c>
      <c r="U191">
        <v>5</v>
      </c>
      <c r="V191">
        <v>3</v>
      </c>
      <c r="W191">
        <v>2</v>
      </c>
      <c r="X191">
        <v>52</v>
      </c>
    </row>
    <row r="192" spans="1:24" x14ac:dyDescent="0.3">
      <c r="A192">
        <v>45587</v>
      </c>
      <c r="B192">
        <v>0</v>
      </c>
      <c r="C192">
        <v>1978</v>
      </c>
      <c r="D192" s="1">
        <v>45968.882627314815</v>
      </c>
      <c r="E192" t="s">
        <v>44</v>
      </c>
      <c r="F192">
        <v>2</v>
      </c>
      <c r="G192">
        <v>4</v>
      </c>
      <c r="H192">
        <v>4</v>
      </c>
      <c r="I192">
        <v>3</v>
      </c>
      <c r="J192">
        <v>4</v>
      </c>
      <c r="K192">
        <v>4</v>
      </c>
      <c r="L192">
        <v>21</v>
      </c>
      <c r="M192">
        <v>6</v>
      </c>
      <c r="N192">
        <v>7</v>
      </c>
      <c r="O192">
        <v>11</v>
      </c>
      <c r="P192">
        <v>4</v>
      </c>
      <c r="Q192">
        <v>3</v>
      </c>
      <c r="R192">
        <v>1</v>
      </c>
      <c r="S192">
        <v>4</v>
      </c>
      <c r="T192">
        <v>3</v>
      </c>
      <c r="U192">
        <v>2</v>
      </c>
      <c r="V192">
        <v>6</v>
      </c>
      <c r="W192">
        <v>5</v>
      </c>
      <c r="X192">
        <v>73</v>
      </c>
    </row>
    <row r="193" spans="1:24" x14ac:dyDescent="0.3">
      <c r="A193">
        <v>45610</v>
      </c>
      <c r="B193">
        <v>0</v>
      </c>
      <c r="C193">
        <v>1998</v>
      </c>
      <c r="D193" s="1">
        <v>45968.936423611114</v>
      </c>
      <c r="E193" t="s">
        <v>44</v>
      </c>
      <c r="F193">
        <v>4</v>
      </c>
      <c r="G193">
        <v>3</v>
      </c>
      <c r="H193">
        <v>3</v>
      </c>
      <c r="I193">
        <v>3</v>
      </c>
      <c r="J193">
        <v>4</v>
      </c>
      <c r="K193">
        <v>4</v>
      </c>
      <c r="L193">
        <v>4</v>
      </c>
      <c r="M193">
        <v>11</v>
      </c>
      <c r="N193">
        <v>6</v>
      </c>
      <c r="O193">
        <v>5</v>
      </c>
      <c r="P193">
        <v>7</v>
      </c>
      <c r="Q193">
        <v>4</v>
      </c>
      <c r="R193">
        <v>4</v>
      </c>
      <c r="S193">
        <v>1</v>
      </c>
      <c r="T193">
        <v>2</v>
      </c>
      <c r="U193">
        <v>6</v>
      </c>
      <c r="V193">
        <v>5</v>
      </c>
      <c r="W193">
        <v>3</v>
      </c>
      <c r="X193">
        <v>62</v>
      </c>
    </row>
    <row r="194" spans="1:24" x14ac:dyDescent="0.3">
      <c r="A194">
        <v>45615</v>
      </c>
      <c r="B194">
        <v>0</v>
      </c>
      <c r="C194">
        <v>2004</v>
      </c>
      <c r="D194" s="1">
        <v>45968.951064814813</v>
      </c>
      <c r="E194" t="s">
        <v>76</v>
      </c>
      <c r="F194">
        <v>4</v>
      </c>
      <c r="G194">
        <v>5</v>
      </c>
      <c r="H194">
        <v>5</v>
      </c>
      <c r="I194">
        <v>4</v>
      </c>
      <c r="J194">
        <v>4</v>
      </c>
      <c r="K194">
        <v>4</v>
      </c>
      <c r="L194">
        <v>4</v>
      </c>
      <c r="M194">
        <v>6</v>
      </c>
      <c r="N194">
        <v>9</v>
      </c>
      <c r="O194">
        <v>8</v>
      </c>
      <c r="P194">
        <v>10</v>
      </c>
      <c r="Q194">
        <v>7</v>
      </c>
      <c r="R194">
        <v>6</v>
      </c>
      <c r="S194">
        <v>4</v>
      </c>
      <c r="T194">
        <v>3</v>
      </c>
      <c r="U194">
        <v>5</v>
      </c>
      <c r="V194">
        <v>2</v>
      </c>
      <c r="W194">
        <v>1</v>
      </c>
      <c r="X194">
        <v>42</v>
      </c>
    </row>
    <row r="195" spans="1:24" x14ac:dyDescent="0.3">
      <c r="A195">
        <v>45631</v>
      </c>
      <c r="B195">
        <v>0</v>
      </c>
      <c r="C195">
        <v>2003</v>
      </c>
      <c r="D195" s="1">
        <v>45969.062071759261</v>
      </c>
      <c r="E195">
        <v>4</v>
      </c>
      <c r="F195">
        <v>4</v>
      </c>
      <c r="G195">
        <v>3</v>
      </c>
      <c r="H195">
        <v>5</v>
      </c>
      <c r="I195">
        <v>5</v>
      </c>
      <c r="J195">
        <v>4</v>
      </c>
      <c r="K195">
        <v>3</v>
      </c>
      <c r="L195">
        <v>5</v>
      </c>
      <c r="M195">
        <v>6</v>
      </c>
      <c r="N195">
        <v>4</v>
      </c>
      <c r="O195">
        <v>5</v>
      </c>
      <c r="P195">
        <v>6</v>
      </c>
      <c r="Q195">
        <v>7</v>
      </c>
      <c r="R195">
        <v>1</v>
      </c>
      <c r="S195">
        <v>5</v>
      </c>
      <c r="T195">
        <v>6</v>
      </c>
      <c r="U195">
        <v>2</v>
      </c>
      <c r="V195">
        <v>4</v>
      </c>
      <c r="W195">
        <v>3</v>
      </c>
      <c r="X195">
        <v>55</v>
      </c>
    </row>
    <row r="196" spans="1:24" x14ac:dyDescent="0.3">
      <c r="A196">
        <v>45637</v>
      </c>
      <c r="B196">
        <v>1</v>
      </c>
      <c r="C196">
        <v>1999</v>
      </c>
      <c r="D196" s="1">
        <v>45969.309664351851</v>
      </c>
      <c r="E196" t="s">
        <v>44</v>
      </c>
      <c r="F196">
        <v>4</v>
      </c>
      <c r="G196">
        <v>4</v>
      </c>
      <c r="H196">
        <v>4</v>
      </c>
      <c r="I196">
        <v>2</v>
      </c>
      <c r="J196">
        <v>3</v>
      </c>
      <c r="K196">
        <v>3</v>
      </c>
      <c r="L196">
        <v>5</v>
      </c>
      <c r="M196">
        <v>13</v>
      </c>
      <c r="N196">
        <v>7</v>
      </c>
      <c r="O196">
        <v>9</v>
      </c>
      <c r="P196">
        <v>10</v>
      </c>
      <c r="Q196">
        <v>10</v>
      </c>
      <c r="R196">
        <v>3</v>
      </c>
      <c r="S196">
        <v>2</v>
      </c>
      <c r="T196">
        <v>4</v>
      </c>
      <c r="U196">
        <v>5</v>
      </c>
      <c r="V196">
        <v>6</v>
      </c>
      <c r="W196">
        <v>1</v>
      </c>
      <c r="X196">
        <v>64</v>
      </c>
    </row>
    <row r="197" spans="1:24" x14ac:dyDescent="0.3">
      <c r="A197">
        <v>45675</v>
      </c>
      <c r="B197">
        <v>0</v>
      </c>
      <c r="C197">
        <v>1997</v>
      </c>
      <c r="D197" s="1">
        <v>45969.46329861111</v>
      </c>
      <c r="E197" t="s">
        <v>89</v>
      </c>
      <c r="F197">
        <v>3</v>
      </c>
      <c r="G197">
        <v>2</v>
      </c>
      <c r="H197">
        <v>4</v>
      </c>
      <c r="I197">
        <v>5</v>
      </c>
      <c r="J197">
        <v>4</v>
      </c>
      <c r="K197">
        <v>2</v>
      </c>
      <c r="L197">
        <v>6</v>
      </c>
      <c r="M197">
        <v>5</v>
      </c>
      <c r="N197">
        <v>7</v>
      </c>
      <c r="O197">
        <v>6</v>
      </c>
      <c r="P197">
        <v>5</v>
      </c>
      <c r="Q197">
        <v>5</v>
      </c>
      <c r="R197">
        <v>2</v>
      </c>
      <c r="S197">
        <v>1</v>
      </c>
      <c r="T197">
        <v>5</v>
      </c>
      <c r="U197">
        <v>6</v>
      </c>
      <c r="V197">
        <v>4</v>
      </c>
      <c r="W197">
        <v>3</v>
      </c>
      <c r="X197">
        <v>73</v>
      </c>
    </row>
    <row r="198" spans="1:24" x14ac:dyDescent="0.3">
      <c r="A198">
        <v>45872</v>
      </c>
      <c r="B198">
        <v>0</v>
      </c>
      <c r="C198">
        <v>1980</v>
      </c>
      <c r="D198" s="1">
        <v>45970.577534722222</v>
      </c>
      <c r="E198">
        <v>5</v>
      </c>
      <c r="F198">
        <v>4</v>
      </c>
      <c r="G198">
        <v>4</v>
      </c>
      <c r="H198">
        <v>3</v>
      </c>
      <c r="I198">
        <v>3</v>
      </c>
      <c r="J198">
        <v>4</v>
      </c>
      <c r="K198">
        <v>2</v>
      </c>
      <c r="L198">
        <v>7</v>
      </c>
      <c r="M198">
        <v>13</v>
      </c>
      <c r="N198">
        <v>52</v>
      </c>
      <c r="O198">
        <v>126</v>
      </c>
      <c r="P198">
        <v>27</v>
      </c>
      <c r="Q198">
        <v>9</v>
      </c>
      <c r="R198">
        <v>2</v>
      </c>
      <c r="S198">
        <v>6</v>
      </c>
      <c r="T198">
        <v>5</v>
      </c>
      <c r="U198">
        <v>3</v>
      </c>
      <c r="V198">
        <v>1</v>
      </c>
      <c r="W198">
        <v>4</v>
      </c>
      <c r="X198">
        <v>64</v>
      </c>
    </row>
    <row r="199" spans="1:24" x14ac:dyDescent="0.3">
      <c r="A199">
        <v>45874</v>
      </c>
      <c r="B199">
        <v>0</v>
      </c>
      <c r="C199">
        <v>1998</v>
      </c>
      <c r="D199" s="1">
        <v>45970.587627314817</v>
      </c>
      <c r="E199" t="s">
        <v>90</v>
      </c>
      <c r="F199">
        <v>4</v>
      </c>
      <c r="G199">
        <v>3</v>
      </c>
      <c r="H199">
        <v>3</v>
      </c>
      <c r="I199">
        <v>3</v>
      </c>
      <c r="J199">
        <v>4</v>
      </c>
      <c r="K199">
        <v>5</v>
      </c>
      <c r="L199">
        <v>3</v>
      </c>
      <c r="M199">
        <v>5</v>
      </c>
      <c r="N199">
        <v>6</v>
      </c>
      <c r="O199">
        <v>20</v>
      </c>
      <c r="P199">
        <v>4</v>
      </c>
      <c r="Q199">
        <v>3</v>
      </c>
      <c r="R199">
        <v>3</v>
      </c>
      <c r="S199">
        <v>1</v>
      </c>
      <c r="T199">
        <v>6</v>
      </c>
      <c r="U199">
        <v>2</v>
      </c>
      <c r="V199">
        <v>5</v>
      </c>
      <c r="W199">
        <v>4</v>
      </c>
      <c r="X199">
        <v>83</v>
      </c>
    </row>
    <row r="200" spans="1:24" x14ac:dyDescent="0.3">
      <c r="A200">
        <v>45897</v>
      </c>
      <c r="B200">
        <v>0</v>
      </c>
      <c r="C200">
        <v>2000</v>
      </c>
      <c r="D200" s="1">
        <v>45970.714537037034</v>
      </c>
      <c r="E200">
        <v>3</v>
      </c>
      <c r="F200">
        <v>2</v>
      </c>
      <c r="G200">
        <v>2</v>
      </c>
      <c r="H200">
        <v>1</v>
      </c>
      <c r="I200">
        <v>4</v>
      </c>
      <c r="J200">
        <v>2</v>
      </c>
      <c r="K200">
        <v>3</v>
      </c>
      <c r="L200">
        <v>4</v>
      </c>
      <c r="M200">
        <v>4</v>
      </c>
      <c r="N200">
        <v>6</v>
      </c>
      <c r="O200">
        <v>1641</v>
      </c>
      <c r="P200">
        <v>6</v>
      </c>
      <c r="Q200">
        <v>3</v>
      </c>
      <c r="R200">
        <v>6</v>
      </c>
      <c r="S200">
        <v>5</v>
      </c>
      <c r="T200">
        <v>1</v>
      </c>
      <c r="U200">
        <v>4</v>
      </c>
      <c r="V200">
        <v>2</v>
      </c>
      <c r="W200">
        <v>3</v>
      </c>
      <c r="X200">
        <v>28</v>
      </c>
    </row>
    <row r="201" spans="1:24" x14ac:dyDescent="0.3">
      <c r="A201">
        <v>45917</v>
      </c>
      <c r="B201">
        <v>0</v>
      </c>
      <c r="C201">
        <v>1973</v>
      </c>
      <c r="D201" s="1">
        <v>45970.762974537036</v>
      </c>
      <c r="E201" t="s">
        <v>90</v>
      </c>
      <c r="F201">
        <v>4</v>
      </c>
      <c r="G201">
        <v>3</v>
      </c>
      <c r="H201">
        <v>4</v>
      </c>
      <c r="I201">
        <v>3</v>
      </c>
      <c r="J201">
        <v>4</v>
      </c>
      <c r="K201">
        <v>3</v>
      </c>
      <c r="L201">
        <v>7</v>
      </c>
      <c r="M201">
        <v>5</v>
      </c>
      <c r="N201">
        <v>7</v>
      </c>
      <c r="O201">
        <v>6</v>
      </c>
      <c r="P201">
        <v>8</v>
      </c>
      <c r="Q201">
        <v>4</v>
      </c>
      <c r="R201">
        <v>5</v>
      </c>
      <c r="S201">
        <v>4</v>
      </c>
      <c r="T201">
        <v>1</v>
      </c>
      <c r="U201">
        <v>2</v>
      </c>
      <c r="V201">
        <v>6</v>
      </c>
      <c r="W201">
        <v>3</v>
      </c>
      <c r="X201">
        <v>51</v>
      </c>
    </row>
    <row r="202" spans="1:24" x14ac:dyDescent="0.3">
      <c r="A202">
        <v>45916</v>
      </c>
      <c r="B202">
        <v>0</v>
      </c>
      <c r="C202">
        <v>1984</v>
      </c>
      <c r="D202" s="1">
        <v>45970.765868055554</v>
      </c>
      <c r="E202" t="s">
        <v>44</v>
      </c>
      <c r="F202">
        <v>5</v>
      </c>
      <c r="G202">
        <v>5</v>
      </c>
      <c r="H202">
        <v>5</v>
      </c>
      <c r="I202">
        <v>5</v>
      </c>
      <c r="J202">
        <v>5</v>
      </c>
      <c r="K202">
        <v>5</v>
      </c>
      <c r="L202">
        <v>2</v>
      </c>
      <c r="M202">
        <v>2</v>
      </c>
      <c r="N202">
        <v>4</v>
      </c>
      <c r="O202">
        <v>17</v>
      </c>
      <c r="P202">
        <v>3</v>
      </c>
      <c r="Q202">
        <v>4</v>
      </c>
      <c r="R202">
        <v>3</v>
      </c>
      <c r="S202">
        <v>5</v>
      </c>
      <c r="T202">
        <v>2</v>
      </c>
      <c r="U202">
        <v>1</v>
      </c>
      <c r="V202">
        <v>6</v>
      </c>
      <c r="W202">
        <v>4</v>
      </c>
      <c r="X202">
        <v>5</v>
      </c>
    </row>
    <row r="203" spans="1:24" x14ac:dyDescent="0.3">
      <c r="A203">
        <v>43451</v>
      </c>
      <c r="B203">
        <v>0</v>
      </c>
      <c r="C203">
        <v>2001</v>
      </c>
      <c r="D203" s="1">
        <v>45970.803344907406</v>
      </c>
      <c r="E203">
        <v>4</v>
      </c>
      <c r="F203">
        <v>4</v>
      </c>
      <c r="G203">
        <v>2</v>
      </c>
      <c r="H203">
        <v>4</v>
      </c>
      <c r="I203">
        <v>4</v>
      </c>
      <c r="J203">
        <v>4</v>
      </c>
      <c r="K203">
        <v>4</v>
      </c>
      <c r="L203">
        <v>3</v>
      </c>
      <c r="M203">
        <v>4</v>
      </c>
      <c r="N203">
        <v>4</v>
      </c>
      <c r="O203">
        <v>3</v>
      </c>
      <c r="P203">
        <v>7</v>
      </c>
      <c r="Q203">
        <v>4</v>
      </c>
      <c r="R203">
        <v>5</v>
      </c>
      <c r="S203">
        <v>4</v>
      </c>
      <c r="T203">
        <v>3</v>
      </c>
      <c r="U203">
        <v>2</v>
      </c>
      <c r="V203">
        <v>1</v>
      </c>
      <c r="W203">
        <v>6</v>
      </c>
      <c r="X203">
        <v>56</v>
      </c>
    </row>
    <row r="204" spans="1:24" x14ac:dyDescent="0.3">
      <c r="A204">
        <v>43450</v>
      </c>
      <c r="B204">
        <v>1</v>
      </c>
      <c r="C204">
        <v>1993</v>
      </c>
      <c r="D204" s="1">
        <v>45970.830474537041</v>
      </c>
      <c r="E204">
        <v>0</v>
      </c>
      <c r="F204">
        <v>3</v>
      </c>
      <c r="G204">
        <v>2</v>
      </c>
      <c r="H204">
        <v>3</v>
      </c>
      <c r="I204">
        <v>3</v>
      </c>
      <c r="J204">
        <v>3</v>
      </c>
      <c r="K204">
        <v>1</v>
      </c>
      <c r="L204">
        <v>4</v>
      </c>
      <c r="M204">
        <v>7</v>
      </c>
      <c r="N204">
        <v>9</v>
      </c>
      <c r="O204">
        <v>8</v>
      </c>
      <c r="P204">
        <v>12</v>
      </c>
      <c r="Q204">
        <v>71</v>
      </c>
      <c r="R204">
        <v>2</v>
      </c>
      <c r="S204">
        <v>4</v>
      </c>
      <c r="T204">
        <v>3</v>
      </c>
      <c r="U204">
        <v>6</v>
      </c>
      <c r="V204">
        <v>5</v>
      </c>
      <c r="W204">
        <v>1</v>
      </c>
      <c r="X204">
        <v>17</v>
      </c>
    </row>
    <row r="205" spans="1:24" x14ac:dyDescent="0.3">
      <c r="A205">
        <v>46000</v>
      </c>
      <c r="B205">
        <v>0</v>
      </c>
      <c r="C205">
        <v>1987</v>
      </c>
      <c r="D205" s="1">
        <v>45971.378217592595</v>
      </c>
      <c r="E205" t="s">
        <v>91</v>
      </c>
      <c r="F205">
        <v>4</v>
      </c>
      <c r="G205">
        <v>3</v>
      </c>
      <c r="H205">
        <v>4</v>
      </c>
      <c r="I205">
        <v>2</v>
      </c>
      <c r="J205">
        <v>4</v>
      </c>
      <c r="K205">
        <v>4</v>
      </c>
      <c r="L205">
        <v>2</v>
      </c>
      <c r="M205">
        <v>3</v>
      </c>
      <c r="N205">
        <v>4</v>
      </c>
      <c r="O205">
        <v>24</v>
      </c>
      <c r="P205">
        <v>3</v>
      </c>
      <c r="Q205">
        <v>3</v>
      </c>
      <c r="R205">
        <v>6</v>
      </c>
      <c r="S205">
        <v>4</v>
      </c>
      <c r="T205">
        <v>2</v>
      </c>
      <c r="U205">
        <v>1</v>
      </c>
      <c r="V205">
        <v>5</v>
      </c>
      <c r="W205">
        <v>3</v>
      </c>
      <c r="X205">
        <v>65</v>
      </c>
    </row>
    <row r="206" spans="1:24" x14ac:dyDescent="0.3">
      <c r="A206">
        <v>44031</v>
      </c>
      <c r="B206">
        <v>0</v>
      </c>
      <c r="C206">
        <v>2005</v>
      </c>
      <c r="D206" s="1">
        <v>45971.824374999997</v>
      </c>
      <c r="E206">
        <v>0</v>
      </c>
      <c r="F206">
        <v>3</v>
      </c>
      <c r="G206">
        <v>2</v>
      </c>
      <c r="H206">
        <v>2</v>
      </c>
      <c r="I206">
        <v>3</v>
      </c>
      <c r="J206">
        <v>1</v>
      </c>
      <c r="K206">
        <v>4</v>
      </c>
      <c r="L206">
        <v>4</v>
      </c>
      <c r="M206">
        <v>9</v>
      </c>
      <c r="N206">
        <v>20</v>
      </c>
      <c r="O206">
        <v>5</v>
      </c>
      <c r="P206">
        <v>7</v>
      </c>
      <c r="Q206">
        <v>14</v>
      </c>
      <c r="R206">
        <v>4</v>
      </c>
      <c r="S206">
        <v>2</v>
      </c>
      <c r="T206">
        <v>6</v>
      </c>
      <c r="U206">
        <v>5</v>
      </c>
      <c r="V206">
        <v>3</v>
      </c>
      <c r="W206">
        <v>1</v>
      </c>
      <c r="X206">
        <v>38</v>
      </c>
    </row>
    <row r="207" spans="1:24" x14ac:dyDescent="0.3">
      <c r="A207">
        <v>46134</v>
      </c>
      <c r="B207">
        <v>0</v>
      </c>
      <c r="C207">
        <v>2004</v>
      </c>
      <c r="D207" s="1">
        <v>45972.010104166664</v>
      </c>
      <c r="E207">
        <v>7</v>
      </c>
      <c r="F207">
        <v>4</v>
      </c>
      <c r="G207">
        <v>2</v>
      </c>
      <c r="H207">
        <v>5</v>
      </c>
      <c r="I207">
        <v>5</v>
      </c>
      <c r="J207">
        <v>5</v>
      </c>
      <c r="K207">
        <v>3</v>
      </c>
      <c r="L207">
        <v>12</v>
      </c>
      <c r="M207">
        <v>3</v>
      </c>
      <c r="N207">
        <v>9</v>
      </c>
      <c r="O207">
        <v>4</v>
      </c>
      <c r="P207">
        <v>3</v>
      </c>
      <c r="Q207">
        <v>4</v>
      </c>
      <c r="R207">
        <v>1</v>
      </c>
      <c r="S207">
        <v>3</v>
      </c>
      <c r="T207">
        <v>6</v>
      </c>
      <c r="U207">
        <v>2</v>
      </c>
      <c r="V207">
        <v>4</v>
      </c>
      <c r="W207">
        <v>5</v>
      </c>
      <c r="X207">
        <v>70</v>
      </c>
    </row>
    <row r="208" spans="1:24" x14ac:dyDescent="0.3">
      <c r="A208">
        <v>44968</v>
      </c>
      <c r="B208">
        <v>1</v>
      </c>
      <c r="C208">
        <v>1986</v>
      </c>
      <c r="D208" s="1">
        <v>45972.377962962964</v>
      </c>
      <c r="E208" t="s">
        <v>44</v>
      </c>
      <c r="F208">
        <v>2</v>
      </c>
      <c r="G208">
        <v>1</v>
      </c>
      <c r="H208">
        <v>3</v>
      </c>
      <c r="I208">
        <v>3</v>
      </c>
      <c r="J208">
        <v>4</v>
      </c>
      <c r="K208">
        <v>1</v>
      </c>
      <c r="L208">
        <v>3</v>
      </c>
      <c r="M208">
        <v>7</v>
      </c>
      <c r="N208">
        <v>7</v>
      </c>
      <c r="O208">
        <v>4</v>
      </c>
      <c r="P208">
        <v>4</v>
      </c>
      <c r="Q208">
        <v>3</v>
      </c>
      <c r="R208">
        <v>3</v>
      </c>
      <c r="S208">
        <v>2</v>
      </c>
      <c r="T208">
        <v>1</v>
      </c>
      <c r="U208">
        <v>5</v>
      </c>
      <c r="V208">
        <v>4</v>
      </c>
      <c r="W208">
        <v>6</v>
      </c>
      <c r="X208">
        <v>18</v>
      </c>
    </row>
    <row r="209" spans="1:24" x14ac:dyDescent="0.3">
      <c r="A209">
        <v>46239</v>
      </c>
      <c r="B209">
        <v>0</v>
      </c>
      <c r="C209">
        <v>1999</v>
      </c>
      <c r="D209" s="1">
        <v>45972.790659722225</v>
      </c>
      <c r="E209" t="s">
        <v>44</v>
      </c>
      <c r="F209">
        <v>4</v>
      </c>
      <c r="G209">
        <v>3</v>
      </c>
      <c r="H209">
        <v>4</v>
      </c>
      <c r="I209">
        <v>4</v>
      </c>
      <c r="J209">
        <v>3</v>
      </c>
      <c r="K209">
        <v>4</v>
      </c>
      <c r="L209">
        <v>4</v>
      </c>
      <c r="M209">
        <v>6</v>
      </c>
      <c r="N209">
        <v>12</v>
      </c>
      <c r="O209">
        <v>5</v>
      </c>
      <c r="P209">
        <v>7</v>
      </c>
      <c r="Q209">
        <v>5</v>
      </c>
      <c r="R209">
        <v>4</v>
      </c>
      <c r="S209">
        <v>2</v>
      </c>
      <c r="T209">
        <v>1</v>
      </c>
      <c r="U209">
        <v>5</v>
      </c>
      <c r="V209">
        <v>3</v>
      </c>
      <c r="W209">
        <v>6</v>
      </c>
      <c r="X209">
        <v>50</v>
      </c>
    </row>
    <row r="210" spans="1:24" x14ac:dyDescent="0.3">
      <c r="A210">
        <v>46250</v>
      </c>
      <c r="B210">
        <v>1</v>
      </c>
      <c r="C210">
        <v>2006</v>
      </c>
      <c r="D210" s="1">
        <v>45972.799467592595</v>
      </c>
      <c r="E210" t="s">
        <v>92</v>
      </c>
      <c r="F210">
        <v>3</v>
      </c>
      <c r="G210">
        <v>1</v>
      </c>
      <c r="H210">
        <v>4</v>
      </c>
      <c r="I210">
        <v>3</v>
      </c>
      <c r="J210">
        <v>3</v>
      </c>
      <c r="K210">
        <v>2</v>
      </c>
      <c r="L210">
        <v>8</v>
      </c>
      <c r="M210">
        <v>4</v>
      </c>
      <c r="N210">
        <v>16</v>
      </c>
      <c r="O210">
        <v>25</v>
      </c>
      <c r="P210">
        <v>38</v>
      </c>
      <c r="Q210">
        <v>5</v>
      </c>
      <c r="R210">
        <v>1</v>
      </c>
      <c r="S210">
        <v>2</v>
      </c>
      <c r="T210">
        <v>3</v>
      </c>
      <c r="U210">
        <v>6</v>
      </c>
      <c r="V210">
        <v>4</v>
      </c>
      <c r="W210">
        <v>5</v>
      </c>
      <c r="X210">
        <v>29</v>
      </c>
    </row>
    <row r="211" spans="1:24" x14ac:dyDescent="0.3">
      <c r="A211">
        <v>46409</v>
      </c>
      <c r="B211">
        <v>1</v>
      </c>
      <c r="C211">
        <v>2005</v>
      </c>
      <c r="D211" s="1">
        <v>45972.950266203705</v>
      </c>
      <c r="E211" t="s">
        <v>93</v>
      </c>
      <c r="F211">
        <v>5</v>
      </c>
      <c r="G211">
        <v>4</v>
      </c>
      <c r="H211">
        <v>5</v>
      </c>
      <c r="I211">
        <v>5</v>
      </c>
      <c r="J211">
        <v>4</v>
      </c>
      <c r="K211">
        <v>4</v>
      </c>
      <c r="L211">
        <v>2</v>
      </c>
      <c r="M211">
        <v>4</v>
      </c>
      <c r="N211">
        <v>5</v>
      </c>
      <c r="O211">
        <v>8</v>
      </c>
      <c r="P211">
        <v>5</v>
      </c>
      <c r="Q211">
        <v>4</v>
      </c>
      <c r="R211">
        <v>3</v>
      </c>
      <c r="S211">
        <v>5</v>
      </c>
      <c r="T211">
        <v>6</v>
      </c>
      <c r="U211">
        <v>1</v>
      </c>
      <c r="V211">
        <v>2</v>
      </c>
      <c r="W211">
        <v>4</v>
      </c>
      <c r="X211">
        <v>20</v>
      </c>
    </row>
    <row r="212" spans="1:24" x14ac:dyDescent="0.3">
      <c r="A212">
        <v>46348</v>
      </c>
      <c r="B212">
        <v>0</v>
      </c>
      <c r="C212">
        <v>1996</v>
      </c>
      <c r="D212" s="1">
        <v>45972.961261574077</v>
      </c>
      <c r="E212" t="s">
        <v>44</v>
      </c>
      <c r="F212">
        <v>3</v>
      </c>
      <c r="G212">
        <v>3</v>
      </c>
      <c r="H212">
        <v>4</v>
      </c>
      <c r="I212">
        <v>3</v>
      </c>
      <c r="J212">
        <v>4</v>
      </c>
      <c r="K212">
        <v>2</v>
      </c>
      <c r="L212">
        <v>6</v>
      </c>
      <c r="M212">
        <v>8</v>
      </c>
      <c r="N212">
        <v>17</v>
      </c>
      <c r="O212">
        <v>16</v>
      </c>
      <c r="P212">
        <v>6</v>
      </c>
      <c r="Q212">
        <v>8</v>
      </c>
      <c r="R212">
        <v>5</v>
      </c>
      <c r="S212">
        <v>6</v>
      </c>
      <c r="T212">
        <v>1</v>
      </c>
      <c r="U212">
        <v>2</v>
      </c>
      <c r="V212">
        <v>3</v>
      </c>
      <c r="W212">
        <v>4</v>
      </c>
      <c r="X212">
        <v>48</v>
      </c>
    </row>
    <row r="213" spans="1:24" x14ac:dyDescent="0.3">
      <c r="A213">
        <v>46394</v>
      </c>
      <c r="B213">
        <v>0</v>
      </c>
      <c r="C213">
        <v>2007</v>
      </c>
      <c r="D213" s="1">
        <v>45972.96292824074</v>
      </c>
      <c r="E213">
        <v>0</v>
      </c>
      <c r="F213">
        <v>2</v>
      </c>
      <c r="G213">
        <v>1</v>
      </c>
      <c r="H213">
        <v>3</v>
      </c>
      <c r="I213">
        <v>4</v>
      </c>
      <c r="J213">
        <v>5</v>
      </c>
      <c r="K213">
        <v>4</v>
      </c>
      <c r="L213">
        <v>4</v>
      </c>
      <c r="M213">
        <v>18</v>
      </c>
      <c r="N213">
        <v>14</v>
      </c>
      <c r="O213">
        <v>7</v>
      </c>
      <c r="P213">
        <v>5</v>
      </c>
      <c r="Q213">
        <v>6</v>
      </c>
      <c r="R213">
        <v>2</v>
      </c>
      <c r="S213">
        <v>1</v>
      </c>
      <c r="T213">
        <v>3</v>
      </c>
      <c r="U213">
        <v>5</v>
      </c>
      <c r="V213">
        <v>6</v>
      </c>
      <c r="W213">
        <v>4</v>
      </c>
      <c r="X213">
        <v>91</v>
      </c>
    </row>
    <row r="214" spans="1:24" x14ac:dyDescent="0.3">
      <c r="A214">
        <v>46473</v>
      </c>
      <c r="B214">
        <v>0</v>
      </c>
      <c r="C214">
        <v>1997</v>
      </c>
      <c r="D214" s="1">
        <v>45973.531898148147</v>
      </c>
      <c r="E214" t="s">
        <v>44</v>
      </c>
      <c r="F214">
        <v>5</v>
      </c>
      <c r="G214">
        <v>4</v>
      </c>
      <c r="H214">
        <v>4</v>
      </c>
      <c r="I214">
        <v>3</v>
      </c>
      <c r="J214">
        <v>4</v>
      </c>
      <c r="K214">
        <v>4</v>
      </c>
      <c r="L214">
        <v>2</v>
      </c>
      <c r="M214">
        <v>2</v>
      </c>
      <c r="N214">
        <v>3</v>
      </c>
      <c r="O214">
        <v>5</v>
      </c>
      <c r="P214">
        <v>3</v>
      </c>
      <c r="Q214">
        <v>4</v>
      </c>
      <c r="R214">
        <v>5</v>
      </c>
      <c r="S214">
        <v>6</v>
      </c>
      <c r="T214">
        <v>3</v>
      </c>
      <c r="U214">
        <v>1</v>
      </c>
      <c r="V214">
        <v>4</v>
      </c>
      <c r="W214">
        <v>2</v>
      </c>
      <c r="X214">
        <v>63</v>
      </c>
    </row>
    <row r="215" spans="1:24" x14ac:dyDescent="0.3">
      <c r="A215">
        <v>46479</v>
      </c>
      <c r="B215">
        <v>0</v>
      </c>
      <c r="C215">
        <v>1986</v>
      </c>
      <c r="D215" s="1">
        <v>45973.538761574076</v>
      </c>
      <c r="E215">
        <v>0</v>
      </c>
      <c r="F215">
        <v>1</v>
      </c>
      <c r="G215">
        <v>1</v>
      </c>
      <c r="H215">
        <v>3</v>
      </c>
      <c r="I215">
        <v>3</v>
      </c>
      <c r="J215">
        <v>2</v>
      </c>
      <c r="K215">
        <v>2</v>
      </c>
      <c r="L215">
        <v>4</v>
      </c>
      <c r="M215">
        <v>5</v>
      </c>
      <c r="N215">
        <v>8</v>
      </c>
      <c r="O215">
        <v>8</v>
      </c>
      <c r="P215">
        <v>7</v>
      </c>
      <c r="Q215">
        <v>7</v>
      </c>
      <c r="R215">
        <v>5</v>
      </c>
      <c r="S215">
        <v>6</v>
      </c>
      <c r="T215">
        <v>3</v>
      </c>
      <c r="U215">
        <v>1</v>
      </c>
      <c r="V215">
        <v>4</v>
      </c>
      <c r="W215">
        <v>2</v>
      </c>
      <c r="X215">
        <v>5</v>
      </c>
    </row>
    <row r="216" spans="1:24" x14ac:dyDescent="0.3">
      <c r="A216">
        <v>46487</v>
      </c>
      <c r="B216">
        <v>0</v>
      </c>
      <c r="C216">
        <v>1976</v>
      </c>
      <c r="D216" s="1">
        <v>45973.578888888886</v>
      </c>
      <c r="E216" t="s">
        <v>44</v>
      </c>
      <c r="F216">
        <v>5</v>
      </c>
      <c r="G216">
        <v>3</v>
      </c>
      <c r="H216">
        <v>5</v>
      </c>
      <c r="I216">
        <v>5</v>
      </c>
      <c r="J216">
        <v>4</v>
      </c>
      <c r="K216">
        <v>3</v>
      </c>
      <c r="L216">
        <v>3</v>
      </c>
      <c r="M216">
        <v>8</v>
      </c>
      <c r="N216">
        <v>7</v>
      </c>
      <c r="O216">
        <v>15</v>
      </c>
      <c r="P216">
        <v>5</v>
      </c>
      <c r="Q216">
        <v>6</v>
      </c>
      <c r="R216">
        <v>6</v>
      </c>
      <c r="S216">
        <v>2</v>
      </c>
      <c r="T216">
        <v>3</v>
      </c>
      <c r="U216">
        <v>1</v>
      </c>
      <c r="V216">
        <v>5</v>
      </c>
      <c r="W216">
        <v>4</v>
      </c>
      <c r="X216">
        <v>52</v>
      </c>
    </row>
    <row r="217" spans="1:24" x14ac:dyDescent="0.3">
      <c r="A217">
        <v>46444</v>
      </c>
      <c r="B217">
        <v>0</v>
      </c>
      <c r="C217">
        <v>2001</v>
      </c>
      <c r="D217" s="1">
        <v>45973.626354166663</v>
      </c>
      <c r="E217" t="s">
        <v>94</v>
      </c>
      <c r="F217">
        <v>5</v>
      </c>
      <c r="G217">
        <v>2</v>
      </c>
      <c r="H217">
        <v>2</v>
      </c>
      <c r="I217">
        <v>5</v>
      </c>
      <c r="J217">
        <v>3</v>
      </c>
      <c r="K217">
        <v>5</v>
      </c>
      <c r="L217">
        <v>3</v>
      </c>
      <c r="M217">
        <v>8</v>
      </c>
      <c r="N217">
        <v>6</v>
      </c>
      <c r="O217">
        <v>8</v>
      </c>
      <c r="P217">
        <v>6</v>
      </c>
      <c r="Q217">
        <v>6</v>
      </c>
      <c r="R217">
        <v>6</v>
      </c>
      <c r="S217">
        <v>5</v>
      </c>
      <c r="T217">
        <v>2</v>
      </c>
      <c r="U217">
        <v>4</v>
      </c>
      <c r="V217">
        <v>1</v>
      </c>
      <c r="W217">
        <v>3</v>
      </c>
      <c r="X217">
        <v>95</v>
      </c>
    </row>
    <row r="218" spans="1:24" x14ac:dyDescent="0.3">
      <c r="A218">
        <v>46539</v>
      </c>
      <c r="B218">
        <v>0</v>
      </c>
      <c r="C218">
        <v>1992</v>
      </c>
      <c r="D218" s="1">
        <v>45973.886157407411</v>
      </c>
      <c r="E218">
        <v>7</v>
      </c>
      <c r="F218">
        <v>4</v>
      </c>
      <c r="G218">
        <v>4</v>
      </c>
      <c r="H218">
        <v>5</v>
      </c>
      <c r="I218">
        <v>5</v>
      </c>
      <c r="J218">
        <v>4</v>
      </c>
      <c r="K218">
        <v>4</v>
      </c>
      <c r="L218">
        <v>10</v>
      </c>
      <c r="M218">
        <v>6</v>
      </c>
      <c r="N218">
        <v>8</v>
      </c>
      <c r="O218">
        <v>9</v>
      </c>
      <c r="P218">
        <v>7</v>
      </c>
      <c r="Q218">
        <v>6</v>
      </c>
      <c r="R218">
        <v>5</v>
      </c>
      <c r="S218">
        <v>1</v>
      </c>
      <c r="T218">
        <v>4</v>
      </c>
      <c r="U218">
        <v>3</v>
      </c>
      <c r="V218">
        <v>6</v>
      </c>
      <c r="W218">
        <v>2</v>
      </c>
      <c r="X218">
        <v>33</v>
      </c>
    </row>
    <row r="219" spans="1:24" x14ac:dyDescent="0.3">
      <c r="A219">
        <v>46549</v>
      </c>
      <c r="B219">
        <v>1</v>
      </c>
      <c r="C219">
        <v>1988</v>
      </c>
      <c r="D219" s="1">
        <v>45974.362199074072</v>
      </c>
      <c r="E219" t="s">
        <v>95</v>
      </c>
      <c r="F219">
        <v>2</v>
      </c>
      <c r="G219">
        <v>1</v>
      </c>
      <c r="H219">
        <v>3</v>
      </c>
      <c r="I219">
        <v>4</v>
      </c>
      <c r="J219">
        <v>2</v>
      </c>
      <c r="K219">
        <v>1</v>
      </c>
      <c r="L219">
        <v>6</v>
      </c>
      <c r="M219">
        <v>6</v>
      </c>
      <c r="N219">
        <v>16</v>
      </c>
      <c r="O219">
        <v>6</v>
      </c>
      <c r="P219">
        <v>7</v>
      </c>
      <c r="Q219">
        <v>6</v>
      </c>
      <c r="R219">
        <v>6</v>
      </c>
      <c r="S219">
        <v>2</v>
      </c>
      <c r="T219">
        <v>1</v>
      </c>
      <c r="U219">
        <v>3</v>
      </c>
      <c r="V219">
        <v>4</v>
      </c>
      <c r="W219">
        <v>5</v>
      </c>
      <c r="X219">
        <v>5</v>
      </c>
    </row>
    <row r="220" spans="1:24" x14ac:dyDescent="0.3">
      <c r="A220">
        <v>46602</v>
      </c>
      <c r="B220">
        <v>0</v>
      </c>
      <c r="C220">
        <v>1974</v>
      </c>
      <c r="D220" s="1">
        <v>45974.898020833331</v>
      </c>
      <c r="E220">
        <v>7</v>
      </c>
      <c r="F220">
        <v>4</v>
      </c>
      <c r="G220">
        <v>4</v>
      </c>
      <c r="H220">
        <v>4</v>
      </c>
      <c r="I220">
        <v>4</v>
      </c>
      <c r="J220">
        <v>4</v>
      </c>
      <c r="K220">
        <v>4</v>
      </c>
      <c r="L220">
        <v>2</v>
      </c>
      <c r="M220">
        <v>3</v>
      </c>
      <c r="N220">
        <v>6</v>
      </c>
      <c r="O220">
        <v>5</v>
      </c>
      <c r="P220">
        <v>5</v>
      </c>
      <c r="Q220">
        <v>13</v>
      </c>
      <c r="R220">
        <v>4</v>
      </c>
      <c r="S220">
        <v>5</v>
      </c>
      <c r="T220">
        <v>3</v>
      </c>
      <c r="U220">
        <v>6</v>
      </c>
      <c r="V220">
        <v>2</v>
      </c>
      <c r="W220">
        <v>1</v>
      </c>
      <c r="X220">
        <v>46</v>
      </c>
    </row>
    <row r="221" spans="1:24" x14ac:dyDescent="0.3">
      <c r="A221">
        <v>46668</v>
      </c>
      <c r="B221">
        <v>0</v>
      </c>
      <c r="C221">
        <v>2003</v>
      </c>
      <c r="D221" s="1">
        <v>45976.343333333331</v>
      </c>
      <c r="E221" t="s">
        <v>44</v>
      </c>
      <c r="F221">
        <v>4</v>
      </c>
      <c r="G221">
        <v>2</v>
      </c>
      <c r="H221">
        <v>2</v>
      </c>
      <c r="I221">
        <v>5</v>
      </c>
      <c r="J221">
        <v>4</v>
      </c>
      <c r="K221">
        <v>1</v>
      </c>
      <c r="L221">
        <v>3</v>
      </c>
      <c r="M221">
        <v>3</v>
      </c>
      <c r="N221">
        <v>6</v>
      </c>
      <c r="O221">
        <v>4</v>
      </c>
      <c r="P221">
        <v>8</v>
      </c>
      <c r="Q221">
        <v>4</v>
      </c>
      <c r="R221">
        <v>4</v>
      </c>
      <c r="S221">
        <v>6</v>
      </c>
      <c r="T221">
        <v>1</v>
      </c>
      <c r="U221">
        <v>3</v>
      </c>
      <c r="V221">
        <v>5</v>
      </c>
      <c r="W221">
        <v>2</v>
      </c>
      <c r="X221">
        <v>78</v>
      </c>
    </row>
    <row r="222" spans="1:24" x14ac:dyDescent="0.3">
      <c r="A222">
        <v>46755</v>
      </c>
      <c r="B222">
        <v>1</v>
      </c>
      <c r="C222">
        <v>1990</v>
      </c>
      <c r="D222" s="1">
        <v>45977.368020833332</v>
      </c>
      <c r="E222">
        <v>4</v>
      </c>
      <c r="F222">
        <v>4</v>
      </c>
      <c r="G222">
        <v>3</v>
      </c>
      <c r="H222">
        <v>5</v>
      </c>
      <c r="I222">
        <v>5</v>
      </c>
      <c r="J222">
        <v>3</v>
      </c>
      <c r="K222">
        <v>2</v>
      </c>
      <c r="L222">
        <v>8</v>
      </c>
      <c r="M222">
        <v>7</v>
      </c>
      <c r="N222">
        <v>10</v>
      </c>
      <c r="O222">
        <v>4</v>
      </c>
      <c r="P222">
        <v>5</v>
      </c>
      <c r="Q222">
        <v>5</v>
      </c>
      <c r="R222">
        <v>1</v>
      </c>
      <c r="S222">
        <v>4</v>
      </c>
      <c r="T222">
        <v>5</v>
      </c>
      <c r="U222">
        <v>6</v>
      </c>
      <c r="V222">
        <v>2</v>
      </c>
      <c r="W222">
        <v>3</v>
      </c>
      <c r="X222">
        <v>72</v>
      </c>
    </row>
    <row r="223" spans="1:24" x14ac:dyDescent="0.3">
      <c r="A223">
        <v>46757</v>
      </c>
      <c r="B223">
        <v>0</v>
      </c>
      <c r="C223">
        <v>2005</v>
      </c>
      <c r="D223" s="1">
        <v>45977.433055555557</v>
      </c>
      <c r="E223" t="s">
        <v>96</v>
      </c>
      <c r="F223">
        <v>4</v>
      </c>
      <c r="G223">
        <v>3</v>
      </c>
      <c r="H223">
        <v>4</v>
      </c>
      <c r="I223">
        <v>2</v>
      </c>
      <c r="J223">
        <v>2</v>
      </c>
      <c r="K223">
        <v>4</v>
      </c>
      <c r="L223">
        <v>4</v>
      </c>
      <c r="M223">
        <v>7</v>
      </c>
      <c r="N223">
        <v>6</v>
      </c>
      <c r="O223">
        <v>9</v>
      </c>
      <c r="P223">
        <v>7</v>
      </c>
      <c r="Q223">
        <v>4</v>
      </c>
      <c r="R223">
        <v>2</v>
      </c>
      <c r="S223">
        <v>1</v>
      </c>
      <c r="T223">
        <v>3</v>
      </c>
      <c r="U223">
        <v>6</v>
      </c>
      <c r="V223">
        <v>5</v>
      </c>
      <c r="W223">
        <v>4</v>
      </c>
      <c r="X223">
        <v>60</v>
      </c>
    </row>
    <row r="224" spans="1:24" x14ac:dyDescent="0.3">
      <c r="A224">
        <v>41026</v>
      </c>
      <c r="B224">
        <v>0</v>
      </c>
      <c r="C224">
        <v>1997</v>
      </c>
      <c r="D224" s="1">
        <v>45977.562106481484</v>
      </c>
      <c r="E224">
        <v>3</v>
      </c>
      <c r="F224">
        <v>4</v>
      </c>
      <c r="G224">
        <v>4</v>
      </c>
      <c r="H224">
        <v>5</v>
      </c>
      <c r="I224">
        <v>5</v>
      </c>
      <c r="J224">
        <v>3</v>
      </c>
      <c r="K224">
        <v>3</v>
      </c>
      <c r="L224">
        <v>9</v>
      </c>
      <c r="M224">
        <v>5</v>
      </c>
      <c r="N224">
        <v>10</v>
      </c>
      <c r="O224">
        <v>4</v>
      </c>
      <c r="P224">
        <v>8</v>
      </c>
      <c r="Q224">
        <v>11</v>
      </c>
      <c r="R224">
        <v>1</v>
      </c>
      <c r="S224">
        <v>3</v>
      </c>
      <c r="T224">
        <v>5</v>
      </c>
      <c r="U224">
        <v>2</v>
      </c>
      <c r="V224">
        <v>4</v>
      </c>
      <c r="W224">
        <v>6</v>
      </c>
      <c r="X224">
        <v>55</v>
      </c>
    </row>
    <row r="225" spans="1:24" x14ac:dyDescent="0.3">
      <c r="A225">
        <v>46797</v>
      </c>
      <c r="B225">
        <v>0</v>
      </c>
      <c r="C225">
        <v>2004</v>
      </c>
      <c r="D225" s="1">
        <v>45977.875011574077</v>
      </c>
      <c r="E225" t="s">
        <v>46</v>
      </c>
      <c r="F225">
        <v>4</v>
      </c>
      <c r="G225">
        <v>2</v>
      </c>
      <c r="H225">
        <v>5</v>
      </c>
      <c r="I225">
        <v>4</v>
      </c>
      <c r="J225">
        <v>3</v>
      </c>
      <c r="K225">
        <v>3</v>
      </c>
      <c r="L225">
        <v>2</v>
      </c>
      <c r="M225">
        <v>7</v>
      </c>
      <c r="N225">
        <v>15</v>
      </c>
      <c r="O225">
        <v>5</v>
      </c>
      <c r="P225">
        <v>4</v>
      </c>
      <c r="Q225">
        <v>3</v>
      </c>
      <c r="R225">
        <v>5</v>
      </c>
      <c r="S225">
        <v>2</v>
      </c>
      <c r="T225">
        <v>1</v>
      </c>
      <c r="U225">
        <v>4</v>
      </c>
      <c r="V225">
        <v>6</v>
      </c>
      <c r="W225">
        <v>3</v>
      </c>
      <c r="X225">
        <v>62</v>
      </c>
    </row>
    <row r="226" spans="1:24" x14ac:dyDescent="0.3">
      <c r="A226">
        <v>46813</v>
      </c>
      <c r="B226">
        <v>0</v>
      </c>
      <c r="C226">
        <v>1974</v>
      </c>
      <c r="D226" s="1">
        <v>45977.968946759262</v>
      </c>
      <c r="E226">
        <v>5</v>
      </c>
      <c r="F226">
        <v>4</v>
      </c>
      <c r="G226">
        <v>3</v>
      </c>
      <c r="H226">
        <v>4</v>
      </c>
      <c r="I226">
        <v>4</v>
      </c>
      <c r="J226">
        <v>4</v>
      </c>
      <c r="K226">
        <v>4</v>
      </c>
      <c r="L226">
        <v>4</v>
      </c>
      <c r="M226">
        <v>5</v>
      </c>
      <c r="N226">
        <v>5</v>
      </c>
      <c r="O226">
        <v>5</v>
      </c>
      <c r="P226">
        <v>3</v>
      </c>
      <c r="Q226">
        <v>6</v>
      </c>
      <c r="R226">
        <v>1</v>
      </c>
      <c r="S226">
        <v>2</v>
      </c>
      <c r="T226">
        <v>6</v>
      </c>
      <c r="U226">
        <v>5</v>
      </c>
      <c r="V226">
        <v>4</v>
      </c>
      <c r="W226">
        <v>3</v>
      </c>
      <c r="X226">
        <v>48</v>
      </c>
    </row>
    <row r="227" spans="1:24" x14ac:dyDescent="0.3">
      <c r="A227">
        <v>46814</v>
      </c>
      <c r="B227">
        <v>0</v>
      </c>
      <c r="C227">
        <v>1984</v>
      </c>
      <c r="D227" s="1">
        <v>45977.97934027778</v>
      </c>
      <c r="E227" t="s">
        <v>97</v>
      </c>
      <c r="F227">
        <v>4</v>
      </c>
      <c r="G227">
        <v>3</v>
      </c>
      <c r="H227">
        <v>2</v>
      </c>
      <c r="I227">
        <v>5</v>
      </c>
      <c r="J227">
        <v>4</v>
      </c>
      <c r="K227">
        <v>2</v>
      </c>
      <c r="L227">
        <v>61</v>
      </c>
      <c r="M227">
        <v>13</v>
      </c>
      <c r="N227">
        <v>140</v>
      </c>
      <c r="O227">
        <v>12</v>
      </c>
      <c r="P227">
        <v>15</v>
      </c>
      <c r="Q227">
        <v>32</v>
      </c>
      <c r="R227">
        <v>1</v>
      </c>
      <c r="S227">
        <v>2</v>
      </c>
      <c r="T227">
        <v>6</v>
      </c>
      <c r="U227">
        <v>5</v>
      </c>
      <c r="V227">
        <v>3</v>
      </c>
      <c r="W227">
        <v>4</v>
      </c>
      <c r="X227">
        <v>75</v>
      </c>
    </row>
    <row r="228" spans="1:24" x14ac:dyDescent="0.3">
      <c r="A228">
        <v>46815</v>
      </c>
      <c r="B228">
        <v>0</v>
      </c>
      <c r="C228">
        <v>1975</v>
      </c>
      <c r="D228" s="1">
        <v>45977.990243055552</v>
      </c>
      <c r="E228" t="s">
        <v>98</v>
      </c>
      <c r="F228">
        <v>2</v>
      </c>
      <c r="G228">
        <v>3</v>
      </c>
      <c r="H228">
        <v>3</v>
      </c>
      <c r="I228">
        <v>4</v>
      </c>
      <c r="J228">
        <v>2</v>
      </c>
      <c r="K228">
        <v>4</v>
      </c>
      <c r="L228">
        <v>9</v>
      </c>
      <c r="M228">
        <v>6</v>
      </c>
      <c r="N228">
        <v>17</v>
      </c>
      <c r="O228">
        <v>6</v>
      </c>
      <c r="P228">
        <v>7</v>
      </c>
      <c r="Q228">
        <v>5</v>
      </c>
      <c r="R228">
        <v>3</v>
      </c>
      <c r="S228">
        <v>2</v>
      </c>
      <c r="T228">
        <v>1</v>
      </c>
      <c r="U228">
        <v>4</v>
      </c>
      <c r="V228">
        <v>5</v>
      </c>
      <c r="W228">
        <v>6</v>
      </c>
      <c r="X228">
        <v>54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424F-C90F-4D07-AA08-E04F54C0D0D7}">
  <dimension ref="A1:X502"/>
  <sheetViews>
    <sheetView workbookViewId="0">
      <selection activeCell="N9" sqref="N9"/>
    </sheetView>
  </sheetViews>
  <sheetFormatPr defaultRowHeight="14.4" x14ac:dyDescent="0.3"/>
  <cols>
    <col min="17" max="17" width="11.77734375" customWidth="1"/>
    <col min="18" max="18" width="13.88671875" customWidth="1"/>
    <col min="19" max="19" width="10.109375" customWidth="1"/>
    <col min="20" max="20" width="18.5546875" customWidth="1"/>
    <col min="21" max="21" width="12.5546875" customWidth="1"/>
    <col min="22" max="22" width="11.6640625" customWidth="1"/>
    <col min="23" max="23" width="15.6640625" customWidth="1"/>
  </cols>
  <sheetData>
    <row r="1" spans="1:23" ht="75.599999999999994" customHeight="1" x14ac:dyDescent="0.3">
      <c r="A1" s="81" t="s">
        <v>205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 t="s">
        <v>204</v>
      </c>
      <c r="O1" s="82"/>
      <c r="P1" s="82"/>
      <c r="Q1" s="82"/>
      <c r="R1" s="82"/>
      <c r="S1" s="82"/>
      <c r="T1" s="82"/>
    </row>
    <row r="2" spans="1:23" x14ac:dyDescent="0.3">
      <c r="A2" s="39" t="s">
        <v>19</v>
      </c>
      <c r="B2" s="39" t="s">
        <v>20</v>
      </c>
      <c r="C2" s="39" t="s">
        <v>21</v>
      </c>
      <c r="D2" s="39" t="s">
        <v>121</v>
      </c>
      <c r="E2" s="39" t="s">
        <v>122</v>
      </c>
      <c r="F2" s="39" t="s">
        <v>24</v>
      </c>
      <c r="G2" s="39" t="s">
        <v>25</v>
      </c>
      <c r="H2" s="39" t="s">
        <v>26</v>
      </c>
      <c r="I2" s="39" t="s">
        <v>27</v>
      </c>
      <c r="J2" s="39" t="s">
        <v>28</v>
      </c>
      <c r="K2" s="39" t="s">
        <v>29</v>
      </c>
      <c r="L2" s="39" t="s">
        <v>130</v>
      </c>
      <c r="M2" s="39" t="s">
        <v>171</v>
      </c>
    </row>
    <row r="3" spans="1:23" x14ac:dyDescent="0.3">
      <c r="A3">
        <v>45337</v>
      </c>
      <c r="B3">
        <v>0</v>
      </c>
      <c r="C3">
        <v>1994</v>
      </c>
      <c r="D3">
        <v>7</v>
      </c>
      <c r="E3">
        <v>7</v>
      </c>
      <c r="F3">
        <v>5</v>
      </c>
      <c r="G3">
        <v>4</v>
      </c>
      <c r="H3">
        <v>4</v>
      </c>
      <c r="I3">
        <v>5</v>
      </c>
      <c r="J3">
        <v>4</v>
      </c>
      <c r="K3">
        <v>4</v>
      </c>
      <c r="L3" s="6">
        <f>AVERAGE(F3:K3)</f>
        <v>4.333333333333333</v>
      </c>
      <c r="M3">
        <v>1</v>
      </c>
      <c r="P3" s="69" t="s">
        <v>172</v>
      </c>
      <c r="Q3" s="68" t="s">
        <v>173</v>
      </c>
      <c r="R3" s="68" t="s">
        <v>174</v>
      </c>
      <c r="S3" s="68" t="s">
        <v>147</v>
      </c>
      <c r="T3" s="68" t="s">
        <v>156</v>
      </c>
      <c r="U3" s="68" t="s">
        <v>175</v>
      </c>
      <c r="V3" s="68" t="s">
        <v>176</v>
      </c>
      <c r="W3" s="68" t="s">
        <v>203</v>
      </c>
    </row>
    <row r="4" spans="1:23" x14ac:dyDescent="0.3">
      <c r="A4">
        <v>45916</v>
      </c>
      <c r="B4">
        <v>0</v>
      </c>
      <c r="C4">
        <v>1984</v>
      </c>
      <c r="D4" t="s">
        <v>44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 s="6">
        <f t="shared" ref="L4:L67" si="0">AVERAGE(F4:K4)</f>
        <v>5</v>
      </c>
      <c r="M4">
        <v>1</v>
      </c>
      <c r="P4" s="70">
        <v>1</v>
      </c>
      <c r="Q4" s="72">
        <v>0.69299999999999995</v>
      </c>
      <c r="R4" s="72">
        <v>2.99</v>
      </c>
      <c r="S4" s="65">
        <v>40.9</v>
      </c>
      <c r="T4" s="65">
        <v>5.0000000000000001E-3</v>
      </c>
      <c r="U4" s="64">
        <v>0.84699999999999998</v>
      </c>
      <c r="V4" s="65">
        <v>1.0999999999999999E-2</v>
      </c>
      <c r="W4" s="74" t="s">
        <v>177</v>
      </c>
    </row>
    <row r="5" spans="1:23" x14ac:dyDescent="0.3">
      <c r="A5">
        <v>41121</v>
      </c>
      <c r="B5">
        <v>0</v>
      </c>
      <c r="C5">
        <v>1998</v>
      </c>
      <c r="D5" t="s">
        <v>53</v>
      </c>
      <c r="E5">
        <v>0</v>
      </c>
      <c r="F5">
        <v>2</v>
      </c>
      <c r="G5">
        <v>3</v>
      </c>
      <c r="H5">
        <v>4</v>
      </c>
      <c r="I5">
        <v>2</v>
      </c>
      <c r="J5">
        <v>3</v>
      </c>
      <c r="K5">
        <v>3</v>
      </c>
      <c r="L5" s="6">
        <f t="shared" si="0"/>
        <v>2.8333333333333335</v>
      </c>
      <c r="M5">
        <v>1</v>
      </c>
      <c r="P5" s="70">
        <v>2</v>
      </c>
      <c r="Q5" s="72">
        <v>0.74</v>
      </c>
      <c r="R5" s="72">
        <v>3.29</v>
      </c>
      <c r="S5" s="65">
        <v>38.4</v>
      </c>
      <c r="T5" s="65">
        <v>2E-3</v>
      </c>
      <c r="U5" s="64">
        <v>0.92900000000000005</v>
      </c>
      <c r="V5" s="65">
        <v>8.0000000000000002E-3</v>
      </c>
      <c r="W5" s="74" t="s">
        <v>177</v>
      </c>
    </row>
    <row r="6" spans="1:23" x14ac:dyDescent="0.3">
      <c r="A6">
        <v>41419</v>
      </c>
      <c r="B6">
        <v>0</v>
      </c>
      <c r="C6">
        <v>2002</v>
      </c>
      <c r="D6" t="s">
        <v>44</v>
      </c>
      <c r="F6">
        <v>2</v>
      </c>
      <c r="G6">
        <v>1</v>
      </c>
      <c r="H6">
        <v>3</v>
      </c>
      <c r="I6">
        <v>3</v>
      </c>
      <c r="J6">
        <v>2</v>
      </c>
      <c r="K6">
        <v>1</v>
      </c>
      <c r="L6" s="6">
        <f t="shared" si="0"/>
        <v>2</v>
      </c>
      <c r="M6">
        <v>1</v>
      </c>
      <c r="P6" s="70">
        <v>3</v>
      </c>
      <c r="Q6" s="72">
        <v>0.54</v>
      </c>
      <c r="R6" s="72">
        <v>2.4700000000000002</v>
      </c>
      <c r="S6" s="65">
        <v>35.4</v>
      </c>
      <c r="T6" s="65">
        <v>1.7999999999999999E-2</v>
      </c>
      <c r="U6" s="64">
        <v>0.7</v>
      </c>
      <c r="V6" s="65">
        <v>1E-3</v>
      </c>
      <c r="W6" s="74" t="s">
        <v>177</v>
      </c>
    </row>
    <row r="7" spans="1:23" x14ac:dyDescent="0.3">
      <c r="A7">
        <v>44811</v>
      </c>
      <c r="B7">
        <v>0</v>
      </c>
      <c r="C7">
        <v>1992</v>
      </c>
      <c r="D7" t="s">
        <v>79</v>
      </c>
      <c r="E7">
        <v>7</v>
      </c>
      <c r="F7">
        <v>2</v>
      </c>
      <c r="G7">
        <v>4</v>
      </c>
      <c r="H7">
        <v>5</v>
      </c>
      <c r="I7">
        <v>5</v>
      </c>
      <c r="J7">
        <v>3</v>
      </c>
      <c r="K7">
        <v>4</v>
      </c>
      <c r="L7" s="6">
        <f t="shared" si="0"/>
        <v>3.8333333333333335</v>
      </c>
      <c r="M7">
        <v>1</v>
      </c>
      <c r="P7" s="70">
        <v>4</v>
      </c>
      <c r="Q7" s="72">
        <v>0.55300000000000005</v>
      </c>
      <c r="R7" s="72">
        <v>2.13</v>
      </c>
      <c r="S7" s="65">
        <v>47.2</v>
      </c>
      <c r="T7" s="65">
        <v>3.7999999999999999E-2</v>
      </c>
      <c r="U7" s="64">
        <v>0.60299999999999998</v>
      </c>
      <c r="V7" s="65">
        <v>0.42499999999999999</v>
      </c>
      <c r="W7" s="65" t="s">
        <v>178</v>
      </c>
    </row>
    <row r="8" spans="1:23" x14ac:dyDescent="0.3">
      <c r="A8">
        <v>40989</v>
      </c>
      <c r="B8">
        <v>0</v>
      </c>
      <c r="C8">
        <v>1997</v>
      </c>
      <c r="D8">
        <v>2</v>
      </c>
      <c r="E8">
        <v>2</v>
      </c>
      <c r="F8">
        <v>3</v>
      </c>
      <c r="G8">
        <v>2</v>
      </c>
      <c r="H8">
        <v>4</v>
      </c>
      <c r="I8">
        <v>4</v>
      </c>
      <c r="J8">
        <v>3</v>
      </c>
      <c r="K8">
        <v>4</v>
      </c>
      <c r="L8" s="6">
        <f t="shared" si="0"/>
        <v>3.3333333333333335</v>
      </c>
      <c r="M8">
        <v>1</v>
      </c>
      <c r="P8" s="70">
        <v>5</v>
      </c>
      <c r="Q8" s="72">
        <v>0.56000000000000005</v>
      </c>
      <c r="R8" s="72">
        <v>2.31</v>
      </c>
      <c r="S8" s="65">
        <v>44.1</v>
      </c>
      <c r="T8" s="65">
        <v>2.5000000000000001E-2</v>
      </c>
      <c r="U8" s="64">
        <v>0.65400000000000003</v>
      </c>
      <c r="V8" s="65">
        <v>7.4999999999999997E-2</v>
      </c>
      <c r="W8" s="65" t="s">
        <v>178</v>
      </c>
    </row>
    <row r="9" spans="1:23" x14ac:dyDescent="0.3">
      <c r="A9">
        <v>41588</v>
      </c>
      <c r="B9">
        <v>0</v>
      </c>
      <c r="C9">
        <v>2003</v>
      </c>
      <c r="D9">
        <v>3</v>
      </c>
      <c r="E9">
        <v>3</v>
      </c>
      <c r="F9">
        <v>4</v>
      </c>
      <c r="G9">
        <v>4</v>
      </c>
      <c r="H9">
        <v>4</v>
      </c>
      <c r="I9">
        <v>4</v>
      </c>
      <c r="J9">
        <v>2</v>
      </c>
      <c r="K9">
        <v>4</v>
      </c>
      <c r="L9" s="6">
        <f t="shared" si="0"/>
        <v>3.6666666666666665</v>
      </c>
      <c r="M9">
        <v>1</v>
      </c>
      <c r="P9" s="70">
        <v>6</v>
      </c>
      <c r="Q9" s="72">
        <v>0.7</v>
      </c>
      <c r="R9" s="72">
        <v>2.92</v>
      </c>
      <c r="S9" s="65">
        <v>43.5</v>
      </c>
      <c r="T9" s="65">
        <v>6.0000000000000001E-3</v>
      </c>
      <c r="U9" s="64">
        <v>0.82499999999999996</v>
      </c>
      <c r="V9" s="65">
        <v>6.6000000000000003E-2</v>
      </c>
      <c r="W9" s="65" t="s">
        <v>178</v>
      </c>
    </row>
    <row r="10" spans="1:23" x14ac:dyDescent="0.3">
      <c r="A10">
        <v>46473</v>
      </c>
      <c r="B10">
        <v>0</v>
      </c>
      <c r="C10">
        <v>1997</v>
      </c>
      <c r="D10" t="s">
        <v>44</v>
      </c>
      <c r="F10">
        <v>5</v>
      </c>
      <c r="G10">
        <v>4</v>
      </c>
      <c r="H10">
        <v>4</v>
      </c>
      <c r="I10">
        <v>3</v>
      </c>
      <c r="J10">
        <v>4</v>
      </c>
      <c r="K10">
        <v>4</v>
      </c>
      <c r="L10" s="6">
        <f t="shared" si="0"/>
        <v>4</v>
      </c>
      <c r="M10">
        <v>1</v>
      </c>
      <c r="P10" s="70">
        <v>7</v>
      </c>
      <c r="Q10" s="72">
        <v>0.69299999999999995</v>
      </c>
      <c r="R10" s="72">
        <v>3.18</v>
      </c>
      <c r="S10" s="65">
        <v>35.299999999999997</v>
      </c>
      <c r="T10" s="65">
        <v>3.0000000000000001E-3</v>
      </c>
      <c r="U10" s="64">
        <v>0.89900000000000002</v>
      </c>
      <c r="V10" s="65">
        <v>1E-3</v>
      </c>
      <c r="W10" s="74" t="s">
        <v>177</v>
      </c>
    </row>
    <row r="11" spans="1:23" x14ac:dyDescent="0.3">
      <c r="A11">
        <v>41025</v>
      </c>
      <c r="B11">
        <v>0</v>
      </c>
      <c r="C11">
        <v>1994</v>
      </c>
      <c r="D11" t="s">
        <v>44</v>
      </c>
      <c r="F11">
        <v>3</v>
      </c>
      <c r="G11">
        <v>3</v>
      </c>
      <c r="H11">
        <v>2</v>
      </c>
      <c r="I11">
        <v>5</v>
      </c>
      <c r="J11">
        <v>4</v>
      </c>
      <c r="K11">
        <v>5</v>
      </c>
      <c r="L11" s="6">
        <f t="shared" si="0"/>
        <v>3.6666666666666665</v>
      </c>
      <c r="M11">
        <v>1</v>
      </c>
      <c r="P11" s="70">
        <v>8</v>
      </c>
      <c r="Q11" s="72">
        <v>0.433</v>
      </c>
      <c r="R11" s="72">
        <v>1.64</v>
      </c>
      <c r="S11" s="65">
        <v>47.6</v>
      </c>
      <c r="T11" s="65">
        <v>0.108</v>
      </c>
      <c r="U11" s="64">
        <v>0.46400000000000002</v>
      </c>
      <c r="V11" s="65">
        <v>0.42299999999999999</v>
      </c>
      <c r="W11" s="65" t="s">
        <v>178</v>
      </c>
    </row>
    <row r="12" spans="1:23" x14ac:dyDescent="0.3">
      <c r="A12">
        <v>42721</v>
      </c>
      <c r="B12">
        <v>0</v>
      </c>
      <c r="C12">
        <v>2007</v>
      </c>
      <c r="D12" t="s">
        <v>44</v>
      </c>
      <c r="F12">
        <v>3</v>
      </c>
      <c r="G12">
        <v>3</v>
      </c>
      <c r="H12">
        <v>4</v>
      </c>
      <c r="I12">
        <v>4</v>
      </c>
      <c r="J12">
        <v>3</v>
      </c>
      <c r="K12">
        <v>2</v>
      </c>
      <c r="L12" s="6">
        <f t="shared" si="0"/>
        <v>3.1666666666666665</v>
      </c>
      <c r="M12">
        <v>1</v>
      </c>
      <c r="P12" s="70">
        <v>9</v>
      </c>
      <c r="Q12" s="72">
        <v>0.65300000000000002</v>
      </c>
      <c r="R12" s="72">
        <v>3.04</v>
      </c>
      <c r="S12" s="65">
        <v>33.799999999999997</v>
      </c>
      <c r="T12" s="65">
        <v>5.0000000000000001E-3</v>
      </c>
      <c r="U12" s="64">
        <v>0.86</v>
      </c>
      <c r="V12" s="65" t="s">
        <v>202</v>
      </c>
      <c r="W12" s="74" t="s">
        <v>177</v>
      </c>
    </row>
    <row r="13" spans="1:23" ht="15" thickBot="1" x14ac:dyDescent="0.35">
      <c r="A13">
        <v>45675</v>
      </c>
      <c r="B13">
        <v>0</v>
      </c>
      <c r="C13">
        <v>1997</v>
      </c>
      <c r="D13" t="s">
        <v>89</v>
      </c>
      <c r="E13">
        <v>5</v>
      </c>
      <c r="F13">
        <v>3</v>
      </c>
      <c r="G13">
        <v>2</v>
      </c>
      <c r="H13">
        <v>4</v>
      </c>
      <c r="I13">
        <v>5</v>
      </c>
      <c r="J13">
        <v>4</v>
      </c>
      <c r="K13">
        <v>2</v>
      </c>
      <c r="L13" s="6">
        <f t="shared" si="0"/>
        <v>3.3333333333333335</v>
      </c>
      <c r="M13">
        <v>1</v>
      </c>
      <c r="P13" s="71">
        <v>10</v>
      </c>
      <c r="Q13" s="73">
        <v>0.57299999999999995</v>
      </c>
      <c r="R13" s="73">
        <v>2.69</v>
      </c>
      <c r="S13" s="67">
        <v>32.9</v>
      </c>
      <c r="T13" s="67">
        <v>1.0999999999999999E-2</v>
      </c>
      <c r="U13" s="66">
        <v>0.76200000000000001</v>
      </c>
      <c r="V13" s="67" t="s">
        <v>202</v>
      </c>
      <c r="W13" s="75" t="s">
        <v>177</v>
      </c>
    </row>
    <row r="14" spans="1:23" x14ac:dyDescent="0.3">
      <c r="A14">
        <v>42223</v>
      </c>
      <c r="B14">
        <v>0</v>
      </c>
      <c r="C14">
        <v>1994</v>
      </c>
      <c r="D14" t="s">
        <v>44</v>
      </c>
      <c r="F14">
        <v>4</v>
      </c>
      <c r="G14">
        <v>4</v>
      </c>
      <c r="H14">
        <v>4</v>
      </c>
      <c r="I14">
        <v>3</v>
      </c>
      <c r="J14">
        <v>3</v>
      </c>
      <c r="K14">
        <v>4</v>
      </c>
      <c r="L14" s="6">
        <f t="shared" si="0"/>
        <v>3.6666666666666665</v>
      </c>
      <c r="M14">
        <v>1</v>
      </c>
    </row>
    <row r="15" spans="1:23" x14ac:dyDescent="0.3">
      <c r="A15">
        <v>46444</v>
      </c>
      <c r="B15">
        <v>0</v>
      </c>
      <c r="C15">
        <v>2001</v>
      </c>
      <c r="D15" t="s">
        <v>94</v>
      </c>
      <c r="F15">
        <v>5</v>
      </c>
      <c r="G15">
        <v>2</v>
      </c>
      <c r="H15">
        <v>2</v>
      </c>
      <c r="I15">
        <v>5</v>
      </c>
      <c r="J15">
        <v>3</v>
      </c>
      <c r="K15">
        <v>5</v>
      </c>
      <c r="L15" s="6">
        <f t="shared" si="0"/>
        <v>3.6666666666666665</v>
      </c>
      <c r="M15">
        <v>1</v>
      </c>
    </row>
    <row r="16" spans="1:23" x14ac:dyDescent="0.3">
      <c r="A16">
        <v>44803</v>
      </c>
      <c r="B16">
        <v>0</v>
      </c>
      <c r="C16">
        <v>1990</v>
      </c>
      <c r="D16">
        <v>5</v>
      </c>
      <c r="E16">
        <v>5</v>
      </c>
      <c r="F16">
        <v>5</v>
      </c>
      <c r="G16">
        <v>4</v>
      </c>
      <c r="H16">
        <v>4</v>
      </c>
      <c r="I16">
        <v>5</v>
      </c>
      <c r="J16">
        <v>4</v>
      </c>
      <c r="K16">
        <v>2</v>
      </c>
      <c r="L16" s="6">
        <f t="shared" si="0"/>
        <v>4</v>
      </c>
      <c r="M16">
        <v>1</v>
      </c>
    </row>
    <row r="17" spans="1:24" x14ac:dyDescent="0.3">
      <c r="A17">
        <v>40988</v>
      </c>
      <c r="B17">
        <v>0</v>
      </c>
      <c r="C17">
        <v>1997</v>
      </c>
      <c r="D17" t="s">
        <v>44</v>
      </c>
      <c r="F17">
        <v>4</v>
      </c>
      <c r="G17">
        <v>3</v>
      </c>
      <c r="H17">
        <v>5</v>
      </c>
      <c r="I17">
        <v>4</v>
      </c>
      <c r="J17">
        <v>3</v>
      </c>
      <c r="K17">
        <v>3</v>
      </c>
      <c r="L17" s="6">
        <f t="shared" si="0"/>
        <v>3.6666666666666665</v>
      </c>
      <c r="M17">
        <v>1</v>
      </c>
    </row>
    <row r="18" spans="1:24" ht="16.2" customHeight="1" x14ac:dyDescent="0.3">
      <c r="A18">
        <v>40854</v>
      </c>
      <c r="B18">
        <v>0</v>
      </c>
      <c r="C18">
        <v>1983</v>
      </c>
      <c r="D18">
        <v>4</v>
      </c>
      <c r="E18">
        <v>4</v>
      </c>
      <c r="F18">
        <v>4</v>
      </c>
      <c r="G18">
        <v>2</v>
      </c>
      <c r="H18">
        <v>5</v>
      </c>
      <c r="I18">
        <v>4</v>
      </c>
      <c r="J18">
        <v>4</v>
      </c>
      <c r="K18">
        <v>3</v>
      </c>
      <c r="L18" s="6">
        <f t="shared" si="0"/>
        <v>3.6666666666666665</v>
      </c>
      <c r="M18">
        <v>1</v>
      </c>
    </row>
    <row r="19" spans="1:24" x14ac:dyDescent="0.3">
      <c r="A19">
        <v>43451</v>
      </c>
      <c r="B19">
        <v>0</v>
      </c>
      <c r="C19">
        <v>2001</v>
      </c>
      <c r="D19">
        <v>4</v>
      </c>
      <c r="E19">
        <v>4</v>
      </c>
      <c r="F19">
        <v>4</v>
      </c>
      <c r="G19">
        <v>2</v>
      </c>
      <c r="H19">
        <v>4</v>
      </c>
      <c r="I19">
        <v>4</v>
      </c>
      <c r="J19">
        <v>4</v>
      </c>
      <c r="K19">
        <v>4</v>
      </c>
      <c r="L19" s="6">
        <f t="shared" si="0"/>
        <v>3.6666666666666665</v>
      </c>
      <c r="M19">
        <v>1</v>
      </c>
    </row>
    <row r="20" spans="1:24" x14ac:dyDescent="0.3">
      <c r="A20">
        <v>46757</v>
      </c>
      <c r="B20">
        <v>0</v>
      </c>
      <c r="C20">
        <v>2005</v>
      </c>
      <c r="D20" t="s">
        <v>96</v>
      </c>
      <c r="E20">
        <v>5</v>
      </c>
      <c r="F20">
        <v>4</v>
      </c>
      <c r="G20">
        <v>3</v>
      </c>
      <c r="H20">
        <v>4</v>
      </c>
      <c r="I20">
        <v>2</v>
      </c>
      <c r="J20">
        <v>2</v>
      </c>
      <c r="K20">
        <v>4</v>
      </c>
      <c r="L20" s="6">
        <f t="shared" si="0"/>
        <v>3.1666666666666665</v>
      </c>
      <c r="M20">
        <v>1</v>
      </c>
    </row>
    <row r="21" spans="1:24" x14ac:dyDescent="0.3">
      <c r="A21">
        <v>45631</v>
      </c>
      <c r="B21">
        <v>0</v>
      </c>
      <c r="C21">
        <v>2003</v>
      </c>
      <c r="D21">
        <v>4</v>
      </c>
      <c r="E21">
        <v>4</v>
      </c>
      <c r="F21">
        <v>4</v>
      </c>
      <c r="G21">
        <v>3</v>
      </c>
      <c r="H21">
        <v>5</v>
      </c>
      <c r="I21">
        <v>5</v>
      </c>
      <c r="J21">
        <v>4</v>
      </c>
      <c r="K21">
        <v>3</v>
      </c>
      <c r="L21" s="6">
        <f t="shared" si="0"/>
        <v>4</v>
      </c>
      <c r="M21">
        <v>1</v>
      </c>
    </row>
    <row r="22" spans="1:24" x14ac:dyDescent="0.3">
      <c r="A22">
        <v>45304</v>
      </c>
      <c r="B22">
        <v>0</v>
      </c>
      <c r="C22">
        <v>2005</v>
      </c>
      <c r="D22" t="s">
        <v>86</v>
      </c>
      <c r="E22">
        <v>7</v>
      </c>
      <c r="F22">
        <v>4</v>
      </c>
      <c r="G22">
        <v>5</v>
      </c>
      <c r="H22">
        <v>5</v>
      </c>
      <c r="I22">
        <v>5</v>
      </c>
      <c r="J22">
        <v>3</v>
      </c>
      <c r="K22">
        <v>5</v>
      </c>
      <c r="L22" s="6">
        <f t="shared" si="0"/>
        <v>4.5</v>
      </c>
      <c r="M22">
        <v>1</v>
      </c>
    </row>
    <row r="23" spans="1:24" x14ac:dyDescent="0.3">
      <c r="A23">
        <v>41395</v>
      </c>
      <c r="B23">
        <v>0</v>
      </c>
      <c r="C23">
        <v>1996</v>
      </c>
      <c r="D23">
        <v>7</v>
      </c>
      <c r="E23">
        <v>7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 s="6">
        <f t="shared" si="0"/>
        <v>4</v>
      </c>
      <c r="M23">
        <v>1</v>
      </c>
    </row>
    <row r="24" spans="1:24" x14ac:dyDescent="0.3">
      <c r="A24">
        <v>41098</v>
      </c>
      <c r="B24">
        <v>0</v>
      </c>
      <c r="C24">
        <v>1973</v>
      </c>
      <c r="D24" t="s">
        <v>44</v>
      </c>
      <c r="F24">
        <v>4</v>
      </c>
      <c r="G24">
        <v>4</v>
      </c>
      <c r="H24">
        <v>5</v>
      </c>
      <c r="I24">
        <v>4</v>
      </c>
      <c r="J24">
        <v>4</v>
      </c>
      <c r="K24">
        <v>2</v>
      </c>
      <c r="L24" s="6">
        <f t="shared" si="0"/>
        <v>3.8333333333333335</v>
      </c>
      <c r="M24">
        <v>1</v>
      </c>
    </row>
    <row r="25" spans="1:24" ht="16.2" x14ac:dyDescent="0.3">
      <c r="A25">
        <v>41315</v>
      </c>
      <c r="B25">
        <v>0</v>
      </c>
      <c r="C25">
        <v>1988</v>
      </c>
      <c r="D25" t="s">
        <v>58</v>
      </c>
      <c r="E25">
        <v>5</v>
      </c>
      <c r="F25">
        <v>5</v>
      </c>
      <c r="G25">
        <v>5</v>
      </c>
      <c r="H25">
        <v>4</v>
      </c>
      <c r="I25">
        <v>5</v>
      </c>
      <c r="J25">
        <v>3</v>
      </c>
      <c r="K25">
        <v>5</v>
      </c>
      <c r="L25" s="6">
        <f t="shared" si="0"/>
        <v>4.5</v>
      </c>
      <c r="M25">
        <v>1</v>
      </c>
      <c r="Q25" s="80"/>
      <c r="R25" s="80"/>
      <c r="S25" s="80"/>
      <c r="T25" s="80"/>
      <c r="U25" s="80"/>
      <c r="V25" s="80"/>
      <c r="W25" s="80"/>
      <c r="X25" s="80"/>
    </row>
    <row r="26" spans="1:24" x14ac:dyDescent="0.3">
      <c r="A26">
        <v>44932</v>
      </c>
      <c r="B26">
        <v>0</v>
      </c>
      <c r="C26">
        <v>1984</v>
      </c>
      <c r="D26" t="s">
        <v>76</v>
      </c>
      <c r="E26">
        <v>7</v>
      </c>
      <c r="F26">
        <v>5</v>
      </c>
      <c r="G26">
        <v>4</v>
      </c>
      <c r="H26">
        <v>4</v>
      </c>
      <c r="I26">
        <v>5</v>
      </c>
      <c r="J26">
        <v>5</v>
      </c>
      <c r="K26">
        <v>4</v>
      </c>
      <c r="L26" s="6">
        <f t="shared" si="0"/>
        <v>4.5</v>
      </c>
      <c r="M26">
        <v>1</v>
      </c>
    </row>
    <row r="27" spans="1:24" x14ac:dyDescent="0.3">
      <c r="A27">
        <v>41105</v>
      </c>
      <c r="B27">
        <v>0</v>
      </c>
      <c r="C27">
        <v>1981</v>
      </c>
      <c r="D27" t="s">
        <v>51</v>
      </c>
      <c r="E27">
        <v>0</v>
      </c>
      <c r="F27">
        <v>2</v>
      </c>
      <c r="G27">
        <v>3</v>
      </c>
      <c r="H27">
        <v>5</v>
      </c>
      <c r="I27">
        <v>2</v>
      </c>
      <c r="J27">
        <v>3</v>
      </c>
      <c r="K27">
        <v>3</v>
      </c>
      <c r="L27" s="6">
        <f t="shared" si="0"/>
        <v>3</v>
      </c>
      <c r="M27">
        <v>1</v>
      </c>
    </row>
    <row r="28" spans="1:24" x14ac:dyDescent="0.3">
      <c r="A28">
        <v>40722</v>
      </c>
      <c r="B28">
        <v>1</v>
      </c>
      <c r="C28">
        <v>2003</v>
      </c>
      <c r="D28" t="s">
        <v>43</v>
      </c>
      <c r="F28">
        <v>3</v>
      </c>
      <c r="G28">
        <v>1</v>
      </c>
      <c r="H28">
        <v>2</v>
      </c>
      <c r="I28">
        <v>4</v>
      </c>
      <c r="J28">
        <v>4</v>
      </c>
      <c r="K28">
        <v>1</v>
      </c>
      <c r="L28" s="6">
        <f t="shared" si="0"/>
        <v>2.5</v>
      </c>
      <c r="M28">
        <v>1</v>
      </c>
    </row>
    <row r="29" spans="1:24" x14ac:dyDescent="0.3">
      <c r="A29">
        <v>40913</v>
      </c>
      <c r="B29">
        <v>1</v>
      </c>
      <c r="C29">
        <v>1995</v>
      </c>
      <c r="D29" t="s">
        <v>46</v>
      </c>
      <c r="F29">
        <v>2</v>
      </c>
      <c r="G29">
        <v>2</v>
      </c>
      <c r="H29">
        <v>4</v>
      </c>
      <c r="I29">
        <v>2</v>
      </c>
      <c r="J29">
        <v>3</v>
      </c>
      <c r="K29">
        <v>3</v>
      </c>
      <c r="L29" s="6">
        <f t="shared" si="0"/>
        <v>2.6666666666666665</v>
      </c>
      <c r="M29">
        <v>1</v>
      </c>
    </row>
    <row r="30" spans="1:24" x14ac:dyDescent="0.3">
      <c r="A30">
        <v>40999</v>
      </c>
      <c r="B30">
        <v>1</v>
      </c>
      <c r="C30">
        <v>1983</v>
      </c>
      <c r="D30" t="s">
        <v>44</v>
      </c>
      <c r="F30">
        <v>4</v>
      </c>
      <c r="G30">
        <v>3</v>
      </c>
      <c r="H30">
        <v>4</v>
      </c>
      <c r="I30">
        <v>4</v>
      </c>
      <c r="J30">
        <v>4</v>
      </c>
      <c r="K30">
        <v>4</v>
      </c>
      <c r="L30" s="6">
        <f t="shared" si="0"/>
        <v>3.8333333333333335</v>
      </c>
      <c r="M30">
        <v>1</v>
      </c>
    </row>
    <row r="31" spans="1:24" x14ac:dyDescent="0.3">
      <c r="A31">
        <v>41239</v>
      </c>
      <c r="B31">
        <v>1</v>
      </c>
      <c r="C31">
        <v>2003</v>
      </c>
      <c r="D31" t="s">
        <v>44</v>
      </c>
      <c r="F31">
        <v>4</v>
      </c>
      <c r="G31">
        <v>1</v>
      </c>
      <c r="H31">
        <v>1</v>
      </c>
      <c r="I31">
        <v>4</v>
      </c>
      <c r="J31">
        <v>4</v>
      </c>
      <c r="K31">
        <v>2</v>
      </c>
      <c r="L31" s="6">
        <f t="shared" si="0"/>
        <v>2.6666666666666665</v>
      </c>
      <c r="M31">
        <v>1</v>
      </c>
    </row>
    <row r="32" spans="1:24" x14ac:dyDescent="0.3">
      <c r="A32">
        <v>41452</v>
      </c>
      <c r="B32">
        <v>1</v>
      </c>
      <c r="C32">
        <v>2002</v>
      </c>
      <c r="D32" t="s">
        <v>59</v>
      </c>
      <c r="E32">
        <v>1</v>
      </c>
      <c r="F32">
        <v>2</v>
      </c>
      <c r="G32">
        <v>2</v>
      </c>
      <c r="H32">
        <v>4</v>
      </c>
      <c r="I32">
        <v>3</v>
      </c>
      <c r="J32">
        <v>3</v>
      </c>
      <c r="K32">
        <v>2</v>
      </c>
      <c r="L32" s="6">
        <f t="shared" si="0"/>
        <v>2.6666666666666665</v>
      </c>
      <c r="M32">
        <v>1</v>
      </c>
    </row>
    <row r="33" spans="1:13" x14ac:dyDescent="0.3">
      <c r="A33">
        <v>41722</v>
      </c>
      <c r="B33">
        <v>1</v>
      </c>
      <c r="C33">
        <v>1999</v>
      </c>
      <c r="D33">
        <v>7</v>
      </c>
      <c r="E33">
        <v>7</v>
      </c>
      <c r="F33">
        <v>5</v>
      </c>
      <c r="G33">
        <v>5</v>
      </c>
      <c r="H33">
        <v>5</v>
      </c>
      <c r="I33">
        <v>5</v>
      </c>
      <c r="J33">
        <v>3</v>
      </c>
      <c r="K33">
        <v>5</v>
      </c>
      <c r="L33" s="6">
        <f t="shared" si="0"/>
        <v>4.666666666666667</v>
      </c>
      <c r="M33">
        <v>1</v>
      </c>
    </row>
    <row r="34" spans="1:13" x14ac:dyDescent="0.3">
      <c r="A34">
        <v>41777</v>
      </c>
      <c r="B34">
        <v>1</v>
      </c>
      <c r="C34">
        <v>2000</v>
      </c>
      <c r="D34" t="s">
        <v>44</v>
      </c>
      <c r="F34">
        <v>4</v>
      </c>
      <c r="G34">
        <v>3</v>
      </c>
      <c r="H34">
        <v>4</v>
      </c>
      <c r="I34">
        <v>4</v>
      </c>
      <c r="J34">
        <v>2</v>
      </c>
      <c r="K34">
        <v>3</v>
      </c>
      <c r="L34" s="6">
        <f t="shared" si="0"/>
        <v>3.3333333333333335</v>
      </c>
      <c r="M34">
        <v>1</v>
      </c>
    </row>
    <row r="35" spans="1:13" x14ac:dyDescent="0.3">
      <c r="A35">
        <v>42135</v>
      </c>
      <c r="B35">
        <v>1</v>
      </c>
      <c r="C35">
        <v>1990</v>
      </c>
      <c r="D35">
        <v>0</v>
      </c>
      <c r="E35">
        <v>0</v>
      </c>
      <c r="F35">
        <v>4</v>
      </c>
      <c r="G35">
        <v>1</v>
      </c>
      <c r="H35">
        <v>4</v>
      </c>
      <c r="I35">
        <v>3</v>
      </c>
      <c r="J35">
        <v>3</v>
      </c>
      <c r="K35">
        <v>2</v>
      </c>
      <c r="L35" s="6">
        <f t="shared" si="0"/>
        <v>2.8333333333333335</v>
      </c>
      <c r="M35">
        <v>1</v>
      </c>
    </row>
    <row r="36" spans="1:13" x14ac:dyDescent="0.3">
      <c r="A36">
        <v>43085</v>
      </c>
      <c r="B36">
        <v>1</v>
      </c>
      <c r="C36">
        <v>2004</v>
      </c>
      <c r="D36">
        <v>4</v>
      </c>
      <c r="E36">
        <v>4</v>
      </c>
      <c r="F36">
        <v>5</v>
      </c>
      <c r="G36">
        <v>4</v>
      </c>
      <c r="H36">
        <v>5</v>
      </c>
      <c r="I36">
        <v>4</v>
      </c>
      <c r="J36">
        <v>5</v>
      </c>
      <c r="K36">
        <v>4</v>
      </c>
      <c r="L36" s="6">
        <f t="shared" si="0"/>
        <v>4.5</v>
      </c>
      <c r="M36">
        <v>1</v>
      </c>
    </row>
    <row r="37" spans="1:13" x14ac:dyDescent="0.3">
      <c r="A37">
        <v>43743</v>
      </c>
      <c r="B37">
        <v>1</v>
      </c>
      <c r="C37">
        <v>1993</v>
      </c>
      <c r="D37" t="s">
        <v>44</v>
      </c>
      <c r="F37">
        <v>3</v>
      </c>
      <c r="G37">
        <v>1</v>
      </c>
      <c r="H37">
        <v>1</v>
      </c>
      <c r="I37">
        <v>2</v>
      </c>
      <c r="J37">
        <v>1</v>
      </c>
      <c r="K37">
        <v>1</v>
      </c>
      <c r="L37" s="6">
        <f t="shared" si="0"/>
        <v>1.5</v>
      </c>
      <c r="M37">
        <v>1</v>
      </c>
    </row>
    <row r="38" spans="1:13" x14ac:dyDescent="0.3">
      <c r="A38">
        <v>43795</v>
      </c>
      <c r="B38">
        <v>1</v>
      </c>
      <c r="C38">
        <v>1995</v>
      </c>
      <c r="D38" t="s">
        <v>44</v>
      </c>
      <c r="F38">
        <v>4</v>
      </c>
      <c r="G38">
        <v>3</v>
      </c>
      <c r="H38">
        <v>4</v>
      </c>
      <c r="I38">
        <v>5</v>
      </c>
      <c r="J38">
        <v>4</v>
      </c>
      <c r="K38">
        <v>4</v>
      </c>
      <c r="L38" s="6">
        <f t="shared" si="0"/>
        <v>4</v>
      </c>
      <c r="M38">
        <v>1</v>
      </c>
    </row>
    <row r="39" spans="1:13" x14ac:dyDescent="0.3">
      <c r="A39">
        <v>43989</v>
      </c>
      <c r="B39">
        <v>1</v>
      </c>
      <c r="C39">
        <v>2000</v>
      </c>
      <c r="D39" t="s">
        <v>44</v>
      </c>
      <c r="F39">
        <v>4</v>
      </c>
      <c r="G39">
        <v>1</v>
      </c>
      <c r="H39">
        <v>4</v>
      </c>
      <c r="I39">
        <v>4</v>
      </c>
      <c r="J39">
        <v>1</v>
      </c>
      <c r="K39">
        <v>1</v>
      </c>
      <c r="L39" s="6">
        <f t="shared" si="0"/>
        <v>2.5</v>
      </c>
      <c r="M39">
        <v>1</v>
      </c>
    </row>
    <row r="40" spans="1:13" x14ac:dyDescent="0.3">
      <c r="A40">
        <v>44168</v>
      </c>
      <c r="B40">
        <v>1</v>
      </c>
      <c r="C40">
        <v>2003</v>
      </c>
      <c r="D40" t="s">
        <v>72</v>
      </c>
      <c r="E40">
        <v>3</v>
      </c>
      <c r="F40">
        <v>5</v>
      </c>
      <c r="G40">
        <v>4</v>
      </c>
      <c r="H40">
        <v>5</v>
      </c>
      <c r="I40">
        <v>5</v>
      </c>
      <c r="J40">
        <v>3</v>
      </c>
      <c r="K40">
        <v>4</v>
      </c>
      <c r="L40" s="6">
        <f t="shared" si="0"/>
        <v>4.333333333333333</v>
      </c>
      <c r="M40">
        <v>1</v>
      </c>
    </row>
    <row r="41" spans="1:13" x14ac:dyDescent="0.3">
      <c r="A41">
        <v>44241</v>
      </c>
      <c r="B41">
        <v>1</v>
      </c>
      <c r="C41">
        <v>2005</v>
      </c>
      <c r="D41">
        <v>0</v>
      </c>
      <c r="E41">
        <v>0</v>
      </c>
      <c r="F41">
        <v>3</v>
      </c>
      <c r="G41">
        <v>2</v>
      </c>
      <c r="H41">
        <v>4</v>
      </c>
      <c r="I41">
        <v>3</v>
      </c>
      <c r="J41">
        <v>2</v>
      </c>
      <c r="K41">
        <v>4</v>
      </c>
      <c r="L41" s="6">
        <f t="shared" si="0"/>
        <v>3</v>
      </c>
      <c r="M41">
        <v>1</v>
      </c>
    </row>
    <row r="42" spans="1:13" x14ac:dyDescent="0.3">
      <c r="A42">
        <v>44971</v>
      </c>
      <c r="B42">
        <v>1</v>
      </c>
      <c r="C42">
        <v>1989</v>
      </c>
      <c r="D42" t="s">
        <v>44</v>
      </c>
      <c r="F42">
        <v>1</v>
      </c>
      <c r="G42">
        <v>3</v>
      </c>
      <c r="H42">
        <v>2</v>
      </c>
      <c r="I42">
        <v>2</v>
      </c>
      <c r="J42">
        <v>1</v>
      </c>
      <c r="K42">
        <v>3</v>
      </c>
      <c r="L42" s="6">
        <f t="shared" si="0"/>
        <v>2</v>
      </c>
      <c r="M42">
        <v>1</v>
      </c>
    </row>
    <row r="43" spans="1:13" x14ac:dyDescent="0.3">
      <c r="A43">
        <v>45465</v>
      </c>
      <c r="B43">
        <v>1</v>
      </c>
      <c r="C43">
        <v>1999</v>
      </c>
      <c r="D43" t="s">
        <v>44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 s="6">
        <f t="shared" si="0"/>
        <v>1</v>
      </c>
      <c r="M43">
        <v>1</v>
      </c>
    </row>
    <row r="44" spans="1:13" x14ac:dyDescent="0.3">
      <c r="A44">
        <v>45476</v>
      </c>
      <c r="B44">
        <v>1</v>
      </c>
      <c r="C44">
        <v>2000</v>
      </c>
      <c r="D44" t="s">
        <v>44</v>
      </c>
      <c r="F44">
        <v>3</v>
      </c>
      <c r="G44">
        <v>2</v>
      </c>
      <c r="H44">
        <v>1</v>
      </c>
      <c r="I44">
        <v>4</v>
      </c>
      <c r="J44">
        <v>2</v>
      </c>
      <c r="K44">
        <v>2</v>
      </c>
      <c r="L44" s="6">
        <f t="shared" si="0"/>
        <v>2.3333333333333335</v>
      </c>
      <c r="M44">
        <v>1</v>
      </c>
    </row>
    <row r="45" spans="1:13" x14ac:dyDescent="0.3">
      <c r="A45">
        <v>45549</v>
      </c>
      <c r="B45">
        <v>1</v>
      </c>
      <c r="C45">
        <v>2002</v>
      </c>
      <c r="D45" t="s">
        <v>88</v>
      </c>
      <c r="E45">
        <v>7</v>
      </c>
      <c r="F45">
        <v>5</v>
      </c>
      <c r="G45">
        <v>3</v>
      </c>
      <c r="H45">
        <v>5</v>
      </c>
      <c r="I45">
        <v>5</v>
      </c>
      <c r="J45">
        <v>4</v>
      </c>
      <c r="K45">
        <v>3</v>
      </c>
      <c r="L45" s="6">
        <f t="shared" si="0"/>
        <v>4.166666666666667</v>
      </c>
      <c r="M45">
        <v>1</v>
      </c>
    </row>
    <row r="46" spans="1:13" x14ac:dyDescent="0.3">
      <c r="A46">
        <v>45637</v>
      </c>
      <c r="B46">
        <v>1</v>
      </c>
      <c r="C46">
        <v>1999</v>
      </c>
      <c r="D46" t="s">
        <v>44</v>
      </c>
      <c r="F46">
        <v>4</v>
      </c>
      <c r="G46">
        <v>4</v>
      </c>
      <c r="H46">
        <v>4</v>
      </c>
      <c r="I46">
        <v>2</v>
      </c>
      <c r="J46">
        <v>3</v>
      </c>
      <c r="K46">
        <v>3</v>
      </c>
      <c r="L46" s="6">
        <f t="shared" si="0"/>
        <v>3.3333333333333335</v>
      </c>
      <c r="M46">
        <v>1</v>
      </c>
    </row>
    <row r="47" spans="1:13" x14ac:dyDescent="0.3">
      <c r="A47">
        <v>43450</v>
      </c>
      <c r="B47">
        <v>1</v>
      </c>
      <c r="C47">
        <v>1993</v>
      </c>
      <c r="D47">
        <v>0</v>
      </c>
      <c r="E47">
        <v>0</v>
      </c>
      <c r="F47">
        <v>3</v>
      </c>
      <c r="G47">
        <v>2</v>
      </c>
      <c r="H47">
        <v>3</v>
      </c>
      <c r="I47">
        <v>3</v>
      </c>
      <c r="J47">
        <v>3</v>
      </c>
      <c r="K47">
        <v>1</v>
      </c>
      <c r="L47" s="6">
        <f t="shared" si="0"/>
        <v>2.5</v>
      </c>
      <c r="M47">
        <v>1</v>
      </c>
    </row>
    <row r="48" spans="1:13" x14ac:dyDescent="0.3">
      <c r="A48">
        <v>44968</v>
      </c>
      <c r="B48">
        <v>1</v>
      </c>
      <c r="C48">
        <v>1986</v>
      </c>
      <c r="D48" t="s">
        <v>44</v>
      </c>
      <c r="F48">
        <v>2</v>
      </c>
      <c r="G48">
        <v>1</v>
      </c>
      <c r="H48">
        <v>3</v>
      </c>
      <c r="I48">
        <v>3</v>
      </c>
      <c r="J48">
        <v>4</v>
      </c>
      <c r="K48">
        <v>1</v>
      </c>
      <c r="L48" s="6">
        <f t="shared" si="0"/>
        <v>2.3333333333333335</v>
      </c>
      <c r="M48">
        <v>1</v>
      </c>
    </row>
    <row r="49" spans="1:13" x14ac:dyDescent="0.3">
      <c r="A49">
        <v>46250</v>
      </c>
      <c r="B49">
        <v>1</v>
      </c>
      <c r="C49">
        <v>2006</v>
      </c>
      <c r="D49" t="s">
        <v>92</v>
      </c>
      <c r="F49">
        <v>3</v>
      </c>
      <c r="G49">
        <v>1</v>
      </c>
      <c r="H49">
        <v>4</v>
      </c>
      <c r="I49">
        <v>3</v>
      </c>
      <c r="J49">
        <v>3</v>
      </c>
      <c r="K49">
        <v>2</v>
      </c>
      <c r="L49" s="6">
        <f t="shared" si="0"/>
        <v>2.6666666666666665</v>
      </c>
      <c r="M49">
        <v>1</v>
      </c>
    </row>
    <row r="50" spans="1:13" x14ac:dyDescent="0.3">
      <c r="A50">
        <v>46409</v>
      </c>
      <c r="B50">
        <v>1</v>
      </c>
      <c r="C50">
        <v>2005</v>
      </c>
      <c r="D50" t="s">
        <v>93</v>
      </c>
      <c r="E50">
        <v>5</v>
      </c>
      <c r="F50">
        <v>5</v>
      </c>
      <c r="G50">
        <v>4</v>
      </c>
      <c r="H50">
        <v>5</v>
      </c>
      <c r="I50">
        <v>5</v>
      </c>
      <c r="J50">
        <v>4</v>
      </c>
      <c r="K50">
        <v>4</v>
      </c>
      <c r="L50" s="6">
        <f t="shared" si="0"/>
        <v>4.5</v>
      </c>
      <c r="M50">
        <v>1</v>
      </c>
    </row>
    <row r="51" spans="1:13" x14ac:dyDescent="0.3">
      <c r="A51">
        <v>46549</v>
      </c>
      <c r="B51">
        <v>1</v>
      </c>
      <c r="C51">
        <v>1988</v>
      </c>
      <c r="D51" t="s">
        <v>95</v>
      </c>
      <c r="F51">
        <v>2</v>
      </c>
      <c r="G51">
        <v>1</v>
      </c>
      <c r="H51">
        <v>3</v>
      </c>
      <c r="I51">
        <v>4</v>
      </c>
      <c r="J51">
        <v>2</v>
      </c>
      <c r="K51">
        <v>1</v>
      </c>
      <c r="L51" s="6">
        <f t="shared" si="0"/>
        <v>2.1666666666666665</v>
      </c>
      <c r="M51">
        <v>1</v>
      </c>
    </row>
    <row r="52" spans="1:13" x14ac:dyDescent="0.3">
      <c r="A52">
        <v>46755</v>
      </c>
      <c r="B52">
        <v>1</v>
      </c>
      <c r="C52">
        <v>1990</v>
      </c>
      <c r="D52">
        <v>4</v>
      </c>
      <c r="E52">
        <v>4</v>
      </c>
      <c r="F52">
        <v>4</v>
      </c>
      <c r="G52">
        <v>3</v>
      </c>
      <c r="H52">
        <v>5</v>
      </c>
      <c r="I52">
        <v>5</v>
      </c>
      <c r="J52">
        <v>3</v>
      </c>
      <c r="K52">
        <v>2</v>
      </c>
      <c r="L52" s="6">
        <f t="shared" si="0"/>
        <v>3.6666666666666665</v>
      </c>
      <c r="M52">
        <v>1</v>
      </c>
    </row>
    <row r="53" spans="1:13" x14ac:dyDescent="0.3">
      <c r="A53">
        <v>44941</v>
      </c>
      <c r="B53">
        <v>0</v>
      </c>
      <c r="C53">
        <v>1987</v>
      </c>
      <c r="D53" t="s">
        <v>81</v>
      </c>
      <c r="E53">
        <v>7</v>
      </c>
      <c r="F53">
        <v>4</v>
      </c>
      <c r="G53">
        <v>4</v>
      </c>
      <c r="H53">
        <v>4</v>
      </c>
      <c r="I53">
        <v>4</v>
      </c>
      <c r="J53">
        <v>2</v>
      </c>
      <c r="K53">
        <v>4</v>
      </c>
      <c r="L53" s="6">
        <f t="shared" si="0"/>
        <v>3.6666666666666665</v>
      </c>
      <c r="M53">
        <v>2</v>
      </c>
    </row>
    <row r="54" spans="1:13" x14ac:dyDescent="0.3">
      <c r="A54">
        <v>44211</v>
      </c>
      <c r="B54">
        <v>0</v>
      </c>
      <c r="C54">
        <v>1999</v>
      </c>
      <c r="D54" t="s">
        <v>73</v>
      </c>
      <c r="F54">
        <v>2</v>
      </c>
      <c r="G54">
        <v>2</v>
      </c>
      <c r="H54">
        <v>4</v>
      </c>
      <c r="I54">
        <v>4</v>
      </c>
      <c r="J54">
        <v>3</v>
      </c>
      <c r="K54">
        <v>3</v>
      </c>
      <c r="L54" s="6">
        <f t="shared" si="0"/>
        <v>3</v>
      </c>
      <c r="M54">
        <v>2</v>
      </c>
    </row>
    <row r="55" spans="1:13" x14ac:dyDescent="0.3">
      <c r="A55">
        <v>44934</v>
      </c>
      <c r="B55">
        <v>0</v>
      </c>
      <c r="C55">
        <v>1983</v>
      </c>
      <c r="D55" t="s">
        <v>44</v>
      </c>
      <c r="F55">
        <v>4</v>
      </c>
      <c r="G55">
        <v>5</v>
      </c>
      <c r="H55">
        <v>5</v>
      </c>
      <c r="I55">
        <v>3</v>
      </c>
      <c r="J55">
        <v>5</v>
      </c>
      <c r="K55">
        <v>4</v>
      </c>
      <c r="L55" s="6">
        <f t="shared" si="0"/>
        <v>4.333333333333333</v>
      </c>
      <c r="M55">
        <v>2</v>
      </c>
    </row>
    <row r="56" spans="1:13" x14ac:dyDescent="0.3">
      <c r="A56">
        <v>41773</v>
      </c>
      <c r="B56">
        <v>0</v>
      </c>
      <c r="C56">
        <v>2004</v>
      </c>
      <c r="D56" t="s">
        <v>60</v>
      </c>
      <c r="F56">
        <v>4</v>
      </c>
      <c r="G56">
        <v>1</v>
      </c>
      <c r="H56">
        <v>4</v>
      </c>
      <c r="I56">
        <v>3</v>
      </c>
      <c r="J56">
        <v>4</v>
      </c>
      <c r="K56">
        <v>1</v>
      </c>
      <c r="L56" s="6">
        <f t="shared" si="0"/>
        <v>2.8333333333333335</v>
      </c>
      <c r="M56">
        <v>2</v>
      </c>
    </row>
    <row r="57" spans="1:13" x14ac:dyDescent="0.3">
      <c r="A57">
        <v>44625</v>
      </c>
      <c r="B57">
        <v>0</v>
      </c>
      <c r="C57">
        <v>1991</v>
      </c>
      <c r="D57">
        <v>15</v>
      </c>
      <c r="E57">
        <v>15</v>
      </c>
      <c r="F57">
        <v>3</v>
      </c>
      <c r="G57">
        <v>3</v>
      </c>
      <c r="H57">
        <v>3</v>
      </c>
      <c r="I57">
        <v>3</v>
      </c>
      <c r="J57">
        <v>3</v>
      </c>
      <c r="K57">
        <v>3</v>
      </c>
      <c r="L57" s="6">
        <f t="shared" si="0"/>
        <v>3</v>
      </c>
      <c r="M57">
        <v>2</v>
      </c>
    </row>
    <row r="58" spans="1:13" x14ac:dyDescent="0.3">
      <c r="A58">
        <v>44950</v>
      </c>
      <c r="B58">
        <v>0</v>
      </c>
      <c r="C58">
        <v>2001</v>
      </c>
      <c r="D58">
        <v>5</v>
      </c>
      <c r="E58">
        <v>5</v>
      </c>
      <c r="F58">
        <v>3</v>
      </c>
      <c r="G58">
        <v>3</v>
      </c>
      <c r="H58">
        <v>5</v>
      </c>
      <c r="I58">
        <v>5</v>
      </c>
      <c r="J58">
        <v>5</v>
      </c>
      <c r="K58">
        <v>4</v>
      </c>
      <c r="L58" s="6">
        <f t="shared" si="0"/>
        <v>4.166666666666667</v>
      </c>
      <c r="M58">
        <v>2</v>
      </c>
    </row>
    <row r="59" spans="1:13" x14ac:dyDescent="0.3">
      <c r="A59">
        <v>44005</v>
      </c>
      <c r="B59">
        <v>0</v>
      </c>
      <c r="C59">
        <v>1996</v>
      </c>
      <c r="D59" t="s">
        <v>69</v>
      </c>
      <c r="F59">
        <v>5</v>
      </c>
      <c r="G59">
        <v>3</v>
      </c>
      <c r="H59">
        <v>5</v>
      </c>
      <c r="I59">
        <v>5</v>
      </c>
      <c r="J59">
        <v>4</v>
      </c>
      <c r="K59">
        <v>3</v>
      </c>
      <c r="L59" s="6">
        <f t="shared" si="0"/>
        <v>4.166666666666667</v>
      </c>
      <c r="M59">
        <v>2</v>
      </c>
    </row>
    <row r="60" spans="1:13" x14ac:dyDescent="0.3">
      <c r="A60">
        <v>40993</v>
      </c>
      <c r="B60">
        <v>0</v>
      </c>
      <c r="C60">
        <v>2001</v>
      </c>
      <c r="D60" t="s">
        <v>49</v>
      </c>
      <c r="E60">
        <v>5</v>
      </c>
      <c r="F60">
        <v>4</v>
      </c>
      <c r="G60">
        <v>4</v>
      </c>
      <c r="H60">
        <v>5</v>
      </c>
      <c r="I60">
        <v>4</v>
      </c>
      <c r="J60">
        <v>4</v>
      </c>
      <c r="K60">
        <v>4</v>
      </c>
      <c r="L60" s="6">
        <f t="shared" si="0"/>
        <v>4.166666666666667</v>
      </c>
      <c r="M60">
        <v>2</v>
      </c>
    </row>
    <row r="61" spans="1:13" x14ac:dyDescent="0.3">
      <c r="A61">
        <v>46473</v>
      </c>
      <c r="B61">
        <v>0</v>
      </c>
      <c r="C61">
        <v>1997</v>
      </c>
      <c r="D61" t="s">
        <v>44</v>
      </c>
      <c r="F61">
        <v>5</v>
      </c>
      <c r="G61">
        <v>4</v>
      </c>
      <c r="H61">
        <v>4</v>
      </c>
      <c r="I61">
        <v>3</v>
      </c>
      <c r="J61">
        <v>4</v>
      </c>
      <c r="K61">
        <v>4</v>
      </c>
      <c r="L61" s="6">
        <f t="shared" si="0"/>
        <v>4</v>
      </c>
      <c r="M61">
        <v>2</v>
      </c>
    </row>
    <row r="62" spans="1:13" x14ac:dyDescent="0.3">
      <c r="A62">
        <v>41076</v>
      </c>
      <c r="B62">
        <v>0</v>
      </c>
      <c r="C62">
        <v>1999</v>
      </c>
      <c r="D62" t="s">
        <v>44</v>
      </c>
      <c r="F62">
        <v>3</v>
      </c>
      <c r="G62">
        <v>3</v>
      </c>
      <c r="H62">
        <v>4</v>
      </c>
      <c r="I62">
        <v>4</v>
      </c>
      <c r="J62">
        <v>3</v>
      </c>
      <c r="K62">
        <v>3</v>
      </c>
      <c r="L62" s="6">
        <f t="shared" si="0"/>
        <v>3.3333333333333335</v>
      </c>
      <c r="M62">
        <v>2</v>
      </c>
    </row>
    <row r="63" spans="1:13" x14ac:dyDescent="0.3">
      <c r="A63">
        <v>41328</v>
      </c>
      <c r="B63">
        <v>0</v>
      </c>
      <c r="C63">
        <v>1984</v>
      </c>
      <c r="D63" t="s">
        <v>44</v>
      </c>
      <c r="F63">
        <v>3</v>
      </c>
      <c r="G63">
        <v>4</v>
      </c>
      <c r="H63">
        <v>4</v>
      </c>
      <c r="I63">
        <v>4</v>
      </c>
      <c r="J63">
        <v>2</v>
      </c>
      <c r="K63">
        <v>5</v>
      </c>
      <c r="L63" s="6">
        <f t="shared" si="0"/>
        <v>3.6666666666666665</v>
      </c>
      <c r="M63">
        <v>2</v>
      </c>
    </row>
    <row r="64" spans="1:13" x14ac:dyDescent="0.3">
      <c r="A64">
        <v>40697</v>
      </c>
      <c r="B64">
        <v>0</v>
      </c>
      <c r="C64">
        <v>2001</v>
      </c>
      <c r="D64">
        <v>0</v>
      </c>
      <c r="E64">
        <v>0</v>
      </c>
      <c r="F64">
        <v>4</v>
      </c>
      <c r="G64">
        <v>2</v>
      </c>
      <c r="H64">
        <v>3</v>
      </c>
      <c r="I64">
        <v>5</v>
      </c>
      <c r="J64">
        <v>4</v>
      </c>
      <c r="K64">
        <v>3</v>
      </c>
      <c r="L64" s="6">
        <f t="shared" si="0"/>
        <v>3.5</v>
      </c>
      <c r="M64">
        <v>2</v>
      </c>
    </row>
    <row r="65" spans="1:13" x14ac:dyDescent="0.3">
      <c r="A65">
        <v>45304</v>
      </c>
      <c r="B65">
        <v>0</v>
      </c>
      <c r="C65">
        <v>2005</v>
      </c>
      <c r="D65" t="s">
        <v>86</v>
      </c>
      <c r="E65">
        <v>7</v>
      </c>
      <c r="F65">
        <v>4</v>
      </c>
      <c r="G65">
        <v>5</v>
      </c>
      <c r="H65">
        <v>5</v>
      </c>
      <c r="I65">
        <v>5</v>
      </c>
      <c r="J65">
        <v>3</v>
      </c>
      <c r="K65">
        <v>5</v>
      </c>
      <c r="L65" s="6">
        <f t="shared" si="0"/>
        <v>4.5</v>
      </c>
      <c r="M65">
        <v>2</v>
      </c>
    </row>
    <row r="66" spans="1:13" x14ac:dyDescent="0.3">
      <c r="A66">
        <v>41281</v>
      </c>
      <c r="B66">
        <v>0</v>
      </c>
      <c r="C66">
        <v>1978</v>
      </c>
      <c r="D66" t="s">
        <v>56</v>
      </c>
      <c r="F66">
        <v>5</v>
      </c>
      <c r="G66">
        <v>4</v>
      </c>
      <c r="H66">
        <v>4</v>
      </c>
      <c r="I66">
        <v>5</v>
      </c>
      <c r="J66">
        <v>4</v>
      </c>
      <c r="K66">
        <v>4</v>
      </c>
      <c r="L66" s="6">
        <f t="shared" si="0"/>
        <v>4.333333333333333</v>
      </c>
      <c r="M66">
        <v>2</v>
      </c>
    </row>
    <row r="67" spans="1:13" x14ac:dyDescent="0.3">
      <c r="A67">
        <v>34182</v>
      </c>
      <c r="B67">
        <v>0</v>
      </c>
      <c r="C67">
        <v>2000</v>
      </c>
      <c r="D67">
        <v>3</v>
      </c>
      <c r="E67">
        <v>3</v>
      </c>
      <c r="F67">
        <v>4</v>
      </c>
      <c r="G67">
        <v>4</v>
      </c>
      <c r="H67">
        <v>5</v>
      </c>
      <c r="I67">
        <v>4</v>
      </c>
      <c r="J67">
        <v>2</v>
      </c>
      <c r="K67">
        <v>4</v>
      </c>
      <c r="L67" s="6">
        <f t="shared" si="0"/>
        <v>3.8333333333333335</v>
      </c>
      <c r="M67">
        <v>2</v>
      </c>
    </row>
    <row r="68" spans="1:13" x14ac:dyDescent="0.3">
      <c r="A68">
        <v>44811</v>
      </c>
      <c r="B68">
        <v>0</v>
      </c>
      <c r="C68">
        <v>1992</v>
      </c>
      <c r="D68" t="s">
        <v>79</v>
      </c>
      <c r="E68">
        <v>7</v>
      </c>
      <c r="F68">
        <v>2</v>
      </c>
      <c r="G68">
        <v>4</v>
      </c>
      <c r="H68">
        <v>5</v>
      </c>
      <c r="I68">
        <v>5</v>
      </c>
      <c r="J68">
        <v>3</v>
      </c>
      <c r="K68">
        <v>4</v>
      </c>
      <c r="L68" s="6">
        <f t="shared" ref="L68:L131" si="1">AVERAGE(F68:K68)</f>
        <v>3.8333333333333335</v>
      </c>
      <c r="M68">
        <v>2</v>
      </c>
    </row>
    <row r="69" spans="1:13" x14ac:dyDescent="0.3">
      <c r="A69">
        <v>41096</v>
      </c>
      <c r="B69">
        <v>0</v>
      </c>
      <c r="C69">
        <v>1984</v>
      </c>
      <c r="D69">
        <v>7</v>
      </c>
      <c r="E69">
        <v>7</v>
      </c>
      <c r="F69">
        <v>4</v>
      </c>
      <c r="G69">
        <v>3</v>
      </c>
      <c r="H69">
        <v>4</v>
      </c>
      <c r="I69">
        <v>4</v>
      </c>
      <c r="J69">
        <v>4</v>
      </c>
      <c r="K69">
        <v>3</v>
      </c>
      <c r="L69" s="6">
        <f t="shared" si="1"/>
        <v>3.6666666666666665</v>
      </c>
      <c r="M69">
        <v>2</v>
      </c>
    </row>
    <row r="70" spans="1:13" x14ac:dyDescent="0.3">
      <c r="A70">
        <v>43675</v>
      </c>
      <c r="B70">
        <v>0</v>
      </c>
      <c r="C70">
        <v>1959</v>
      </c>
      <c r="D70" t="s">
        <v>44</v>
      </c>
      <c r="F70">
        <v>5</v>
      </c>
      <c r="G70">
        <v>1</v>
      </c>
      <c r="H70">
        <v>3</v>
      </c>
      <c r="I70">
        <v>1</v>
      </c>
      <c r="J70">
        <v>4</v>
      </c>
      <c r="K70">
        <v>3</v>
      </c>
      <c r="L70" s="6">
        <f t="shared" si="1"/>
        <v>2.8333333333333335</v>
      </c>
      <c r="M70">
        <v>2</v>
      </c>
    </row>
    <row r="71" spans="1:13" x14ac:dyDescent="0.3">
      <c r="A71">
        <v>42223</v>
      </c>
      <c r="B71">
        <v>0</v>
      </c>
      <c r="C71">
        <v>1994</v>
      </c>
      <c r="D71" t="s">
        <v>44</v>
      </c>
      <c r="F71">
        <v>4</v>
      </c>
      <c r="G71">
        <v>4</v>
      </c>
      <c r="H71">
        <v>4</v>
      </c>
      <c r="I71">
        <v>3</v>
      </c>
      <c r="J71">
        <v>3</v>
      </c>
      <c r="K71">
        <v>4</v>
      </c>
      <c r="L71" s="6">
        <f t="shared" si="1"/>
        <v>3.6666666666666665</v>
      </c>
      <c r="M71">
        <v>2</v>
      </c>
    </row>
    <row r="72" spans="1:13" x14ac:dyDescent="0.3">
      <c r="A72">
        <v>41112</v>
      </c>
      <c r="B72">
        <v>0</v>
      </c>
      <c r="C72">
        <v>1984</v>
      </c>
      <c r="D72" t="s">
        <v>44</v>
      </c>
      <c r="F72">
        <v>3</v>
      </c>
      <c r="G72">
        <v>2</v>
      </c>
      <c r="H72">
        <v>4</v>
      </c>
      <c r="I72">
        <v>3</v>
      </c>
      <c r="J72">
        <v>4</v>
      </c>
      <c r="K72">
        <v>3</v>
      </c>
      <c r="L72" s="6">
        <f t="shared" si="1"/>
        <v>3.1666666666666665</v>
      </c>
      <c r="M72">
        <v>2</v>
      </c>
    </row>
    <row r="73" spans="1:13" x14ac:dyDescent="0.3">
      <c r="A73">
        <v>42389</v>
      </c>
      <c r="B73">
        <v>0</v>
      </c>
      <c r="C73">
        <v>1986</v>
      </c>
      <c r="D73">
        <v>5</v>
      </c>
      <c r="E73">
        <v>5</v>
      </c>
      <c r="F73">
        <v>5</v>
      </c>
      <c r="G73">
        <v>5</v>
      </c>
      <c r="H73">
        <v>5</v>
      </c>
      <c r="I73">
        <v>4</v>
      </c>
      <c r="J73">
        <v>4</v>
      </c>
      <c r="K73">
        <v>4</v>
      </c>
      <c r="L73" s="6">
        <f t="shared" si="1"/>
        <v>4.5</v>
      </c>
      <c r="M73">
        <v>2</v>
      </c>
    </row>
    <row r="74" spans="1:13" x14ac:dyDescent="0.3">
      <c r="A74">
        <v>44822</v>
      </c>
      <c r="B74">
        <v>0</v>
      </c>
      <c r="C74">
        <v>1990</v>
      </c>
      <c r="D74" t="s">
        <v>44</v>
      </c>
      <c r="F74">
        <v>4</v>
      </c>
      <c r="G74">
        <v>4</v>
      </c>
      <c r="H74">
        <v>5</v>
      </c>
      <c r="I74">
        <v>4</v>
      </c>
      <c r="J74">
        <v>4</v>
      </c>
      <c r="K74">
        <v>3</v>
      </c>
      <c r="L74" s="6">
        <f t="shared" si="1"/>
        <v>4</v>
      </c>
      <c r="M74">
        <v>2</v>
      </c>
    </row>
    <row r="75" spans="1:13" x14ac:dyDescent="0.3">
      <c r="A75">
        <v>44886</v>
      </c>
      <c r="B75">
        <v>0</v>
      </c>
      <c r="C75">
        <v>1968</v>
      </c>
      <c r="D75">
        <v>5</v>
      </c>
      <c r="E75">
        <v>5</v>
      </c>
      <c r="F75">
        <v>4</v>
      </c>
      <c r="G75">
        <v>5</v>
      </c>
      <c r="H75">
        <v>5</v>
      </c>
      <c r="I75">
        <v>5</v>
      </c>
      <c r="J75">
        <v>3</v>
      </c>
      <c r="K75">
        <v>4</v>
      </c>
      <c r="L75" s="6">
        <f t="shared" si="1"/>
        <v>4.333333333333333</v>
      </c>
      <c r="M75">
        <v>2</v>
      </c>
    </row>
    <row r="76" spans="1:13" x14ac:dyDescent="0.3">
      <c r="A76">
        <v>46668</v>
      </c>
      <c r="B76">
        <v>0</v>
      </c>
      <c r="C76">
        <v>2003</v>
      </c>
      <c r="D76" t="s">
        <v>44</v>
      </c>
      <c r="F76">
        <v>4</v>
      </c>
      <c r="G76">
        <v>2</v>
      </c>
      <c r="H76">
        <v>2</v>
      </c>
      <c r="I76">
        <v>5</v>
      </c>
      <c r="J76">
        <v>4</v>
      </c>
      <c r="K76">
        <v>1</v>
      </c>
      <c r="L76" s="6">
        <f t="shared" si="1"/>
        <v>3</v>
      </c>
      <c r="M76">
        <v>2</v>
      </c>
    </row>
    <row r="77" spans="1:13" x14ac:dyDescent="0.3">
      <c r="A77">
        <v>44992</v>
      </c>
      <c r="B77">
        <v>0</v>
      </c>
      <c r="C77">
        <v>1990</v>
      </c>
      <c r="D77" t="s">
        <v>84</v>
      </c>
      <c r="E77">
        <v>7</v>
      </c>
      <c r="F77">
        <v>5</v>
      </c>
      <c r="G77">
        <v>5</v>
      </c>
      <c r="H77">
        <v>5</v>
      </c>
      <c r="I77">
        <v>5</v>
      </c>
      <c r="J77">
        <v>4</v>
      </c>
      <c r="K77">
        <v>4</v>
      </c>
      <c r="L77" s="6">
        <f t="shared" si="1"/>
        <v>4.666666666666667</v>
      </c>
      <c r="M77">
        <v>2</v>
      </c>
    </row>
    <row r="78" spans="1:13" x14ac:dyDescent="0.3">
      <c r="A78">
        <v>40722</v>
      </c>
      <c r="B78">
        <v>1</v>
      </c>
      <c r="C78">
        <v>2003</v>
      </c>
      <c r="D78" t="s">
        <v>43</v>
      </c>
      <c r="F78">
        <v>3</v>
      </c>
      <c r="G78">
        <v>1</v>
      </c>
      <c r="H78">
        <v>2</v>
      </c>
      <c r="I78">
        <v>4</v>
      </c>
      <c r="J78">
        <v>4</v>
      </c>
      <c r="K78">
        <v>1</v>
      </c>
      <c r="L78" s="6">
        <f t="shared" si="1"/>
        <v>2.5</v>
      </c>
      <c r="M78">
        <v>2</v>
      </c>
    </row>
    <row r="79" spans="1:13" x14ac:dyDescent="0.3">
      <c r="A79">
        <v>40913</v>
      </c>
      <c r="B79">
        <v>1</v>
      </c>
      <c r="C79">
        <v>1995</v>
      </c>
      <c r="D79" t="s">
        <v>46</v>
      </c>
      <c r="F79">
        <v>2</v>
      </c>
      <c r="G79">
        <v>2</v>
      </c>
      <c r="H79">
        <v>4</v>
      </c>
      <c r="I79">
        <v>2</v>
      </c>
      <c r="J79">
        <v>3</v>
      </c>
      <c r="K79">
        <v>3</v>
      </c>
      <c r="L79" s="6">
        <f t="shared" si="1"/>
        <v>2.6666666666666665</v>
      </c>
      <c r="M79">
        <v>2</v>
      </c>
    </row>
    <row r="80" spans="1:13" x14ac:dyDescent="0.3">
      <c r="A80">
        <v>40999</v>
      </c>
      <c r="B80">
        <v>1</v>
      </c>
      <c r="C80">
        <v>1983</v>
      </c>
      <c r="D80" t="s">
        <v>44</v>
      </c>
      <c r="F80">
        <v>4</v>
      </c>
      <c r="G80">
        <v>3</v>
      </c>
      <c r="H80">
        <v>4</v>
      </c>
      <c r="I80">
        <v>4</v>
      </c>
      <c r="J80">
        <v>4</v>
      </c>
      <c r="K80">
        <v>4</v>
      </c>
      <c r="L80" s="6">
        <f t="shared" si="1"/>
        <v>3.8333333333333335</v>
      </c>
      <c r="M80">
        <v>2</v>
      </c>
    </row>
    <row r="81" spans="1:13" x14ac:dyDescent="0.3">
      <c r="A81">
        <v>41239</v>
      </c>
      <c r="B81">
        <v>1</v>
      </c>
      <c r="C81">
        <v>2003</v>
      </c>
      <c r="D81" t="s">
        <v>44</v>
      </c>
      <c r="F81">
        <v>4</v>
      </c>
      <c r="G81">
        <v>1</v>
      </c>
      <c r="H81">
        <v>1</v>
      </c>
      <c r="I81">
        <v>4</v>
      </c>
      <c r="J81">
        <v>4</v>
      </c>
      <c r="K81">
        <v>2</v>
      </c>
      <c r="L81" s="6">
        <f t="shared" si="1"/>
        <v>2.6666666666666665</v>
      </c>
      <c r="M81">
        <v>2</v>
      </c>
    </row>
    <row r="82" spans="1:13" x14ac:dyDescent="0.3">
      <c r="A82">
        <v>41452</v>
      </c>
      <c r="B82">
        <v>1</v>
      </c>
      <c r="C82">
        <v>2002</v>
      </c>
      <c r="D82" t="s">
        <v>59</v>
      </c>
      <c r="E82">
        <v>1</v>
      </c>
      <c r="F82">
        <v>2</v>
      </c>
      <c r="G82">
        <v>2</v>
      </c>
      <c r="H82">
        <v>4</v>
      </c>
      <c r="I82">
        <v>3</v>
      </c>
      <c r="J82">
        <v>3</v>
      </c>
      <c r="K82">
        <v>2</v>
      </c>
      <c r="L82" s="6">
        <f t="shared" si="1"/>
        <v>2.6666666666666665</v>
      </c>
      <c r="M82">
        <v>2</v>
      </c>
    </row>
    <row r="83" spans="1:13" x14ac:dyDescent="0.3">
      <c r="A83">
        <v>41722</v>
      </c>
      <c r="B83">
        <v>1</v>
      </c>
      <c r="C83">
        <v>1999</v>
      </c>
      <c r="D83">
        <v>7</v>
      </c>
      <c r="E83">
        <v>7</v>
      </c>
      <c r="F83">
        <v>5</v>
      </c>
      <c r="G83">
        <v>5</v>
      </c>
      <c r="H83">
        <v>5</v>
      </c>
      <c r="I83">
        <v>5</v>
      </c>
      <c r="J83">
        <v>3</v>
      </c>
      <c r="K83">
        <v>5</v>
      </c>
      <c r="L83" s="6">
        <f t="shared" si="1"/>
        <v>4.666666666666667</v>
      </c>
      <c r="M83">
        <v>2</v>
      </c>
    </row>
    <row r="84" spans="1:13" x14ac:dyDescent="0.3">
      <c r="A84">
        <v>41777</v>
      </c>
      <c r="B84">
        <v>1</v>
      </c>
      <c r="C84">
        <v>2000</v>
      </c>
      <c r="D84" t="s">
        <v>44</v>
      </c>
      <c r="F84">
        <v>4</v>
      </c>
      <c r="G84">
        <v>3</v>
      </c>
      <c r="H84">
        <v>4</v>
      </c>
      <c r="I84">
        <v>4</v>
      </c>
      <c r="J84">
        <v>2</v>
      </c>
      <c r="K84">
        <v>3</v>
      </c>
      <c r="L84" s="6">
        <f t="shared" si="1"/>
        <v>3.3333333333333335</v>
      </c>
      <c r="M84">
        <v>2</v>
      </c>
    </row>
    <row r="85" spans="1:13" x14ac:dyDescent="0.3">
      <c r="A85">
        <v>42135</v>
      </c>
      <c r="B85">
        <v>1</v>
      </c>
      <c r="C85">
        <v>1990</v>
      </c>
      <c r="D85">
        <v>0</v>
      </c>
      <c r="E85">
        <v>0</v>
      </c>
      <c r="F85">
        <v>4</v>
      </c>
      <c r="G85">
        <v>1</v>
      </c>
      <c r="H85">
        <v>4</v>
      </c>
      <c r="I85">
        <v>3</v>
      </c>
      <c r="J85">
        <v>3</v>
      </c>
      <c r="K85">
        <v>2</v>
      </c>
      <c r="L85" s="6">
        <f t="shared" si="1"/>
        <v>2.8333333333333335</v>
      </c>
      <c r="M85">
        <v>2</v>
      </c>
    </row>
    <row r="86" spans="1:13" x14ac:dyDescent="0.3">
      <c r="A86">
        <v>43085</v>
      </c>
      <c r="B86">
        <v>1</v>
      </c>
      <c r="C86">
        <v>2004</v>
      </c>
      <c r="D86">
        <v>4</v>
      </c>
      <c r="E86">
        <v>4</v>
      </c>
      <c r="F86">
        <v>5</v>
      </c>
      <c r="G86">
        <v>4</v>
      </c>
      <c r="H86">
        <v>5</v>
      </c>
      <c r="I86">
        <v>4</v>
      </c>
      <c r="J86">
        <v>5</v>
      </c>
      <c r="K86">
        <v>4</v>
      </c>
      <c r="L86" s="6">
        <f t="shared" si="1"/>
        <v>4.5</v>
      </c>
      <c r="M86">
        <v>2</v>
      </c>
    </row>
    <row r="87" spans="1:13" x14ac:dyDescent="0.3">
      <c r="A87">
        <v>43743</v>
      </c>
      <c r="B87">
        <v>1</v>
      </c>
      <c r="C87">
        <v>1993</v>
      </c>
      <c r="D87" t="s">
        <v>44</v>
      </c>
      <c r="F87">
        <v>3</v>
      </c>
      <c r="G87">
        <v>1</v>
      </c>
      <c r="H87">
        <v>1</v>
      </c>
      <c r="I87">
        <v>2</v>
      </c>
      <c r="J87">
        <v>1</v>
      </c>
      <c r="K87">
        <v>1</v>
      </c>
      <c r="L87" s="6">
        <f t="shared" si="1"/>
        <v>1.5</v>
      </c>
      <c r="M87">
        <v>2</v>
      </c>
    </row>
    <row r="88" spans="1:13" x14ac:dyDescent="0.3">
      <c r="A88">
        <v>43795</v>
      </c>
      <c r="B88">
        <v>1</v>
      </c>
      <c r="C88">
        <v>1995</v>
      </c>
      <c r="D88" t="s">
        <v>44</v>
      </c>
      <c r="F88">
        <v>4</v>
      </c>
      <c r="G88">
        <v>3</v>
      </c>
      <c r="H88">
        <v>4</v>
      </c>
      <c r="I88">
        <v>5</v>
      </c>
      <c r="J88">
        <v>4</v>
      </c>
      <c r="K88">
        <v>4</v>
      </c>
      <c r="L88" s="6">
        <f t="shared" si="1"/>
        <v>4</v>
      </c>
      <c r="M88">
        <v>2</v>
      </c>
    </row>
    <row r="89" spans="1:13" x14ac:dyDescent="0.3">
      <c r="A89">
        <v>43989</v>
      </c>
      <c r="B89">
        <v>1</v>
      </c>
      <c r="C89">
        <v>2000</v>
      </c>
      <c r="D89" t="s">
        <v>44</v>
      </c>
      <c r="F89">
        <v>4</v>
      </c>
      <c r="G89">
        <v>1</v>
      </c>
      <c r="H89">
        <v>4</v>
      </c>
      <c r="I89">
        <v>4</v>
      </c>
      <c r="J89">
        <v>1</v>
      </c>
      <c r="K89">
        <v>1</v>
      </c>
      <c r="L89" s="6">
        <f t="shared" si="1"/>
        <v>2.5</v>
      </c>
      <c r="M89">
        <v>2</v>
      </c>
    </row>
    <row r="90" spans="1:13" x14ac:dyDescent="0.3">
      <c r="A90">
        <v>44168</v>
      </c>
      <c r="B90">
        <v>1</v>
      </c>
      <c r="C90">
        <v>2003</v>
      </c>
      <c r="D90" t="s">
        <v>72</v>
      </c>
      <c r="E90">
        <v>3</v>
      </c>
      <c r="F90">
        <v>5</v>
      </c>
      <c r="G90">
        <v>4</v>
      </c>
      <c r="H90">
        <v>5</v>
      </c>
      <c r="I90">
        <v>5</v>
      </c>
      <c r="J90">
        <v>3</v>
      </c>
      <c r="K90">
        <v>4</v>
      </c>
      <c r="L90" s="6">
        <f t="shared" si="1"/>
        <v>4.333333333333333</v>
      </c>
      <c r="M90">
        <v>2</v>
      </c>
    </row>
    <row r="91" spans="1:13" x14ac:dyDescent="0.3">
      <c r="A91">
        <v>44241</v>
      </c>
      <c r="B91">
        <v>1</v>
      </c>
      <c r="C91">
        <v>2005</v>
      </c>
      <c r="D91">
        <v>0</v>
      </c>
      <c r="E91">
        <v>0</v>
      </c>
      <c r="F91">
        <v>3</v>
      </c>
      <c r="G91">
        <v>2</v>
      </c>
      <c r="H91">
        <v>4</v>
      </c>
      <c r="I91">
        <v>3</v>
      </c>
      <c r="J91">
        <v>2</v>
      </c>
      <c r="K91">
        <v>4</v>
      </c>
      <c r="L91" s="6">
        <f t="shared" si="1"/>
        <v>3</v>
      </c>
      <c r="M91">
        <v>2</v>
      </c>
    </row>
    <row r="92" spans="1:13" x14ac:dyDescent="0.3">
      <c r="A92">
        <v>44971</v>
      </c>
      <c r="B92">
        <v>1</v>
      </c>
      <c r="C92">
        <v>1989</v>
      </c>
      <c r="D92" t="s">
        <v>44</v>
      </c>
      <c r="F92">
        <v>1</v>
      </c>
      <c r="G92">
        <v>3</v>
      </c>
      <c r="H92">
        <v>2</v>
      </c>
      <c r="I92">
        <v>2</v>
      </c>
      <c r="J92">
        <v>1</v>
      </c>
      <c r="K92">
        <v>3</v>
      </c>
      <c r="L92" s="6">
        <f t="shared" si="1"/>
        <v>2</v>
      </c>
      <c r="M92">
        <v>2</v>
      </c>
    </row>
    <row r="93" spans="1:13" x14ac:dyDescent="0.3">
      <c r="A93">
        <v>45465</v>
      </c>
      <c r="B93">
        <v>1</v>
      </c>
      <c r="C93">
        <v>1999</v>
      </c>
      <c r="D93" t="s">
        <v>44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 s="6">
        <f t="shared" si="1"/>
        <v>1</v>
      </c>
      <c r="M93">
        <v>2</v>
      </c>
    </row>
    <row r="94" spans="1:13" x14ac:dyDescent="0.3">
      <c r="A94">
        <v>45476</v>
      </c>
      <c r="B94">
        <v>1</v>
      </c>
      <c r="C94">
        <v>2000</v>
      </c>
      <c r="D94" t="s">
        <v>44</v>
      </c>
      <c r="F94">
        <v>3</v>
      </c>
      <c r="G94">
        <v>2</v>
      </c>
      <c r="H94">
        <v>1</v>
      </c>
      <c r="I94">
        <v>4</v>
      </c>
      <c r="J94">
        <v>2</v>
      </c>
      <c r="K94">
        <v>2</v>
      </c>
      <c r="L94" s="6">
        <f t="shared" si="1"/>
        <v>2.3333333333333335</v>
      </c>
      <c r="M94">
        <v>2</v>
      </c>
    </row>
    <row r="95" spans="1:13" x14ac:dyDescent="0.3">
      <c r="A95">
        <v>45549</v>
      </c>
      <c r="B95">
        <v>1</v>
      </c>
      <c r="C95">
        <v>2002</v>
      </c>
      <c r="D95" t="s">
        <v>88</v>
      </c>
      <c r="E95">
        <v>7</v>
      </c>
      <c r="F95">
        <v>5</v>
      </c>
      <c r="G95">
        <v>3</v>
      </c>
      <c r="H95">
        <v>5</v>
      </c>
      <c r="I95">
        <v>5</v>
      </c>
      <c r="J95">
        <v>4</v>
      </c>
      <c r="K95">
        <v>3</v>
      </c>
      <c r="L95" s="6">
        <f t="shared" si="1"/>
        <v>4.166666666666667</v>
      </c>
      <c r="M95">
        <v>2</v>
      </c>
    </row>
    <row r="96" spans="1:13" x14ac:dyDescent="0.3">
      <c r="A96">
        <v>45637</v>
      </c>
      <c r="B96">
        <v>1</v>
      </c>
      <c r="C96">
        <v>1999</v>
      </c>
      <c r="D96" t="s">
        <v>44</v>
      </c>
      <c r="F96">
        <v>4</v>
      </c>
      <c r="G96">
        <v>4</v>
      </c>
      <c r="H96">
        <v>4</v>
      </c>
      <c r="I96">
        <v>2</v>
      </c>
      <c r="J96">
        <v>3</v>
      </c>
      <c r="K96">
        <v>3</v>
      </c>
      <c r="L96" s="6">
        <f t="shared" si="1"/>
        <v>3.3333333333333335</v>
      </c>
      <c r="M96">
        <v>2</v>
      </c>
    </row>
    <row r="97" spans="1:13" x14ac:dyDescent="0.3">
      <c r="A97">
        <v>43450</v>
      </c>
      <c r="B97">
        <v>1</v>
      </c>
      <c r="C97">
        <v>1993</v>
      </c>
      <c r="D97">
        <v>0</v>
      </c>
      <c r="E97">
        <v>0</v>
      </c>
      <c r="F97">
        <v>3</v>
      </c>
      <c r="G97">
        <v>2</v>
      </c>
      <c r="H97">
        <v>3</v>
      </c>
      <c r="I97">
        <v>3</v>
      </c>
      <c r="J97">
        <v>3</v>
      </c>
      <c r="K97">
        <v>1</v>
      </c>
      <c r="L97" s="6">
        <f t="shared" si="1"/>
        <v>2.5</v>
      </c>
      <c r="M97">
        <v>2</v>
      </c>
    </row>
    <row r="98" spans="1:13" x14ac:dyDescent="0.3">
      <c r="A98">
        <v>44968</v>
      </c>
      <c r="B98">
        <v>1</v>
      </c>
      <c r="C98">
        <v>1986</v>
      </c>
      <c r="D98" t="s">
        <v>44</v>
      </c>
      <c r="F98">
        <v>2</v>
      </c>
      <c r="G98">
        <v>1</v>
      </c>
      <c r="H98">
        <v>3</v>
      </c>
      <c r="I98">
        <v>3</v>
      </c>
      <c r="J98">
        <v>4</v>
      </c>
      <c r="K98">
        <v>1</v>
      </c>
      <c r="L98" s="6">
        <f t="shared" si="1"/>
        <v>2.3333333333333335</v>
      </c>
      <c r="M98">
        <v>2</v>
      </c>
    </row>
    <row r="99" spans="1:13" x14ac:dyDescent="0.3">
      <c r="A99">
        <v>46250</v>
      </c>
      <c r="B99">
        <v>1</v>
      </c>
      <c r="C99">
        <v>2006</v>
      </c>
      <c r="D99" t="s">
        <v>92</v>
      </c>
      <c r="F99">
        <v>3</v>
      </c>
      <c r="G99">
        <v>1</v>
      </c>
      <c r="H99">
        <v>4</v>
      </c>
      <c r="I99">
        <v>3</v>
      </c>
      <c r="J99">
        <v>3</v>
      </c>
      <c r="K99">
        <v>2</v>
      </c>
      <c r="L99" s="6">
        <f t="shared" si="1"/>
        <v>2.6666666666666665</v>
      </c>
      <c r="M99">
        <v>2</v>
      </c>
    </row>
    <row r="100" spans="1:13" x14ac:dyDescent="0.3">
      <c r="A100">
        <v>46409</v>
      </c>
      <c r="B100">
        <v>1</v>
      </c>
      <c r="C100">
        <v>2005</v>
      </c>
      <c r="D100" t="s">
        <v>93</v>
      </c>
      <c r="E100">
        <v>5</v>
      </c>
      <c r="F100">
        <v>5</v>
      </c>
      <c r="G100">
        <v>4</v>
      </c>
      <c r="H100">
        <v>5</v>
      </c>
      <c r="I100">
        <v>5</v>
      </c>
      <c r="J100">
        <v>4</v>
      </c>
      <c r="K100">
        <v>4</v>
      </c>
      <c r="L100" s="6">
        <f t="shared" si="1"/>
        <v>4.5</v>
      </c>
      <c r="M100">
        <v>2</v>
      </c>
    </row>
    <row r="101" spans="1:13" x14ac:dyDescent="0.3">
      <c r="A101">
        <v>46549</v>
      </c>
      <c r="B101">
        <v>1</v>
      </c>
      <c r="C101">
        <v>1988</v>
      </c>
      <c r="D101" t="s">
        <v>95</v>
      </c>
      <c r="F101">
        <v>2</v>
      </c>
      <c r="G101">
        <v>1</v>
      </c>
      <c r="H101">
        <v>3</v>
      </c>
      <c r="I101">
        <v>4</v>
      </c>
      <c r="J101">
        <v>2</v>
      </c>
      <c r="K101">
        <v>1</v>
      </c>
      <c r="L101" s="6">
        <f t="shared" si="1"/>
        <v>2.1666666666666665</v>
      </c>
      <c r="M101">
        <v>2</v>
      </c>
    </row>
    <row r="102" spans="1:13" x14ac:dyDescent="0.3">
      <c r="A102">
        <v>46755</v>
      </c>
      <c r="B102">
        <v>1</v>
      </c>
      <c r="C102">
        <v>1990</v>
      </c>
      <c r="D102">
        <v>4</v>
      </c>
      <c r="E102">
        <v>4</v>
      </c>
      <c r="F102">
        <v>4</v>
      </c>
      <c r="G102">
        <v>3</v>
      </c>
      <c r="H102">
        <v>5</v>
      </c>
      <c r="I102">
        <v>5</v>
      </c>
      <c r="J102">
        <v>3</v>
      </c>
      <c r="K102">
        <v>2</v>
      </c>
      <c r="L102" s="6">
        <f t="shared" si="1"/>
        <v>3.6666666666666665</v>
      </c>
      <c r="M102">
        <v>2</v>
      </c>
    </row>
    <row r="103" spans="1:13" x14ac:dyDescent="0.3">
      <c r="A103">
        <v>40956</v>
      </c>
      <c r="B103">
        <v>0</v>
      </c>
      <c r="C103">
        <v>1972</v>
      </c>
      <c r="D103">
        <v>5</v>
      </c>
      <c r="E103">
        <v>5</v>
      </c>
      <c r="F103">
        <v>5</v>
      </c>
      <c r="G103">
        <v>5</v>
      </c>
      <c r="H103">
        <v>3</v>
      </c>
      <c r="I103">
        <v>5</v>
      </c>
      <c r="J103">
        <v>3</v>
      </c>
      <c r="K103">
        <v>1</v>
      </c>
      <c r="L103" s="6">
        <f t="shared" si="1"/>
        <v>3.6666666666666665</v>
      </c>
      <c r="M103">
        <v>3</v>
      </c>
    </row>
    <row r="104" spans="1:13" x14ac:dyDescent="0.3">
      <c r="A104">
        <v>44794</v>
      </c>
      <c r="B104">
        <v>0</v>
      </c>
      <c r="C104">
        <v>1986</v>
      </c>
      <c r="D104" t="s">
        <v>78</v>
      </c>
      <c r="E104">
        <v>2</v>
      </c>
      <c r="F104">
        <v>4</v>
      </c>
      <c r="G104">
        <v>2</v>
      </c>
      <c r="H104">
        <v>4</v>
      </c>
      <c r="I104">
        <v>1</v>
      </c>
      <c r="J104">
        <v>3</v>
      </c>
      <c r="K104">
        <v>2</v>
      </c>
      <c r="L104" s="6">
        <f t="shared" si="1"/>
        <v>2.6666666666666665</v>
      </c>
      <c r="M104">
        <v>3</v>
      </c>
    </row>
    <row r="105" spans="1:13" x14ac:dyDescent="0.3">
      <c r="A105">
        <v>45631</v>
      </c>
      <c r="B105">
        <v>0</v>
      </c>
      <c r="C105">
        <v>2003</v>
      </c>
      <c r="D105">
        <v>4</v>
      </c>
      <c r="E105">
        <v>4</v>
      </c>
      <c r="F105">
        <v>4</v>
      </c>
      <c r="G105">
        <v>3</v>
      </c>
      <c r="H105">
        <v>5</v>
      </c>
      <c r="I105">
        <v>5</v>
      </c>
      <c r="J105">
        <v>4</v>
      </c>
      <c r="K105">
        <v>3</v>
      </c>
      <c r="L105" s="6">
        <f t="shared" si="1"/>
        <v>4</v>
      </c>
      <c r="M105">
        <v>3</v>
      </c>
    </row>
    <row r="106" spans="1:13" x14ac:dyDescent="0.3">
      <c r="A106">
        <v>42389</v>
      </c>
      <c r="B106">
        <v>0</v>
      </c>
      <c r="C106">
        <v>1986</v>
      </c>
      <c r="D106">
        <v>5</v>
      </c>
      <c r="E106">
        <v>5</v>
      </c>
      <c r="F106">
        <v>5</v>
      </c>
      <c r="G106">
        <v>5</v>
      </c>
      <c r="H106">
        <v>5</v>
      </c>
      <c r="I106">
        <v>4</v>
      </c>
      <c r="J106">
        <v>4</v>
      </c>
      <c r="K106">
        <v>4</v>
      </c>
      <c r="L106" s="6">
        <f t="shared" si="1"/>
        <v>4.5</v>
      </c>
      <c r="M106">
        <v>3</v>
      </c>
    </row>
    <row r="107" spans="1:13" x14ac:dyDescent="0.3">
      <c r="A107">
        <v>41289</v>
      </c>
      <c r="B107">
        <v>0</v>
      </c>
      <c r="C107">
        <v>1987</v>
      </c>
      <c r="D107" t="s">
        <v>57</v>
      </c>
      <c r="E107">
        <v>5</v>
      </c>
      <c r="F107">
        <v>4</v>
      </c>
      <c r="G107">
        <v>3</v>
      </c>
      <c r="H107">
        <v>2</v>
      </c>
      <c r="I107">
        <v>3</v>
      </c>
      <c r="J107">
        <v>4</v>
      </c>
      <c r="K107">
        <v>3</v>
      </c>
      <c r="L107" s="6">
        <f t="shared" si="1"/>
        <v>3.1666666666666665</v>
      </c>
      <c r="M107">
        <v>3</v>
      </c>
    </row>
    <row r="108" spans="1:13" x14ac:dyDescent="0.3">
      <c r="A108">
        <v>44774</v>
      </c>
      <c r="B108">
        <v>0</v>
      </c>
      <c r="C108">
        <v>2000</v>
      </c>
      <c r="D108" t="s">
        <v>44</v>
      </c>
      <c r="F108">
        <v>4</v>
      </c>
      <c r="G108">
        <v>4</v>
      </c>
      <c r="H108">
        <v>5</v>
      </c>
      <c r="I108">
        <v>5</v>
      </c>
      <c r="J108">
        <v>3</v>
      </c>
      <c r="K108">
        <v>3</v>
      </c>
      <c r="L108" s="6">
        <f t="shared" si="1"/>
        <v>4</v>
      </c>
      <c r="M108">
        <v>3</v>
      </c>
    </row>
    <row r="109" spans="1:13" x14ac:dyDescent="0.3">
      <c r="A109">
        <v>41056</v>
      </c>
      <c r="B109">
        <v>0</v>
      </c>
      <c r="C109">
        <v>1985</v>
      </c>
      <c r="D109" t="s">
        <v>44</v>
      </c>
      <c r="F109">
        <v>4</v>
      </c>
      <c r="G109">
        <v>4</v>
      </c>
      <c r="H109">
        <v>4</v>
      </c>
      <c r="I109">
        <v>4</v>
      </c>
      <c r="J109">
        <v>3</v>
      </c>
      <c r="K109">
        <v>4</v>
      </c>
      <c r="L109" s="6">
        <f t="shared" si="1"/>
        <v>3.8333333333333335</v>
      </c>
      <c r="M109">
        <v>3</v>
      </c>
    </row>
    <row r="110" spans="1:13" x14ac:dyDescent="0.3">
      <c r="A110">
        <v>41747</v>
      </c>
      <c r="B110">
        <v>0</v>
      </c>
      <c r="C110">
        <v>1967</v>
      </c>
      <c r="D110" t="s">
        <v>44</v>
      </c>
      <c r="F110">
        <v>4</v>
      </c>
      <c r="G110">
        <v>4</v>
      </c>
      <c r="H110">
        <v>4</v>
      </c>
      <c r="I110">
        <v>2</v>
      </c>
      <c r="J110">
        <v>3</v>
      </c>
      <c r="K110">
        <v>3</v>
      </c>
      <c r="L110" s="6">
        <f t="shared" si="1"/>
        <v>3.3333333333333335</v>
      </c>
      <c r="M110">
        <v>3</v>
      </c>
    </row>
    <row r="111" spans="1:13" x14ac:dyDescent="0.3">
      <c r="A111">
        <v>43477</v>
      </c>
      <c r="B111">
        <v>0</v>
      </c>
      <c r="C111">
        <v>2006</v>
      </c>
      <c r="D111" t="s">
        <v>68</v>
      </c>
      <c r="F111">
        <v>4</v>
      </c>
      <c r="G111">
        <v>3</v>
      </c>
      <c r="H111">
        <v>4</v>
      </c>
      <c r="I111">
        <v>5</v>
      </c>
      <c r="J111">
        <v>5</v>
      </c>
      <c r="K111">
        <v>2</v>
      </c>
      <c r="L111" s="6">
        <f t="shared" si="1"/>
        <v>3.8333333333333335</v>
      </c>
      <c r="M111">
        <v>3</v>
      </c>
    </row>
    <row r="112" spans="1:13" x14ac:dyDescent="0.3">
      <c r="A112">
        <v>44752</v>
      </c>
      <c r="B112">
        <v>0</v>
      </c>
      <c r="C112">
        <v>1987</v>
      </c>
      <c r="D112" t="s">
        <v>44</v>
      </c>
      <c r="F112">
        <v>4</v>
      </c>
      <c r="G112">
        <v>3</v>
      </c>
      <c r="H112">
        <v>4</v>
      </c>
      <c r="I112">
        <v>4</v>
      </c>
      <c r="J112">
        <v>3</v>
      </c>
      <c r="K112">
        <v>4</v>
      </c>
      <c r="L112" s="6">
        <f t="shared" si="1"/>
        <v>3.6666666666666665</v>
      </c>
      <c r="M112">
        <v>3</v>
      </c>
    </row>
    <row r="113" spans="1:13" x14ac:dyDescent="0.3">
      <c r="A113">
        <v>41195</v>
      </c>
      <c r="B113">
        <v>0</v>
      </c>
      <c r="C113">
        <v>2001</v>
      </c>
      <c r="D113" t="s">
        <v>55</v>
      </c>
      <c r="E113">
        <v>0</v>
      </c>
      <c r="F113">
        <v>3</v>
      </c>
      <c r="G113">
        <v>3</v>
      </c>
      <c r="H113">
        <v>4</v>
      </c>
      <c r="I113">
        <v>3</v>
      </c>
      <c r="J113">
        <v>4</v>
      </c>
      <c r="K113">
        <v>2</v>
      </c>
      <c r="L113" s="6">
        <f t="shared" si="1"/>
        <v>3.1666666666666665</v>
      </c>
      <c r="M113">
        <v>3</v>
      </c>
    </row>
    <row r="114" spans="1:13" x14ac:dyDescent="0.3">
      <c r="A114">
        <v>42164</v>
      </c>
      <c r="B114">
        <v>0</v>
      </c>
      <c r="C114">
        <v>1996</v>
      </c>
      <c r="D114" t="s">
        <v>44</v>
      </c>
      <c r="F114">
        <v>3</v>
      </c>
      <c r="G114">
        <v>2</v>
      </c>
      <c r="H114">
        <v>4</v>
      </c>
      <c r="I114">
        <v>4</v>
      </c>
      <c r="J114">
        <v>4</v>
      </c>
      <c r="K114">
        <v>3</v>
      </c>
      <c r="L114" s="6">
        <f t="shared" si="1"/>
        <v>3.3333333333333335</v>
      </c>
      <c r="M114">
        <v>3</v>
      </c>
    </row>
    <row r="115" spans="1:13" x14ac:dyDescent="0.3">
      <c r="A115">
        <v>42044</v>
      </c>
      <c r="B115">
        <v>0</v>
      </c>
      <c r="C115">
        <v>2001</v>
      </c>
      <c r="D115">
        <v>0</v>
      </c>
      <c r="E115">
        <v>0</v>
      </c>
      <c r="F115">
        <v>3</v>
      </c>
      <c r="G115">
        <v>2</v>
      </c>
      <c r="H115">
        <v>4</v>
      </c>
      <c r="I115">
        <v>4</v>
      </c>
      <c r="J115">
        <v>4</v>
      </c>
      <c r="K115">
        <v>2</v>
      </c>
      <c r="L115" s="6">
        <f t="shared" si="1"/>
        <v>3.1666666666666665</v>
      </c>
      <c r="M115">
        <v>3</v>
      </c>
    </row>
    <row r="116" spans="1:13" x14ac:dyDescent="0.3">
      <c r="A116">
        <v>43084</v>
      </c>
      <c r="B116">
        <v>0</v>
      </c>
      <c r="C116">
        <v>2004</v>
      </c>
      <c r="D116" t="s">
        <v>44</v>
      </c>
      <c r="F116">
        <v>3</v>
      </c>
      <c r="G116">
        <v>2</v>
      </c>
      <c r="H116">
        <v>4</v>
      </c>
      <c r="I116">
        <v>4</v>
      </c>
      <c r="J116">
        <v>4</v>
      </c>
      <c r="K116">
        <v>2</v>
      </c>
      <c r="L116" s="6">
        <f t="shared" si="1"/>
        <v>3.1666666666666665</v>
      </c>
      <c r="M116">
        <v>3</v>
      </c>
    </row>
    <row r="117" spans="1:13" x14ac:dyDescent="0.3">
      <c r="A117">
        <v>41097</v>
      </c>
      <c r="B117">
        <v>0</v>
      </c>
      <c r="C117">
        <v>1992</v>
      </c>
      <c r="D117" t="s">
        <v>44</v>
      </c>
      <c r="F117">
        <v>4</v>
      </c>
      <c r="G117">
        <v>4</v>
      </c>
      <c r="H117">
        <v>5</v>
      </c>
      <c r="I117">
        <v>4</v>
      </c>
      <c r="J117">
        <v>3</v>
      </c>
      <c r="K117">
        <v>4</v>
      </c>
      <c r="L117" s="6">
        <f t="shared" si="1"/>
        <v>4</v>
      </c>
      <c r="M117">
        <v>3</v>
      </c>
    </row>
    <row r="118" spans="1:13" x14ac:dyDescent="0.3">
      <c r="A118">
        <v>44618</v>
      </c>
      <c r="B118">
        <v>0</v>
      </c>
      <c r="C118">
        <v>1979</v>
      </c>
      <c r="D118">
        <v>5</v>
      </c>
      <c r="E118">
        <v>5</v>
      </c>
      <c r="F118">
        <v>5</v>
      </c>
      <c r="G118">
        <v>4</v>
      </c>
      <c r="H118">
        <v>5</v>
      </c>
      <c r="I118">
        <v>4</v>
      </c>
      <c r="J118">
        <v>5</v>
      </c>
      <c r="K118">
        <v>4</v>
      </c>
      <c r="L118" s="6">
        <f t="shared" si="1"/>
        <v>4.5</v>
      </c>
      <c r="M118">
        <v>3</v>
      </c>
    </row>
    <row r="119" spans="1:13" x14ac:dyDescent="0.3">
      <c r="A119">
        <v>44782</v>
      </c>
      <c r="B119">
        <v>0</v>
      </c>
      <c r="C119">
        <v>1987</v>
      </c>
      <c r="D119" t="s">
        <v>76</v>
      </c>
      <c r="E119">
        <v>7</v>
      </c>
      <c r="F119">
        <v>4</v>
      </c>
      <c r="G119">
        <v>3</v>
      </c>
      <c r="H119">
        <v>4</v>
      </c>
      <c r="I119">
        <v>4</v>
      </c>
      <c r="J119">
        <v>3</v>
      </c>
      <c r="K119">
        <v>4</v>
      </c>
      <c r="L119" s="6">
        <f t="shared" si="1"/>
        <v>3.6666666666666665</v>
      </c>
      <c r="M119">
        <v>3</v>
      </c>
    </row>
    <row r="120" spans="1:13" x14ac:dyDescent="0.3">
      <c r="A120">
        <v>44689</v>
      </c>
      <c r="B120">
        <v>0</v>
      </c>
      <c r="C120">
        <v>1996</v>
      </c>
      <c r="D120" t="s">
        <v>44</v>
      </c>
      <c r="F120">
        <v>5</v>
      </c>
      <c r="G120">
        <v>4</v>
      </c>
      <c r="H120">
        <v>4</v>
      </c>
      <c r="I120">
        <v>4</v>
      </c>
      <c r="J120">
        <v>4</v>
      </c>
      <c r="K120">
        <v>4</v>
      </c>
      <c r="L120" s="6">
        <f t="shared" si="1"/>
        <v>4.166666666666667</v>
      </c>
      <c r="M120">
        <v>3</v>
      </c>
    </row>
    <row r="121" spans="1:13" x14ac:dyDescent="0.3">
      <c r="A121">
        <v>41293</v>
      </c>
      <c r="B121">
        <v>0</v>
      </c>
      <c r="C121">
        <v>1985</v>
      </c>
      <c r="D121">
        <v>0</v>
      </c>
      <c r="E121">
        <v>0</v>
      </c>
      <c r="F121">
        <v>3</v>
      </c>
      <c r="G121">
        <v>3</v>
      </c>
      <c r="H121">
        <v>3</v>
      </c>
      <c r="I121">
        <v>3</v>
      </c>
      <c r="J121">
        <v>4</v>
      </c>
      <c r="K121">
        <v>3</v>
      </c>
      <c r="L121" s="6">
        <f t="shared" si="1"/>
        <v>3.1666666666666665</v>
      </c>
      <c r="M121">
        <v>3</v>
      </c>
    </row>
    <row r="122" spans="1:13" x14ac:dyDescent="0.3">
      <c r="A122">
        <v>41631</v>
      </c>
      <c r="B122">
        <v>0</v>
      </c>
      <c r="C122">
        <v>1996</v>
      </c>
      <c r="D122">
        <v>0</v>
      </c>
      <c r="E122">
        <v>0</v>
      </c>
      <c r="F122">
        <v>2</v>
      </c>
      <c r="G122">
        <v>3</v>
      </c>
      <c r="H122">
        <v>5</v>
      </c>
      <c r="I122">
        <v>2</v>
      </c>
      <c r="J122">
        <v>3</v>
      </c>
      <c r="K122">
        <v>3</v>
      </c>
      <c r="L122" s="6">
        <f t="shared" si="1"/>
        <v>3</v>
      </c>
      <c r="M122">
        <v>3</v>
      </c>
    </row>
    <row r="123" spans="1:13" x14ac:dyDescent="0.3">
      <c r="A123">
        <v>44822</v>
      </c>
      <c r="B123">
        <v>0</v>
      </c>
      <c r="C123">
        <v>1990</v>
      </c>
      <c r="D123" t="s">
        <v>44</v>
      </c>
      <c r="F123">
        <v>4</v>
      </c>
      <c r="G123">
        <v>4</v>
      </c>
      <c r="H123">
        <v>5</v>
      </c>
      <c r="I123">
        <v>4</v>
      </c>
      <c r="J123">
        <v>4</v>
      </c>
      <c r="K123">
        <v>3</v>
      </c>
      <c r="L123" s="6">
        <f t="shared" si="1"/>
        <v>4</v>
      </c>
      <c r="M123">
        <v>3</v>
      </c>
    </row>
    <row r="124" spans="1:13" x14ac:dyDescent="0.3">
      <c r="A124">
        <v>42381</v>
      </c>
      <c r="B124">
        <v>0</v>
      </c>
      <c r="C124">
        <v>1989</v>
      </c>
      <c r="D124" t="s">
        <v>44</v>
      </c>
      <c r="F124">
        <v>3</v>
      </c>
      <c r="G124">
        <v>3</v>
      </c>
      <c r="H124">
        <v>5</v>
      </c>
      <c r="I124">
        <v>4</v>
      </c>
      <c r="J124">
        <v>2</v>
      </c>
      <c r="K124">
        <v>2</v>
      </c>
      <c r="L124" s="6">
        <f t="shared" si="1"/>
        <v>3.1666666666666665</v>
      </c>
      <c r="M124">
        <v>3</v>
      </c>
    </row>
    <row r="125" spans="1:13" x14ac:dyDescent="0.3">
      <c r="A125">
        <v>44440</v>
      </c>
      <c r="B125">
        <v>0</v>
      </c>
      <c r="C125">
        <v>1998</v>
      </c>
      <c r="D125" t="s">
        <v>74</v>
      </c>
      <c r="E125">
        <v>7</v>
      </c>
      <c r="F125">
        <v>5</v>
      </c>
      <c r="G125">
        <v>4</v>
      </c>
      <c r="H125">
        <v>3</v>
      </c>
      <c r="I125">
        <v>3</v>
      </c>
      <c r="J125">
        <v>2</v>
      </c>
      <c r="K125">
        <v>4</v>
      </c>
      <c r="L125" s="6">
        <f t="shared" si="1"/>
        <v>3.5</v>
      </c>
      <c r="M125">
        <v>3</v>
      </c>
    </row>
    <row r="126" spans="1:13" x14ac:dyDescent="0.3">
      <c r="A126">
        <v>41104</v>
      </c>
      <c r="B126">
        <v>0</v>
      </c>
      <c r="C126">
        <v>1975</v>
      </c>
      <c r="D126" t="s">
        <v>44</v>
      </c>
      <c r="F126">
        <v>3</v>
      </c>
      <c r="G126">
        <v>2</v>
      </c>
      <c r="H126">
        <v>3</v>
      </c>
      <c r="I126">
        <v>3</v>
      </c>
      <c r="J126">
        <v>3</v>
      </c>
      <c r="K126">
        <v>3</v>
      </c>
      <c r="L126" s="6">
        <f t="shared" si="1"/>
        <v>2.8333333333333335</v>
      </c>
      <c r="M126">
        <v>3</v>
      </c>
    </row>
    <row r="127" spans="1:13" x14ac:dyDescent="0.3">
      <c r="A127">
        <v>41096</v>
      </c>
      <c r="B127">
        <v>0</v>
      </c>
      <c r="C127">
        <v>1984</v>
      </c>
      <c r="D127">
        <v>7</v>
      </c>
      <c r="E127">
        <v>7</v>
      </c>
      <c r="F127">
        <v>4</v>
      </c>
      <c r="G127">
        <v>3</v>
      </c>
      <c r="H127">
        <v>4</v>
      </c>
      <c r="I127">
        <v>4</v>
      </c>
      <c r="J127">
        <v>4</v>
      </c>
      <c r="K127">
        <v>3</v>
      </c>
      <c r="L127" s="6">
        <f t="shared" si="1"/>
        <v>3.6666666666666665</v>
      </c>
      <c r="M127">
        <v>3</v>
      </c>
    </row>
    <row r="128" spans="1:13" x14ac:dyDescent="0.3">
      <c r="A128">
        <v>40722</v>
      </c>
      <c r="B128">
        <v>1</v>
      </c>
      <c r="C128">
        <v>2003</v>
      </c>
      <c r="D128" t="s">
        <v>43</v>
      </c>
      <c r="F128">
        <v>3</v>
      </c>
      <c r="G128">
        <v>1</v>
      </c>
      <c r="H128">
        <v>2</v>
      </c>
      <c r="I128">
        <v>4</v>
      </c>
      <c r="J128">
        <v>4</v>
      </c>
      <c r="K128">
        <v>1</v>
      </c>
      <c r="L128" s="6">
        <f t="shared" si="1"/>
        <v>2.5</v>
      </c>
      <c r="M128">
        <v>3</v>
      </c>
    </row>
    <row r="129" spans="1:13" x14ac:dyDescent="0.3">
      <c r="A129">
        <v>40913</v>
      </c>
      <c r="B129">
        <v>1</v>
      </c>
      <c r="C129">
        <v>1995</v>
      </c>
      <c r="D129" t="s">
        <v>46</v>
      </c>
      <c r="F129">
        <v>2</v>
      </c>
      <c r="G129">
        <v>2</v>
      </c>
      <c r="H129">
        <v>4</v>
      </c>
      <c r="I129">
        <v>2</v>
      </c>
      <c r="J129">
        <v>3</v>
      </c>
      <c r="K129">
        <v>3</v>
      </c>
      <c r="L129" s="6">
        <f t="shared" si="1"/>
        <v>2.6666666666666665</v>
      </c>
      <c r="M129">
        <v>3</v>
      </c>
    </row>
    <row r="130" spans="1:13" x14ac:dyDescent="0.3">
      <c r="A130">
        <v>40999</v>
      </c>
      <c r="B130">
        <v>1</v>
      </c>
      <c r="C130">
        <v>1983</v>
      </c>
      <c r="D130" t="s">
        <v>44</v>
      </c>
      <c r="F130">
        <v>4</v>
      </c>
      <c r="G130">
        <v>3</v>
      </c>
      <c r="H130">
        <v>4</v>
      </c>
      <c r="I130">
        <v>4</v>
      </c>
      <c r="J130">
        <v>4</v>
      </c>
      <c r="K130">
        <v>4</v>
      </c>
      <c r="L130" s="6">
        <f t="shared" si="1"/>
        <v>3.8333333333333335</v>
      </c>
      <c r="M130">
        <v>3</v>
      </c>
    </row>
    <row r="131" spans="1:13" x14ac:dyDescent="0.3">
      <c r="A131">
        <v>41239</v>
      </c>
      <c r="B131">
        <v>1</v>
      </c>
      <c r="C131">
        <v>2003</v>
      </c>
      <c r="D131" t="s">
        <v>44</v>
      </c>
      <c r="F131">
        <v>4</v>
      </c>
      <c r="G131">
        <v>1</v>
      </c>
      <c r="H131">
        <v>1</v>
      </c>
      <c r="I131">
        <v>4</v>
      </c>
      <c r="J131">
        <v>4</v>
      </c>
      <c r="K131">
        <v>2</v>
      </c>
      <c r="L131" s="6">
        <f t="shared" si="1"/>
        <v>2.6666666666666665</v>
      </c>
      <c r="M131">
        <v>3</v>
      </c>
    </row>
    <row r="132" spans="1:13" x14ac:dyDescent="0.3">
      <c r="A132">
        <v>41452</v>
      </c>
      <c r="B132">
        <v>1</v>
      </c>
      <c r="C132">
        <v>2002</v>
      </c>
      <c r="D132" t="s">
        <v>59</v>
      </c>
      <c r="E132">
        <v>1</v>
      </c>
      <c r="F132">
        <v>2</v>
      </c>
      <c r="G132">
        <v>2</v>
      </c>
      <c r="H132">
        <v>4</v>
      </c>
      <c r="I132">
        <v>3</v>
      </c>
      <c r="J132">
        <v>3</v>
      </c>
      <c r="K132">
        <v>2</v>
      </c>
      <c r="L132" s="6">
        <f t="shared" ref="L132:L195" si="2">AVERAGE(F132:K132)</f>
        <v>2.6666666666666665</v>
      </c>
      <c r="M132">
        <v>3</v>
      </c>
    </row>
    <row r="133" spans="1:13" x14ac:dyDescent="0.3">
      <c r="A133">
        <v>41722</v>
      </c>
      <c r="B133">
        <v>1</v>
      </c>
      <c r="C133">
        <v>1999</v>
      </c>
      <c r="D133">
        <v>7</v>
      </c>
      <c r="E133">
        <v>7</v>
      </c>
      <c r="F133">
        <v>5</v>
      </c>
      <c r="G133">
        <v>5</v>
      </c>
      <c r="H133">
        <v>5</v>
      </c>
      <c r="I133">
        <v>5</v>
      </c>
      <c r="J133">
        <v>3</v>
      </c>
      <c r="K133">
        <v>5</v>
      </c>
      <c r="L133" s="6">
        <f t="shared" si="2"/>
        <v>4.666666666666667</v>
      </c>
      <c r="M133">
        <v>3</v>
      </c>
    </row>
    <row r="134" spans="1:13" x14ac:dyDescent="0.3">
      <c r="A134">
        <v>41777</v>
      </c>
      <c r="B134">
        <v>1</v>
      </c>
      <c r="C134">
        <v>2000</v>
      </c>
      <c r="D134" t="s">
        <v>44</v>
      </c>
      <c r="F134">
        <v>4</v>
      </c>
      <c r="G134">
        <v>3</v>
      </c>
      <c r="H134">
        <v>4</v>
      </c>
      <c r="I134">
        <v>4</v>
      </c>
      <c r="J134">
        <v>2</v>
      </c>
      <c r="K134">
        <v>3</v>
      </c>
      <c r="L134" s="6">
        <f t="shared" si="2"/>
        <v>3.3333333333333335</v>
      </c>
      <c r="M134">
        <v>3</v>
      </c>
    </row>
    <row r="135" spans="1:13" x14ac:dyDescent="0.3">
      <c r="A135">
        <v>42135</v>
      </c>
      <c r="B135">
        <v>1</v>
      </c>
      <c r="C135">
        <v>1990</v>
      </c>
      <c r="D135">
        <v>0</v>
      </c>
      <c r="E135">
        <v>0</v>
      </c>
      <c r="F135">
        <v>4</v>
      </c>
      <c r="G135">
        <v>1</v>
      </c>
      <c r="H135">
        <v>4</v>
      </c>
      <c r="I135">
        <v>3</v>
      </c>
      <c r="J135">
        <v>3</v>
      </c>
      <c r="K135">
        <v>2</v>
      </c>
      <c r="L135" s="6">
        <f t="shared" si="2"/>
        <v>2.8333333333333335</v>
      </c>
      <c r="M135">
        <v>3</v>
      </c>
    </row>
    <row r="136" spans="1:13" x14ac:dyDescent="0.3">
      <c r="A136">
        <v>43085</v>
      </c>
      <c r="B136">
        <v>1</v>
      </c>
      <c r="C136">
        <v>2004</v>
      </c>
      <c r="D136">
        <v>4</v>
      </c>
      <c r="E136">
        <v>4</v>
      </c>
      <c r="F136">
        <v>5</v>
      </c>
      <c r="G136">
        <v>4</v>
      </c>
      <c r="H136">
        <v>5</v>
      </c>
      <c r="I136">
        <v>4</v>
      </c>
      <c r="J136">
        <v>5</v>
      </c>
      <c r="K136">
        <v>4</v>
      </c>
      <c r="L136" s="6">
        <f t="shared" si="2"/>
        <v>4.5</v>
      </c>
      <c r="M136">
        <v>3</v>
      </c>
    </row>
    <row r="137" spans="1:13" x14ac:dyDescent="0.3">
      <c r="A137">
        <v>43743</v>
      </c>
      <c r="B137">
        <v>1</v>
      </c>
      <c r="C137">
        <v>1993</v>
      </c>
      <c r="D137" t="s">
        <v>44</v>
      </c>
      <c r="F137">
        <v>3</v>
      </c>
      <c r="G137">
        <v>1</v>
      </c>
      <c r="H137">
        <v>1</v>
      </c>
      <c r="I137">
        <v>2</v>
      </c>
      <c r="J137">
        <v>1</v>
      </c>
      <c r="K137">
        <v>1</v>
      </c>
      <c r="L137" s="6">
        <f t="shared" si="2"/>
        <v>1.5</v>
      </c>
      <c r="M137">
        <v>3</v>
      </c>
    </row>
    <row r="138" spans="1:13" x14ac:dyDescent="0.3">
      <c r="A138">
        <v>43795</v>
      </c>
      <c r="B138">
        <v>1</v>
      </c>
      <c r="C138">
        <v>1995</v>
      </c>
      <c r="D138" t="s">
        <v>44</v>
      </c>
      <c r="F138">
        <v>4</v>
      </c>
      <c r="G138">
        <v>3</v>
      </c>
      <c r="H138">
        <v>4</v>
      </c>
      <c r="I138">
        <v>5</v>
      </c>
      <c r="J138">
        <v>4</v>
      </c>
      <c r="K138">
        <v>4</v>
      </c>
      <c r="L138" s="6">
        <f t="shared" si="2"/>
        <v>4</v>
      </c>
      <c r="M138">
        <v>3</v>
      </c>
    </row>
    <row r="139" spans="1:13" x14ac:dyDescent="0.3">
      <c r="A139">
        <v>43989</v>
      </c>
      <c r="B139">
        <v>1</v>
      </c>
      <c r="C139">
        <v>2000</v>
      </c>
      <c r="D139" t="s">
        <v>44</v>
      </c>
      <c r="F139">
        <v>4</v>
      </c>
      <c r="G139">
        <v>1</v>
      </c>
      <c r="H139">
        <v>4</v>
      </c>
      <c r="I139">
        <v>4</v>
      </c>
      <c r="J139">
        <v>1</v>
      </c>
      <c r="K139">
        <v>1</v>
      </c>
      <c r="L139" s="6">
        <f t="shared" si="2"/>
        <v>2.5</v>
      </c>
      <c r="M139">
        <v>3</v>
      </c>
    </row>
    <row r="140" spans="1:13" x14ac:dyDescent="0.3">
      <c r="A140">
        <v>44168</v>
      </c>
      <c r="B140">
        <v>1</v>
      </c>
      <c r="C140">
        <v>2003</v>
      </c>
      <c r="D140" t="s">
        <v>72</v>
      </c>
      <c r="E140">
        <v>3</v>
      </c>
      <c r="F140">
        <v>5</v>
      </c>
      <c r="G140">
        <v>4</v>
      </c>
      <c r="H140">
        <v>5</v>
      </c>
      <c r="I140">
        <v>5</v>
      </c>
      <c r="J140">
        <v>3</v>
      </c>
      <c r="K140">
        <v>4</v>
      </c>
      <c r="L140" s="6">
        <f t="shared" si="2"/>
        <v>4.333333333333333</v>
      </c>
      <c r="M140">
        <v>3</v>
      </c>
    </row>
    <row r="141" spans="1:13" x14ac:dyDescent="0.3">
      <c r="A141">
        <v>44241</v>
      </c>
      <c r="B141">
        <v>1</v>
      </c>
      <c r="C141">
        <v>2005</v>
      </c>
      <c r="D141">
        <v>0</v>
      </c>
      <c r="E141">
        <v>0</v>
      </c>
      <c r="F141">
        <v>3</v>
      </c>
      <c r="G141">
        <v>2</v>
      </c>
      <c r="H141">
        <v>4</v>
      </c>
      <c r="I141">
        <v>3</v>
      </c>
      <c r="J141">
        <v>2</v>
      </c>
      <c r="K141">
        <v>4</v>
      </c>
      <c r="L141" s="6">
        <f t="shared" si="2"/>
        <v>3</v>
      </c>
      <c r="M141">
        <v>3</v>
      </c>
    </row>
    <row r="142" spans="1:13" x14ac:dyDescent="0.3">
      <c r="A142">
        <v>44971</v>
      </c>
      <c r="B142">
        <v>1</v>
      </c>
      <c r="C142">
        <v>1989</v>
      </c>
      <c r="D142" t="s">
        <v>44</v>
      </c>
      <c r="F142">
        <v>1</v>
      </c>
      <c r="G142">
        <v>3</v>
      </c>
      <c r="H142">
        <v>2</v>
      </c>
      <c r="I142">
        <v>2</v>
      </c>
      <c r="J142">
        <v>1</v>
      </c>
      <c r="K142">
        <v>3</v>
      </c>
      <c r="L142" s="6">
        <f t="shared" si="2"/>
        <v>2</v>
      </c>
      <c r="M142">
        <v>3</v>
      </c>
    </row>
    <row r="143" spans="1:13" x14ac:dyDescent="0.3">
      <c r="A143">
        <v>45465</v>
      </c>
      <c r="B143">
        <v>1</v>
      </c>
      <c r="C143">
        <v>1999</v>
      </c>
      <c r="D143" t="s">
        <v>44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 s="6">
        <f t="shared" si="2"/>
        <v>1</v>
      </c>
      <c r="M143">
        <v>3</v>
      </c>
    </row>
    <row r="144" spans="1:13" x14ac:dyDescent="0.3">
      <c r="A144">
        <v>45476</v>
      </c>
      <c r="B144">
        <v>1</v>
      </c>
      <c r="C144">
        <v>2000</v>
      </c>
      <c r="D144" t="s">
        <v>44</v>
      </c>
      <c r="F144">
        <v>3</v>
      </c>
      <c r="G144">
        <v>2</v>
      </c>
      <c r="H144">
        <v>1</v>
      </c>
      <c r="I144">
        <v>4</v>
      </c>
      <c r="J144">
        <v>2</v>
      </c>
      <c r="K144">
        <v>2</v>
      </c>
      <c r="L144" s="6">
        <f t="shared" si="2"/>
        <v>2.3333333333333335</v>
      </c>
      <c r="M144">
        <v>3</v>
      </c>
    </row>
    <row r="145" spans="1:13" x14ac:dyDescent="0.3">
      <c r="A145">
        <v>45549</v>
      </c>
      <c r="B145">
        <v>1</v>
      </c>
      <c r="C145">
        <v>2002</v>
      </c>
      <c r="D145" t="s">
        <v>88</v>
      </c>
      <c r="E145">
        <v>7</v>
      </c>
      <c r="F145">
        <v>5</v>
      </c>
      <c r="G145">
        <v>3</v>
      </c>
      <c r="H145">
        <v>5</v>
      </c>
      <c r="I145">
        <v>5</v>
      </c>
      <c r="J145">
        <v>4</v>
      </c>
      <c r="K145">
        <v>3</v>
      </c>
      <c r="L145" s="6">
        <f t="shared" si="2"/>
        <v>4.166666666666667</v>
      </c>
      <c r="M145">
        <v>3</v>
      </c>
    </row>
    <row r="146" spans="1:13" x14ac:dyDescent="0.3">
      <c r="A146">
        <v>45637</v>
      </c>
      <c r="B146">
        <v>1</v>
      </c>
      <c r="C146">
        <v>1999</v>
      </c>
      <c r="D146" t="s">
        <v>44</v>
      </c>
      <c r="F146">
        <v>4</v>
      </c>
      <c r="G146">
        <v>4</v>
      </c>
      <c r="H146">
        <v>4</v>
      </c>
      <c r="I146">
        <v>2</v>
      </c>
      <c r="J146">
        <v>3</v>
      </c>
      <c r="K146">
        <v>3</v>
      </c>
      <c r="L146" s="6">
        <f t="shared" si="2"/>
        <v>3.3333333333333335</v>
      </c>
      <c r="M146">
        <v>3</v>
      </c>
    </row>
    <row r="147" spans="1:13" x14ac:dyDescent="0.3">
      <c r="A147">
        <v>43450</v>
      </c>
      <c r="B147">
        <v>1</v>
      </c>
      <c r="C147">
        <v>1993</v>
      </c>
      <c r="D147">
        <v>0</v>
      </c>
      <c r="E147">
        <v>0</v>
      </c>
      <c r="F147">
        <v>3</v>
      </c>
      <c r="G147">
        <v>2</v>
      </c>
      <c r="H147">
        <v>3</v>
      </c>
      <c r="I147">
        <v>3</v>
      </c>
      <c r="J147">
        <v>3</v>
      </c>
      <c r="K147">
        <v>1</v>
      </c>
      <c r="L147" s="6">
        <f t="shared" si="2"/>
        <v>2.5</v>
      </c>
      <c r="M147">
        <v>3</v>
      </c>
    </row>
    <row r="148" spans="1:13" x14ac:dyDescent="0.3">
      <c r="A148">
        <v>44968</v>
      </c>
      <c r="B148">
        <v>1</v>
      </c>
      <c r="C148">
        <v>1986</v>
      </c>
      <c r="D148" t="s">
        <v>44</v>
      </c>
      <c r="F148">
        <v>2</v>
      </c>
      <c r="G148">
        <v>1</v>
      </c>
      <c r="H148">
        <v>3</v>
      </c>
      <c r="I148">
        <v>3</v>
      </c>
      <c r="J148">
        <v>4</v>
      </c>
      <c r="K148">
        <v>1</v>
      </c>
      <c r="L148" s="6">
        <f t="shared" si="2"/>
        <v>2.3333333333333335</v>
      </c>
      <c r="M148">
        <v>3</v>
      </c>
    </row>
    <row r="149" spans="1:13" x14ac:dyDescent="0.3">
      <c r="A149">
        <v>46250</v>
      </c>
      <c r="B149">
        <v>1</v>
      </c>
      <c r="C149">
        <v>2006</v>
      </c>
      <c r="D149" t="s">
        <v>92</v>
      </c>
      <c r="F149">
        <v>3</v>
      </c>
      <c r="G149">
        <v>1</v>
      </c>
      <c r="H149">
        <v>4</v>
      </c>
      <c r="I149">
        <v>3</v>
      </c>
      <c r="J149">
        <v>3</v>
      </c>
      <c r="K149">
        <v>2</v>
      </c>
      <c r="L149" s="6">
        <f t="shared" si="2"/>
        <v>2.6666666666666665</v>
      </c>
      <c r="M149">
        <v>3</v>
      </c>
    </row>
    <row r="150" spans="1:13" x14ac:dyDescent="0.3">
      <c r="A150">
        <v>46409</v>
      </c>
      <c r="B150">
        <v>1</v>
      </c>
      <c r="C150">
        <v>2005</v>
      </c>
      <c r="D150" t="s">
        <v>93</v>
      </c>
      <c r="E150">
        <v>5</v>
      </c>
      <c r="F150">
        <v>5</v>
      </c>
      <c r="G150">
        <v>4</v>
      </c>
      <c r="H150">
        <v>5</v>
      </c>
      <c r="I150">
        <v>5</v>
      </c>
      <c r="J150">
        <v>4</v>
      </c>
      <c r="K150">
        <v>4</v>
      </c>
      <c r="L150" s="6">
        <f t="shared" si="2"/>
        <v>4.5</v>
      </c>
      <c r="M150">
        <v>3</v>
      </c>
    </row>
    <row r="151" spans="1:13" x14ac:dyDescent="0.3">
      <c r="A151">
        <v>46549</v>
      </c>
      <c r="B151">
        <v>1</v>
      </c>
      <c r="C151">
        <v>1988</v>
      </c>
      <c r="D151" t="s">
        <v>95</v>
      </c>
      <c r="F151">
        <v>2</v>
      </c>
      <c r="G151">
        <v>1</v>
      </c>
      <c r="H151">
        <v>3</v>
      </c>
      <c r="I151">
        <v>4</v>
      </c>
      <c r="J151">
        <v>2</v>
      </c>
      <c r="K151">
        <v>1</v>
      </c>
      <c r="L151" s="6">
        <f t="shared" si="2"/>
        <v>2.1666666666666665</v>
      </c>
      <c r="M151">
        <v>3</v>
      </c>
    </row>
    <row r="152" spans="1:13" x14ac:dyDescent="0.3">
      <c r="A152">
        <v>46755</v>
      </c>
      <c r="B152">
        <v>1</v>
      </c>
      <c r="C152">
        <v>1990</v>
      </c>
      <c r="D152">
        <v>4</v>
      </c>
      <c r="E152">
        <v>4</v>
      </c>
      <c r="F152">
        <v>4</v>
      </c>
      <c r="G152">
        <v>3</v>
      </c>
      <c r="H152">
        <v>5</v>
      </c>
      <c r="I152">
        <v>5</v>
      </c>
      <c r="J152">
        <v>3</v>
      </c>
      <c r="K152">
        <v>2</v>
      </c>
      <c r="L152" s="6">
        <f t="shared" si="2"/>
        <v>3.6666666666666665</v>
      </c>
      <c r="M152">
        <v>3</v>
      </c>
    </row>
    <row r="153" spans="1:13" x14ac:dyDescent="0.3">
      <c r="A153">
        <v>44170</v>
      </c>
      <c r="B153">
        <v>0</v>
      </c>
      <c r="C153">
        <v>2004</v>
      </c>
      <c r="D153">
        <v>5</v>
      </c>
      <c r="E153">
        <v>5</v>
      </c>
      <c r="F153">
        <v>5</v>
      </c>
      <c r="G153">
        <v>4</v>
      </c>
      <c r="H153">
        <v>5</v>
      </c>
      <c r="I153">
        <v>4</v>
      </c>
      <c r="J153">
        <v>5</v>
      </c>
      <c r="K153">
        <v>4</v>
      </c>
      <c r="L153" s="6">
        <f t="shared" si="2"/>
        <v>4.5</v>
      </c>
      <c r="M153">
        <v>4</v>
      </c>
    </row>
    <row r="154" spans="1:13" x14ac:dyDescent="0.3">
      <c r="A154">
        <v>45329</v>
      </c>
      <c r="B154">
        <v>0</v>
      </c>
      <c r="C154">
        <v>1992</v>
      </c>
      <c r="D154" t="s">
        <v>44</v>
      </c>
      <c r="F154">
        <v>3</v>
      </c>
      <c r="G154">
        <v>5</v>
      </c>
      <c r="H154">
        <v>4</v>
      </c>
      <c r="I154">
        <v>3</v>
      </c>
      <c r="J154">
        <v>4</v>
      </c>
      <c r="K154">
        <v>4</v>
      </c>
      <c r="L154" s="6">
        <f t="shared" si="2"/>
        <v>3.8333333333333335</v>
      </c>
      <c r="M154">
        <v>4</v>
      </c>
    </row>
    <row r="155" spans="1:13" x14ac:dyDescent="0.3">
      <c r="A155">
        <v>42258</v>
      </c>
      <c r="B155">
        <v>0</v>
      </c>
      <c r="C155">
        <v>1998</v>
      </c>
      <c r="D155" t="s">
        <v>61</v>
      </c>
      <c r="E155">
        <v>0</v>
      </c>
      <c r="F155">
        <v>5</v>
      </c>
      <c r="G155">
        <v>3</v>
      </c>
      <c r="H155">
        <v>5</v>
      </c>
      <c r="I155">
        <v>4</v>
      </c>
      <c r="J155">
        <v>3</v>
      </c>
      <c r="K155">
        <v>5</v>
      </c>
      <c r="L155" s="6">
        <f t="shared" si="2"/>
        <v>4.166666666666667</v>
      </c>
      <c r="M155">
        <v>4</v>
      </c>
    </row>
    <row r="156" spans="1:13" x14ac:dyDescent="0.3">
      <c r="A156">
        <v>45897</v>
      </c>
      <c r="B156">
        <v>0</v>
      </c>
      <c r="C156">
        <v>2000</v>
      </c>
      <c r="D156">
        <v>3</v>
      </c>
      <c r="E156">
        <v>3</v>
      </c>
      <c r="F156">
        <v>2</v>
      </c>
      <c r="G156">
        <v>2</v>
      </c>
      <c r="H156">
        <v>1</v>
      </c>
      <c r="I156">
        <v>4</v>
      </c>
      <c r="J156">
        <v>2</v>
      </c>
      <c r="K156">
        <v>3</v>
      </c>
      <c r="L156" s="6">
        <f t="shared" si="2"/>
        <v>2.3333333333333335</v>
      </c>
      <c r="M156">
        <v>4</v>
      </c>
    </row>
    <row r="157" spans="1:13" x14ac:dyDescent="0.3">
      <c r="A157">
        <v>45055</v>
      </c>
      <c r="B157">
        <v>0</v>
      </c>
      <c r="C157">
        <v>1996</v>
      </c>
      <c r="D157" t="s">
        <v>76</v>
      </c>
      <c r="E157">
        <v>7</v>
      </c>
      <c r="F157">
        <v>4</v>
      </c>
      <c r="G157">
        <v>4</v>
      </c>
      <c r="H157">
        <v>5</v>
      </c>
      <c r="I157">
        <v>4</v>
      </c>
      <c r="J157">
        <v>3</v>
      </c>
      <c r="K157">
        <v>3</v>
      </c>
      <c r="L157" s="6">
        <f t="shared" si="2"/>
        <v>3.8333333333333335</v>
      </c>
      <c r="M157">
        <v>4</v>
      </c>
    </row>
    <row r="158" spans="1:13" x14ac:dyDescent="0.3">
      <c r="A158">
        <v>42249</v>
      </c>
      <c r="B158">
        <v>0</v>
      </c>
      <c r="C158">
        <v>1991</v>
      </c>
      <c r="D158" t="s">
        <v>68</v>
      </c>
      <c r="F158">
        <v>1</v>
      </c>
      <c r="G158">
        <v>1</v>
      </c>
      <c r="H158">
        <v>4</v>
      </c>
      <c r="I158">
        <v>4</v>
      </c>
      <c r="J158">
        <v>3</v>
      </c>
      <c r="K158">
        <v>1</v>
      </c>
      <c r="L158" s="6">
        <f t="shared" si="2"/>
        <v>2.3333333333333335</v>
      </c>
      <c r="M158">
        <v>4</v>
      </c>
    </row>
    <row r="159" spans="1:13" x14ac:dyDescent="0.3">
      <c r="A159">
        <v>44792</v>
      </c>
      <c r="B159">
        <v>0</v>
      </c>
      <c r="C159">
        <v>1977</v>
      </c>
      <c r="D159" t="s">
        <v>77</v>
      </c>
      <c r="E159">
        <v>7</v>
      </c>
      <c r="F159">
        <v>5</v>
      </c>
      <c r="G159">
        <v>4</v>
      </c>
      <c r="H159">
        <v>5</v>
      </c>
      <c r="I159">
        <v>4</v>
      </c>
      <c r="J159">
        <v>4</v>
      </c>
      <c r="K159">
        <v>4</v>
      </c>
      <c r="L159" s="6">
        <f t="shared" si="2"/>
        <v>4.333333333333333</v>
      </c>
      <c r="M159">
        <v>4</v>
      </c>
    </row>
    <row r="160" spans="1:13" x14ac:dyDescent="0.3">
      <c r="A160">
        <v>44141</v>
      </c>
      <c r="B160">
        <v>0</v>
      </c>
      <c r="C160">
        <v>1983</v>
      </c>
      <c r="D160" t="s">
        <v>44</v>
      </c>
      <c r="F160">
        <v>4</v>
      </c>
      <c r="G160">
        <v>2</v>
      </c>
      <c r="H160">
        <v>4</v>
      </c>
      <c r="I160">
        <v>4</v>
      </c>
      <c r="J160">
        <v>4</v>
      </c>
      <c r="K160">
        <v>3</v>
      </c>
      <c r="L160" s="6">
        <f t="shared" si="2"/>
        <v>3.5</v>
      </c>
      <c r="M160">
        <v>4</v>
      </c>
    </row>
    <row r="161" spans="1:13" x14ac:dyDescent="0.3">
      <c r="A161">
        <v>44853</v>
      </c>
      <c r="B161">
        <v>0</v>
      </c>
      <c r="C161">
        <v>1978</v>
      </c>
      <c r="D161" t="s">
        <v>44</v>
      </c>
      <c r="F161">
        <v>3</v>
      </c>
      <c r="G161">
        <v>3</v>
      </c>
      <c r="H161">
        <v>4</v>
      </c>
      <c r="I161">
        <v>3</v>
      </c>
      <c r="J161">
        <v>3</v>
      </c>
      <c r="K161">
        <v>2</v>
      </c>
      <c r="L161" s="6">
        <f t="shared" si="2"/>
        <v>3</v>
      </c>
      <c r="M161">
        <v>4</v>
      </c>
    </row>
    <row r="162" spans="1:13" x14ac:dyDescent="0.3">
      <c r="A162">
        <v>44959</v>
      </c>
      <c r="B162">
        <v>0</v>
      </c>
      <c r="C162">
        <v>1978</v>
      </c>
      <c r="D162" t="s">
        <v>82</v>
      </c>
      <c r="E162">
        <v>7</v>
      </c>
      <c r="F162">
        <v>4</v>
      </c>
      <c r="G162">
        <v>5</v>
      </c>
      <c r="H162">
        <v>5</v>
      </c>
      <c r="I162">
        <v>4</v>
      </c>
      <c r="J162">
        <v>3</v>
      </c>
      <c r="K162">
        <v>5</v>
      </c>
      <c r="L162" s="6">
        <f t="shared" si="2"/>
        <v>4.333333333333333</v>
      </c>
      <c r="M162">
        <v>4</v>
      </c>
    </row>
    <row r="163" spans="1:13" x14ac:dyDescent="0.3">
      <c r="A163">
        <v>44198</v>
      </c>
      <c r="B163">
        <v>0</v>
      </c>
      <c r="C163">
        <v>1980</v>
      </c>
      <c r="D163" t="s">
        <v>44</v>
      </c>
      <c r="F163">
        <v>3</v>
      </c>
      <c r="G163">
        <v>4</v>
      </c>
      <c r="H163">
        <v>3</v>
      </c>
      <c r="I163">
        <v>3</v>
      </c>
      <c r="J163">
        <v>3</v>
      </c>
      <c r="K163">
        <v>4</v>
      </c>
      <c r="L163" s="6">
        <f t="shared" si="2"/>
        <v>3.3333333333333335</v>
      </c>
      <c r="M163">
        <v>4</v>
      </c>
    </row>
    <row r="164" spans="1:13" x14ac:dyDescent="0.3">
      <c r="A164">
        <v>44777</v>
      </c>
      <c r="B164">
        <v>0</v>
      </c>
      <c r="C164">
        <v>1988</v>
      </c>
      <c r="D164" t="s">
        <v>44</v>
      </c>
      <c r="F164">
        <v>5</v>
      </c>
      <c r="G164">
        <v>4</v>
      </c>
      <c r="H164">
        <v>5</v>
      </c>
      <c r="I164">
        <v>5</v>
      </c>
      <c r="J164">
        <v>4</v>
      </c>
      <c r="K164">
        <v>4</v>
      </c>
      <c r="L164" s="6">
        <f t="shared" si="2"/>
        <v>4.5</v>
      </c>
      <c r="M164">
        <v>4</v>
      </c>
    </row>
    <row r="165" spans="1:13" x14ac:dyDescent="0.3">
      <c r="A165">
        <v>42094</v>
      </c>
      <c r="B165">
        <v>0</v>
      </c>
      <c r="C165">
        <v>1977</v>
      </c>
      <c r="D165">
        <v>7</v>
      </c>
      <c r="E165">
        <v>7</v>
      </c>
      <c r="F165">
        <v>4</v>
      </c>
      <c r="G165">
        <v>4</v>
      </c>
      <c r="H165">
        <v>5</v>
      </c>
      <c r="I165">
        <v>4</v>
      </c>
      <c r="J165">
        <v>3</v>
      </c>
      <c r="K165">
        <v>3</v>
      </c>
      <c r="L165" s="6">
        <f t="shared" si="2"/>
        <v>3.8333333333333335</v>
      </c>
      <c r="M165">
        <v>4</v>
      </c>
    </row>
    <row r="166" spans="1:13" x14ac:dyDescent="0.3">
      <c r="A166">
        <v>46487</v>
      </c>
      <c r="B166">
        <v>0</v>
      </c>
      <c r="C166">
        <v>1976</v>
      </c>
      <c r="D166" t="s">
        <v>44</v>
      </c>
      <c r="F166">
        <v>5</v>
      </c>
      <c r="G166">
        <v>3</v>
      </c>
      <c r="H166">
        <v>5</v>
      </c>
      <c r="I166">
        <v>5</v>
      </c>
      <c r="J166">
        <v>4</v>
      </c>
      <c r="K166">
        <v>3</v>
      </c>
      <c r="L166" s="6">
        <f t="shared" si="2"/>
        <v>4.166666666666667</v>
      </c>
      <c r="M166">
        <v>4</v>
      </c>
    </row>
    <row r="167" spans="1:13" x14ac:dyDescent="0.3">
      <c r="A167">
        <v>46479</v>
      </c>
      <c r="B167">
        <v>0</v>
      </c>
      <c r="C167">
        <v>1986</v>
      </c>
      <c r="D167">
        <v>0</v>
      </c>
      <c r="E167">
        <v>0</v>
      </c>
      <c r="F167">
        <v>1</v>
      </c>
      <c r="G167">
        <v>1</v>
      </c>
      <c r="H167">
        <v>3</v>
      </c>
      <c r="I167">
        <v>3</v>
      </c>
      <c r="J167">
        <v>2</v>
      </c>
      <c r="K167">
        <v>2</v>
      </c>
      <c r="L167" s="6">
        <f t="shared" si="2"/>
        <v>2</v>
      </c>
      <c r="M167">
        <v>4</v>
      </c>
    </row>
    <row r="168" spans="1:13" x14ac:dyDescent="0.3">
      <c r="A168">
        <v>44061</v>
      </c>
      <c r="B168">
        <v>0</v>
      </c>
      <c r="C168">
        <v>2004</v>
      </c>
      <c r="D168" t="s">
        <v>44</v>
      </c>
      <c r="F168">
        <v>1</v>
      </c>
      <c r="G168">
        <v>1</v>
      </c>
      <c r="H168">
        <v>3</v>
      </c>
      <c r="I168">
        <v>1</v>
      </c>
      <c r="J168">
        <v>1</v>
      </c>
      <c r="K168">
        <v>3</v>
      </c>
      <c r="L168" s="6">
        <f t="shared" si="2"/>
        <v>1.6666666666666667</v>
      </c>
      <c r="M168">
        <v>4</v>
      </c>
    </row>
    <row r="169" spans="1:13" x14ac:dyDescent="0.3">
      <c r="A169">
        <v>41076</v>
      </c>
      <c r="B169">
        <v>0</v>
      </c>
      <c r="C169">
        <v>1999</v>
      </c>
      <c r="D169" t="s">
        <v>44</v>
      </c>
      <c r="F169">
        <v>3</v>
      </c>
      <c r="G169">
        <v>3</v>
      </c>
      <c r="H169">
        <v>4</v>
      </c>
      <c r="I169">
        <v>4</v>
      </c>
      <c r="J169">
        <v>3</v>
      </c>
      <c r="K169">
        <v>3</v>
      </c>
      <c r="L169" s="6">
        <f t="shared" si="2"/>
        <v>3.3333333333333335</v>
      </c>
      <c r="M169">
        <v>4</v>
      </c>
    </row>
    <row r="170" spans="1:13" x14ac:dyDescent="0.3">
      <c r="A170">
        <v>41293</v>
      </c>
      <c r="B170">
        <v>0</v>
      </c>
      <c r="C170">
        <v>1985</v>
      </c>
      <c r="D170">
        <v>0</v>
      </c>
      <c r="E170">
        <v>0</v>
      </c>
      <c r="F170">
        <v>3</v>
      </c>
      <c r="G170">
        <v>3</v>
      </c>
      <c r="H170">
        <v>3</v>
      </c>
      <c r="I170">
        <v>3</v>
      </c>
      <c r="J170">
        <v>4</v>
      </c>
      <c r="K170">
        <v>3</v>
      </c>
      <c r="L170" s="6">
        <f t="shared" si="2"/>
        <v>3.1666666666666665</v>
      </c>
      <c r="M170">
        <v>4</v>
      </c>
    </row>
    <row r="171" spans="1:13" x14ac:dyDescent="0.3">
      <c r="A171">
        <v>40907</v>
      </c>
      <c r="B171">
        <v>0</v>
      </c>
      <c r="C171">
        <v>1979</v>
      </c>
      <c r="D171" t="s">
        <v>44</v>
      </c>
      <c r="F171">
        <v>4</v>
      </c>
      <c r="G171">
        <v>2</v>
      </c>
      <c r="H171">
        <v>4</v>
      </c>
      <c r="I171">
        <v>3</v>
      </c>
      <c r="J171">
        <v>3</v>
      </c>
      <c r="K171">
        <v>4</v>
      </c>
      <c r="L171" s="6">
        <f t="shared" si="2"/>
        <v>3.3333333333333335</v>
      </c>
      <c r="M171">
        <v>4</v>
      </c>
    </row>
    <row r="172" spans="1:13" x14ac:dyDescent="0.3">
      <c r="A172">
        <v>45916</v>
      </c>
      <c r="B172">
        <v>0</v>
      </c>
      <c r="C172">
        <v>1984</v>
      </c>
      <c r="D172" t="s">
        <v>44</v>
      </c>
      <c r="F172">
        <v>5</v>
      </c>
      <c r="G172">
        <v>5</v>
      </c>
      <c r="H172">
        <v>5</v>
      </c>
      <c r="I172">
        <v>5</v>
      </c>
      <c r="J172">
        <v>5</v>
      </c>
      <c r="K172">
        <v>5</v>
      </c>
      <c r="L172" s="6">
        <f t="shared" si="2"/>
        <v>5</v>
      </c>
      <c r="M172">
        <v>4</v>
      </c>
    </row>
    <row r="173" spans="1:13" x14ac:dyDescent="0.3">
      <c r="A173">
        <v>44944</v>
      </c>
      <c r="B173">
        <v>0</v>
      </c>
      <c r="C173">
        <v>1979</v>
      </c>
      <c r="D173">
        <v>6</v>
      </c>
      <c r="E173">
        <v>6</v>
      </c>
      <c r="F173">
        <v>4</v>
      </c>
      <c r="G173">
        <v>4</v>
      </c>
      <c r="H173">
        <v>4</v>
      </c>
      <c r="I173">
        <v>4</v>
      </c>
      <c r="J173">
        <v>4</v>
      </c>
      <c r="K173">
        <v>4</v>
      </c>
      <c r="L173" s="6">
        <f t="shared" si="2"/>
        <v>4</v>
      </c>
      <c r="M173">
        <v>4</v>
      </c>
    </row>
    <row r="174" spans="1:13" x14ac:dyDescent="0.3">
      <c r="A174">
        <v>41785</v>
      </c>
      <c r="B174">
        <v>0</v>
      </c>
      <c r="C174">
        <v>2000</v>
      </c>
      <c r="D174">
        <v>3</v>
      </c>
      <c r="E174">
        <v>3</v>
      </c>
      <c r="F174">
        <v>3</v>
      </c>
      <c r="G174">
        <v>2</v>
      </c>
      <c r="H174">
        <v>4</v>
      </c>
      <c r="I174">
        <v>3</v>
      </c>
      <c r="J174">
        <v>2</v>
      </c>
      <c r="K174">
        <v>3</v>
      </c>
      <c r="L174" s="6">
        <f t="shared" si="2"/>
        <v>2.8333333333333335</v>
      </c>
      <c r="M174">
        <v>4</v>
      </c>
    </row>
    <row r="175" spans="1:13" x14ac:dyDescent="0.3">
      <c r="A175">
        <v>45917</v>
      </c>
      <c r="B175">
        <v>0</v>
      </c>
      <c r="C175">
        <v>1973</v>
      </c>
      <c r="D175" t="s">
        <v>90</v>
      </c>
      <c r="F175">
        <v>4</v>
      </c>
      <c r="G175">
        <v>3</v>
      </c>
      <c r="H175">
        <v>4</v>
      </c>
      <c r="I175">
        <v>3</v>
      </c>
      <c r="J175">
        <v>4</v>
      </c>
      <c r="K175">
        <v>3</v>
      </c>
      <c r="L175" s="6">
        <f t="shared" si="2"/>
        <v>3.5</v>
      </c>
      <c r="M175">
        <v>4</v>
      </c>
    </row>
    <row r="176" spans="1:13" x14ac:dyDescent="0.3">
      <c r="A176">
        <v>41965</v>
      </c>
      <c r="B176">
        <v>0</v>
      </c>
      <c r="C176">
        <v>1971</v>
      </c>
      <c r="D176">
        <v>5</v>
      </c>
      <c r="E176">
        <v>5</v>
      </c>
      <c r="F176">
        <v>4</v>
      </c>
      <c r="G176">
        <v>4</v>
      </c>
      <c r="H176">
        <v>5</v>
      </c>
      <c r="I176">
        <v>4</v>
      </c>
      <c r="J176">
        <v>4</v>
      </c>
      <c r="K176">
        <v>4</v>
      </c>
      <c r="L176" s="6">
        <f t="shared" si="2"/>
        <v>4.166666666666667</v>
      </c>
      <c r="M176">
        <v>4</v>
      </c>
    </row>
    <row r="177" spans="1:13" x14ac:dyDescent="0.3">
      <c r="A177">
        <v>44932</v>
      </c>
      <c r="B177">
        <v>0</v>
      </c>
      <c r="C177">
        <v>1984</v>
      </c>
      <c r="D177" t="s">
        <v>76</v>
      </c>
      <c r="E177">
        <v>7</v>
      </c>
      <c r="F177">
        <v>5</v>
      </c>
      <c r="G177">
        <v>4</v>
      </c>
      <c r="H177">
        <v>4</v>
      </c>
      <c r="I177">
        <v>5</v>
      </c>
      <c r="J177">
        <v>5</v>
      </c>
      <c r="K177">
        <v>4</v>
      </c>
      <c r="L177" s="6">
        <f t="shared" si="2"/>
        <v>4.5</v>
      </c>
      <c r="M177">
        <v>4</v>
      </c>
    </row>
    <row r="178" spans="1:13" x14ac:dyDescent="0.3">
      <c r="A178">
        <v>40722</v>
      </c>
      <c r="B178">
        <v>1</v>
      </c>
      <c r="C178">
        <v>2003</v>
      </c>
      <c r="D178" t="s">
        <v>43</v>
      </c>
      <c r="F178">
        <v>3</v>
      </c>
      <c r="G178">
        <v>1</v>
      </c>
      <c r="H178">
        <v>2</v>
      </c>
      <c r="I178">
        <v>4</v>
      </c>
      <c r="J178">
        <v>4</v>
      </c>
      <c r="K178">
        <v>1</v>
      </c>
      <c r="L178" s="6">
        <f t="shared" si="2"/>
        <v>2.5</v>
      </c>
      <c r="M178">
        <v>4</v>
      </c>
    </row>
    <row r="179" spans="1:13" x14ac:dyDescent="0.3">
      <c r="A179">
        <v>40913</v>
      </c>
      <c r="B179">
        <v>1</v>
      </c>
      <c r="C179">
        <v>1995</v>
      </c>
      <c r="D179" t="s">
        <v>46</v>
      </c>
      <c r="F179">
        <v>2</v>
      </c>
      <c r="G179">
        <v>2</v>
      </c>
      <c r="H179">
        <v>4</v>
      </c>
      <c r="I179">
        <v>2</v>
      </c>
      <c r="J179">
        <v>3</v>
      </c>
      <c r="K179">
        <v>3</v>
      </c>
      <c r="L179" s="6">
        <f t="shared" si="2"/>
        <v>2.6666666666666665</v>
      </c>
      <c r="M179">
        <v>4</v>
      </c>
    </row>
    <row r="180" spans="1:13" x14ac:dyDescent="0.3">
      <c r="A180">
        <v>40999</v>
      </c>
      <c r="B180">
        <v>1</v>
      </c>
      <c r="C180">
        <v>1983</v>
      </c>
      <c r="D180" t="s">
        <v>44</v>
      </c>
      <c r="F180">
        <v>4</v>
      </c>
      <c r="G180">
        <v>3</v>
      </c>
      <c r="H180">
        <v>4</v>
      </c>
      <c r="I180">
        <v>4</v>
      </c>
      <c r="J180">
        <v>4</v>
      </c>
      <c r="K180">
        <v>4</v>
      </c>
      <c r="L180" s="6">
        <f t="shared" si="2"/>
        <v>3.8333333333333335</v>
      </c>
      <c r="M180">
        <v>4</v>
      </c>
    </row>
    <row r="181" spans="1:13" x14ac:dyDescent="0.3">
      <c r="A181">
        <v>41239</v>
      </c>
      <c r="B181">
        <v>1</v>
      </c>
      <c r="C181">
        <v>2003</v>
      </c>
      <c r="D181" t="s">
        <v>44</v>
      </c>
      <c r="F181">
        <v>4</v>
      </c>
      <c r="G181">
        <v>1</v>
      </c>
      <c r="H181">
        <v>1</v>
      </c>
      <c r="I181">
        <v>4</v>
      </c>
      <c r="J181">
        <v>4</v>
      </c>
      <c r="K181">
        <v>2</v>
      </c>
      <c r="L181" s="6">
        <f t="shared" si="2"/>
        <v>2.6666666666666665</v>
      </c>
      <c r="M181">
        <v>4</v>
      </c>
    </row>
    <row r="182" spans="1:13" x14ac:dyDescent="0.3">
      <c r="A182">
        <v>41452</v>
      </c>
      <c r="B182">
        <v>1</v>
      </c>
      <c r="C182">
        <v>2002</v>
      </c>
      <c r="D182" t="s">
        <v>59</v>
      </c>
      <c r="E182">
        <v>1</v>
      </c>
      <c r="F182">
        <v>2</v>
      </c>
      <c r="G182">
        <v>2</v>
      </c>
      <c r="H182">
        <v>4</v>
      </c>
      <c r="I182">
        <v>3</v>
      </c>
      <c r="J182">
        <v>3</v>
      </c>
      <c r="K182">
        <v>2</v>
      </c>
      <c r="L182" s="6">
        <f t="shared" si="2"/>
        <v>2.6666666666666665</v>
      </c>
      <c r="M182">
        <v>4</v>
      </c>
    </row>
    <row r="183" spans="1:13" x14ac:dyDescent="0.3">
      <c r="A183">
        <v>41722</v>
      </c>
      <c r="B183">
        <v>1</v>
      </c>
      <c r="C183">
        <v>1999</v>
      </c>
      <c r="D183">
        <v>7</v>
      </c>
      <c r="E183">
        <v>7</v>
      </c>
      <c r="F183">
        <v>5</v>
      </c>
      <c r="G183">
        <v>5</v>
      </c>
      <c r="H183">
        <v>5</v>
      </c>
      <c r="I183">
        <v>5</v>
      </c>
      <c r="J183">
        <v>3</v>
      </c>
      <c r="K183">
        <v>5</v>
      </c>
      <c r="L183" s="6">
        <f t="shared" si="2"/>
        <v>4.666666666666667</v>
      </c>
      <c r="M183">
        <v>4</v>
      </c>
    </row>
    <row r="184" spans="1:13" x14ac:dyDescent="0.3">
      <c r="A184">
        <v>41777</v>
      </c>
      <c r="B184">
        <v>1</v>
      </c>
      <c r="C184">
        <v>2000</v>
      </c>
      <c r="D184" t="s">
        <v>44</v>
      </c>
      <c r="F184">
        <v>4</v>
      </c>
      <c r="G184">
        <v>3</v>
      </c>
      <c r="H184">
        <v>4</v>
      </c>
      <c r="I184">
        <v>4</v>
      </c>
      <c r="J184">
        <v>2</v>
      </c>
      <c r="K184">
        <v>3</v>
      </c>
      <c r="L184" s="6">
        <f t="shared" si="2"/>
        <v>3.3333333333333335</v>
      </c>
      <c r="M184">
        <v>4</v>
      </c>
    </row>
    <row r="185" spans="1:13" x14ac:dyDescent="0.3">
      <c r="A185">
        <v>42135</v>
      </c>
      <c r="B185">
        <v>1</v>
      </c>
      <c r="C185">
        <v>1990</v>
      </c>
      <c r="D185">
        <v>0</v>
      </c>
      <c r="E185">
        <v>0</v>
      </c>
      <c r="F185">
        <v>4</v>
      </c>
      <c r="G185">
        <v>1</v>
      </c>
      <c r="H185">
        <v>4</v>
      </c>
      <c r="I185">
        <v>3</v>
      </c>
      <c r="J185">
        <v>3</v>
      </c>
      <c r="K185">
        <v>2</v>
      </c>
      <c r="L185" s="6">
        <f t="shared" si="2"/>
        <v>2.8333333333333335</v>
      </c>
      <c r="M185">
        <v>4</v>
      </c>
    </row>
    <row r="186" spans="1:13" x14ac:dyDescent="0.3">
      <c r="A186">
        <v>43085</v>
      </c>
      <c r="B186">
        <v>1</v>
      </c>
      <c r="C186">
        <v>2004</v>
      </c>
      <c r="D186">
        <v>4</v>
      </c>
      <c r="E186">
        <v>4</v>
      </c>
      <c r="F186">
        <v>5</v>
      </c>
      <c r="G186">
        <v>4</v>
      </c>
      <c r="H186">
        <v>5</v>
      </c>
      <c r="I186">
        <v>4</v>
      </c>
      <c r="J186">
        <v>5</v>
      </c>
      <c r="K186">
        <v>4</v>
      </c>
      <c r="L186" s="6">
        <f t="shared" si="2"/>
        <v>4.5</v>
      </c>
      <c r="M186">
        <v>4</v>
      </c>
    </row>
    <row r="187" spans="1:13" x14ac:dyDescent="0.3">
      <c r="A187">
        <v>43743</v>
      </c>
      <c r="B187">
        <v>1</v>
      </c>
      <c r="C187">
        <v>1993</v>
      </c>
      <c r="D187" t="s">
        <v>44</v>
      </c>
      <c r="F187">
        <v>3</v>
      </c>
      <c r="G187">
        <v>1</v>
      </c>
      <c r="H187">
        <v>1</v>
      </c>
      <c r="I187">
        <v>2</v>
      </c>
      <c r="J187">
        <v>1</v>
      </c>
      <c r="K187">
        <v>1</v>
      </c>
      <c r="L187" s="6">
        <f t="shared" si="2"/>
        <v>1.5</v>
      </c>
      <c r="M187">
        <v>4</v>
      </c>
    </row>
    <row r="188" spans="1:13" x14ac:dyDescent="0.3">
      <c r="A188">
        <v>43795</v>
      </c>
      <c r="B188">
        <v>1</v>
      </c>
      <c r="C188">
        <v>1995</v>
      </c>
      <c r="D188" t="s">
        <v>44</v>
      </c>
      <c r="F188">
        <v>4</v>
      </c>
      <c r="G188">
        <v>3</v>
      </c>
      <c r="H188">
        <v>4</v>
      </c>
      <c r="I188">
        <v>5</v>
      </c>
      <c r="J188">
        <v>4</v>
      </c>
      <c r="K188">
        <v>4</v>
      </c>
      <c r="L188" s="6">
        <f t="shared" si="2"/>
        <v>4</v>
      </c>
      <c r="M188">
        <v>4</v>
      </c>
    </row>
    <row r="189" spans="1:13" x14ac:dyDescent="0.3">
      <c r="A189">
        <v>43989</v>
      </c>
      <c r="B189">
        <v>1</v>
      </c>
      <c r="C189">
        <v>2000</v>
      </c>
      <c r="D189" t="s">
        <v>44</v>
      </c>
      <c r="F189">
        <v>4</v>
      </c>
      <c r="G189">
        <v>1</v>
      </c>
      <c r="H189">
        <v>4</v>
      </c>
      <c r="I189">
        <v>4</v>
      </c>
      <c r="J189">
        <v>1</v>
      </c>
      <c r="K189">
        <v>1</v>
      </c>
      <c r="L189" s="6">
        <f t="shared" si="2"/>
        <v>2.5</v>
      </c>
      <c r="M189">
        <v>4</v>
      </c>
    </row>
    <row r="190" spans="1:13" x14ac:dyDescent="0.3">
      <c r="A190">
        <v>44168</v>
      </c>
      <c r="B190">
        <v>1</v>
      </c>
      <c r="C190">
        <v>2003</v>
      </c>
      <c r="D190" t="s">
        <v>72</v>
      </c>
      <c r="E190">
        <v>3</v>
      </c>
      <c r="F190">
        <v>5</v>
      </c>
      <c r="G190">
        <v>4</v>
      </c>
      <c r="H190">
        <v>5</v>
      </c>
      <c r="I190">
        <v>5</v>
      </c>
      <c r="J190">
        <v>3</v>
      </c>
      <c r="K190">
        <v>4</v>
      </c>
      <c r="L190" s="6">
        <f t="shared" si="2"/>
        <v>4.333333333333333</v>
      </c>
      <c r="M190">
        <v>4</v>
      </c>
    </row>
    <row r="191" spans="1:13" x14ac:dyDescent="0.3">
      <c r="A191">
        <v>44241</v>
      </c>
      <c r="B191">
        <v>1</v>
      </c>
      <c r="C191">
        <v>2005</v>
      </c>
      <c r="D191">
        <v>0</v>
      </c>
      <c r="E191">
        <v>0</v>
      </c>
      <c r="F191">
        <v>3</v>
      </c>
      <c r="G191">
        <v>2</v>
      </c>
      <c r="H191">
        <v>4</v>
      </c>
      <c r="I191">
        <v>3</v>
      </c>
      <c r="J191">
        <v>2</v>
      </c>
      <c r="K191">
        <v>4</v>
      </c>
      <c r="L191" s="6">
        <f t="shared" si="2"/>
        <v>3</v>
      </c>
      <c r="M191">
        <v>4</v>
      </c>
    </row>
    <row r="192" spans="1:13" x14ac:dyDescent="0.3">
      <c r="A192">
        <v>44971</v>
      </c>
      <c r="B192">
        <v>1</v>
      </c>
      <c r="C192">
        <v>1989</v>
      </c>
      <c r="D192" t="s">
        <v>44</v>
      </c>
      <c r="F192">
        <v>1</v>
      </c>
      <c r="G192">
        <v>3</v>
      </c>
      <c r="H192">
        <v>2</v>
      </c>
      <c r="I192">
        <v>2</v>
      </c>
      <c r="J192">
        <v>1</v>
      </c>
      <c r="K192">
        <v>3</v>
      </c>
      <c r="L192" s="6">
        <f t="shared" si="2"/>
        <v>2</v>
      </c>
      <c r="M192">
        <v>4</v>
      </c>
    </row>
    <row r="193" spans="1:13" x14ac:dyDescent="0.3">
      <c r="A193">
        <v>45465</v>
      </c>
      <c r="B193">
        <v>1</v>
      </c>
      <c r="C193">
        <v>1999</v>
      </c>
      <c r="D193" t="s">
        <v>44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 s="6">
        <f t="shared" si="2"/>
        <v>1</v>
      </c>
      <c r="M193">
        <v>4</v>
      </c>
    </row>
    <row r="194" spans="1:13" x14ac:dyDescent="0.3">
      <c r="A194">
        <v>45476</v>
      </c>
      <c r="B194">
        <v>1</v>
      </c>
      <c r="C194">
        <v>2000</v>
      </c>
      <c r="D194" t="s">
        <v>44</v>
      </c>
      <c r="F194">
        <v>3</v>
      </c>
      <c r="G194">
        <v>2</v>
      </c>
      <c r="H194">
        <v>1</v>
      </c>
      <c r="I194">
        <v>4</v>
      </c>
      <c r="J194">
        <v>2</v>
      </c>
      <c r="K194">
        <v>2</v>
      </c>
      <c r="L194" s="6">
        <f t="shared" si="2"/>
        <v>2.3333333333333335</v>
      </c>
      <c r="M194">
        <v>4</v>
      </c>
    </row>
    <row r="195" spans="1:13" x14ac:dyDescent="0.3">
      <c r="A195">
        <v>45549</v>
      </c>
      <c r="B195">
        <v>1</v>
      </c>
      <c r="C195">
        <v>2002</v>
      </c>
      <c r="D195" t="s">
        <v>88</v>
      </c>
      <c r="E195">
        <v>7</v>
      </c>
      <c r="F195">
        <v>5</v>
      </c>
      <c r="G195">
        <v>3</v>
      </c>
      <c r="H195">
        <v>5</v>
      </c>
      <c r="I195">
        <v>5</v>
      </c>
      <c r="J195">
        <v>4</v>
      </c>
      <c r="K195">
        <v>3</v>
      </c>
      <c r="L195" s="6">
        <f t="shared" si="2"/>
        <v>4.166666666666667</v>
      </c>
      <c r="M195">
        <v>4</v>
      </c>
    </row>
    <row r="196" spans="1:13" x14ac:dyDescent="0.3">
      <c r="A196">
        <v>45637</v>
      </c>
      <c r="B196">
        <v>1</v>
      </c>
      <c r="C196">
        <v>1999</v>
      </c>
      <c r="D196" t="s">
        <v>44</v>
      </c>
      <c r="F196">
        <v>4</v>
      </c>
      <c r="G196">
        <v>4</v>
      </c>
      <c r="H196">
        <v>4</v>
      </c>
      <c r="I196">
        <v>2</v>
      </c>
      <c r="J196">
        <v>3</v>
      </c>
      <c r="K196">
        <v>3</v>
      </c>
      <c r="L196" s="6">
        <f t="shared" ref="L196:L259" si="3">AVERAGE(F196:K196)</f>
        <v>3.3333333333333335</v>
      </c>
      <c r="M196">
        <v>4</v>
      </c>
    </row>
    <row r="197" spans="1:13" x14ac:dyDescent="0.3">
      <c r="A197">
        <v>43450</v>
      </c>
      <c r="B197">
        <v>1</v>
      </c>
      <c r="C197">
        <v>1993</v>
      </c>
      <c r="D197">
        <v>0</v>
      </c>
      <c r="E197">
        <v>0</v>
      </c>
      <c r="F197">
        <v>3</v>
      </c>
      <c r="G197">
        <v>2</v>
      </c>
      <c r="H197">
        <v>3</v>
      </c>
      <c r="I197">
        <v>3</v>
      </c>
      <c r="J197">
        <v>3</v>
      </c>
      <c r="K197">
        <v>1</v>
      </c>
      <c r="L197" s="6">
        <f t="shared" si="3"/>
        <v>2.5</v>
      </c>
      <c r="M197">
        <v>4</v>
      </c>
    </row>
    <row r="198" spans="1:13" x14ac:dyDescent="0.3">
      <c r="A198">
        <v>44968</v>
      </c>
      <c r="B198">
        <v>1</v>
      </c>
      <c r="C198">
        <v>1986</v>
      </c>
      <c r="D198" t="s">
        <v>44</v>
      </c>
      <c r="F198">
        <v>2</v>
      </c>
      <c r="G198">
        <v>1</v>
      </c>
      <c r="H198">
        <v>3</v>
      </c>
      <c r="I198">
        <v>3</v>
      </c>
      <c r="J198">
        <v>4</v>
      </c>
      <c r="K198">
        <v>1</v>
      </c>
      <c r="L198" s="6">
        <f t="shared" si="3"/>
        <v>2.3333333333333335</v>
      </c>
      <c r="M198">
        <v>4</v>
      </c>
    </row>
    <row r="199" spans="1:13" x14ac:dyDescent="0.3">
      <c r="A199">
        <v>46250</v>
      </c>
      <c r="B199">
        <v>1</v>
      </c>
      <c r="C199">
        <v>2006</v>
      </c>
      <c r="D199" t="s">
        <v>92</v>
      </c>
      <c r="F199">
        <v>3</v>
      </c>
      <c r="G199">
        <v>1</v>
      </c>
      <c r="H199">
        <v>4</v>
      </c>
      <c r="I199">
        <v>3</v>
      </c>
      <c r="J199">
        <v>3</v>
      </c>
      <c r="K199">
        <v>2</v>
      </c>
      <c r="L199" s="6">
        <f t="shared" si="3"/>
        <v>2.6666666666666665</v>
      </c>
      <c r="M199">
        <v>4</v>
      </c>
    </row>
    <row r="200" spans="1:13" x14ac:dyDescent="0.3">
      <c r="A200">
        <v>46409</v>
      </c>
      <c r="B200">
        <v>1</v>
      </c>
      <c r="C200">
        <v>2005</v>
      </c>
      <c r="D200" t="s">
        <v>93</v>
      </c>
      <c r="E200">
        <v>5</v>
      </c>
      <c r="F200">
        <v>5</v>
      </c>
      <c r="G200">
        <v>4</v>
      </c>
      <c r="H200">
        <v>5</v>
      </c>
      <c r="I200">
        <v>5</v>
      </c>
      <c r="J200">
        <v>4</v>
      </c>
      <c r="K200">
        <v>4</v>
      </c>
      <c r="L200" s="6">
        <f t="shared" si="3"/>
        <v>4.5</v>
      </c>
      <c r="M200">
        <v>4</v>
      </c>
    </row>
    <row r="201" spans="1:13" x14ac:dyDescent="0.3">
      <c r="A201">
        <v>46549</v>
      </c>
      <c r="B201">
        <v>1</v>
      </c>
      <c r="C201">
        <v>1988</v>
      </c>
      <c r="D201" t="s">
        <v>95</v>
      </c>
      <c r="F201">
        <v>2</v>
      </c>
      <c r="G201">
        <v>1</v>
      </c>
      <c r="H201">
        <v>3</v>
      </c>
      <c r="I201">
        <v>4</v>
      </c>
      <c r="J201">
        <v>2</v>
      </c>
      <c r="K201">
        <v>1</v>
      </c>
      <c r="L201" s="6">
        <f t="shared" si="3"/>
        <v>2.1666666666666665</v>
      </c>
      <c r="M201">
        <v>4</v>
      </c>
    </row>
    <row r="202" spans="1:13" x14ac:dyDescent="0.3">
      <c r="A202">
        <v>46755</v>
      </c>
      <c r="B202">
        <v>1</v>
      </c>
      <c r="C202">
        <v>1990</v>
      </c>
      <c r="D202">
        <v>4</v>
      </c>
      <c r="E202">
        <v>4</v>
      </c>
      <c r="F202">
        <v>4</v>
      </c>
      <c r="G202">
        <v>3</v>
      </c>
      <c r="H202">
        <v>5</v>
      </c>
      <c r="I202">
        <v>5</v>
      </c>
      <c r="J202">
        <v>3</v>
      </c>
      <c r="K202">
        <v>2</v>
      </c>
      <c r="L202" s="6">
        <f t="shared" si="3"/>
        <v>3.6666666666666665</v>
      </c>
      <c r="M202">
        <v>4</v>
      </c>
    </row>
    <row r="203" spans="1:13" x14ac:dyDescent="0.3">
      <c r="A203">
        <v>42389</v>
      </c>
      <c r="B203">
        <v>0</v>
      </c>
      <c r="C203">
        <v>1986</v>
      </c>
      <c r="D203">
        <v>5</v>
      </c>
      <c r="E203">
        <v>5</v>
      </c>
      <c r="F203">
        <v>5</v>
      </c>
      <c r="G203">
        <v>5</v>
      </c>
      <c r="H203">
        <v>5</v>
      </c>
      <c r="I203">
        <v>4</v>
      </c>
      <c r="J203">
        <v>4</v>
      </c>
      <c r="K203">
        <v>4</v>
      </c>
      <c r="L203" s="6">
        <f t="shared" si="3"/>
        <v>4.5</v>
      </c>
      <c r="M203">
        <v>5</v>
      </c>
    </row>
    <row r="204" spans="1:13" x14ac:dyDescent="0.3">
      <c r="A204">
        <v>40956</v>
      </c>
      <c r="B204">
        <v>0</v>
      </c>
      <c r="C204">
        <v>1972</v>
      </c>
      <c r="D204">
        <v>5</v>
      </c>
      <c r="E204">
        <v>5</v>
      </c>
      <c r="F204">
        <v>5</v>
      </c>
      <c r="G204">
        <v>5</v>
      </c>
      <c r="H204">
        <v>3</v>
      </c>
      <c r="I204">
        <v>5</v>
      </c>
      <c r="J204">
        <v>3</v>
      </c>
      <c r="K204">
        <v>1</v>
      </c>
      <c r="L204" s="6">
        <f t="shared" si="3"/>
        <v>3.6666666666666665</v>
      </c>
      <c r="M204">
        <v>5</v>
      </c>
    </row>
    <row r="205" spans="1:13" x14ac:dyDescent="0.3">
      <c r="A205">
        <v>44061</v>
      </c>
      <c r="B205">
        <v>0</v>
      </c>
      <c r="C205">
        <v>2004</v>
      </c>
      <c r="D205" t="s">
        <v>44</v>
      </c>
      <c r="F205">
        <v>1</v>
      </c>
      <c r="G205">
        <v>1</v>
      </c>
      <c r="H205">
        <v>3</v>
      </c>
      <c r="I205">
        <v>1</v>
      </c>
      <c r="J205">
        <v>1</v>
      </c>
      <c r="K205">
        <v>3</v>
      </c>
      <c r="L205" s="6">
        <f t="shared" si="3"/>
        <v>1.6666666666666667</v>
      </c>
      <c r="M205">
        <v>5</v>
      </c>
    </row>
    <row r="206" spans="1:13" x14ac:dyDescent="0.3">
      <c r="A206">
        <v>41195</v>
      </c>
      <c r="B206">
        <v>0</v>
      </c>
      <c r="C206">
        <v>2001</v>
      </c>
      <c r="D206" t="s">
        <v>55</v>
      </c>
      <c r="E206">
        <v>0</v>
      </c>
      <c r="F206">
        <v>3</v>
      </c>
      <c r="G206">
        <v>3</v>
      </c>
      <c r="H206">
        <v>4</v>
      </c>
      <c r="I206">
        <v>3</v>
      </c>
      <c r="J206">
        <v>4</v>
      </c>
      <c r="K206">
        <v>2</v>
      </c>
      <c r="L206" s="6">
        <f t="shared" si="3"/>
        <v>3.1666666666666665</v>
      </c>
      <c r="M206">
        <v>5</v>
      </c>
    </row>
    <row r="207" spans="1:13" x14ac:dyDescent="0.3">
      <c r="A207">
        <v>41091</v>
      </c>
      <c r="B207">
        <v>0</v>
      </c>
      <c r="C207">
        <v>1965</v>
      </c>
      <c r="D207" t="s">
        <v>44</v>
      </c>
      <c r="F207">
        <v>4</v>
      </c>
      <c r="G207">
        <v>3</v>
      </c>
      <c r="H207">
        <v>5</v>
      </c>
      <c r="I207">
        <v>4</v>
      </c>
      <c r="J207">
        <v>3</v>
      </c>
      <c r="K207">
        <v>3</v>
      </c>
      <c r="L207" s="6">
        <f t="shared" si="3"/>
        <v>3.6666666666666665</v>
      </c>
      <c r="M207">
        <v>5</v>
      </c>
    </row>
    <row r="208" spans="1:13" x14ac:dyDescent="0.3">
      <c r="A208">
        <v>45631</v>
      </c>
      <c r="B208">
        <v>0</v>
      </c>
      <c r="C208">
        <v>2003</v>
      </c>
      <c r="D208">
        <v>4</v>
      </c>
      <c r="E208">
        <v>4</v>
      </c>
      <c r="F208">
        <v>4</v>
      </c>
      <c r="G208">
        <v>3</v>
      </c>
      <c r="H208">
        <v>5</v>
      </c>
      <c r="I208">
        <v>5</v>
      </c>
      <c r="J208">
        <v>4</v>
      </c>
      <c r="K208">
        <v>3</v>
      </c>
      <c r="L208" s="6">
        <f t="shared" si="3"/>
        <v>4</v>
      </c>
      <c r="M208">
        <v>5</v>
      </c>
    </row>
    <row r="209" spans="1:13" x14ac:dyDescent="0.3">
      <c r="A209">
        <v>44920</v>
      </c>
      <c r="B209">
        <v>0</v>
      </c>
      <c r="C209">
        <v>1985</v>
      </c>
      <c r="D209" t="s">
        <v>44</v>
      </c>
      <c r="F209">
        <v>4</v>
      </c>
      <c r="G209">
        <v>4</v>
      </c>
      <c r="H209">
        <v>4</v>
      </c>
      <c r="I209">
        <v>4</v>
      </c>
      <c r="J209">
        <v>2</v>
      </c>
      <c r="K209">
        <v>4</v>
      </c>
      <c r="L209" s="6">
        <f t="shared" si="3"/>
        <v>3.6666666666666665</v>
      </c>
      <c r="M209">
        <v>5</v>
      </c>
    </row>
    <row r="210" spans="1:13" x14ac:dyDescent="0.3">
      <c r="A210">
        <v>43451</v>
      </c>
      <c r="B210">
        <v>0</v>
      </c>
      <c r="C210">
        <v>2001</v>
      </c>
      <c r="D210">
        <v>4</v>
      </c>
      <c r="E210">
        <v>4</v>
      </c>
      <c r="F210">
        <v>4</v>
      </c>
      <c r="G210">
        <v>2</v>
      </c>
      <c r="H210">
        <v>4</v>
      </c>
      <c r="I210">
        <v>4</v>
      </c>
      <c r="J210">
        <v>4</v>
      </c>
      <c r="K210">
        <v>4</v>
      </c>
      <c r="L210" s="6">
        <f t="shared" si="3"/>
        <v>3.6666666666666665</v>
      </c>
      <c r="M210">
        <v>5</v>
      </c>
    </row>
    <row r="211" spans="1:13" x14ac:dyDescent="0.3">
      <c r="A211">
        <v>44170</v>
      </c>
      <c r="B211">
        <v>0</v>
      </c>
      <c r="C211">
        <v>2004</v>
      </c>
      <c r="D211">
        <v>5</v>
      </c>
      <c r="E211">
        <v>5</v>
      </c>
      <c r="F211">
        <v>5</v>
      </c>
      <c r="G211">
        <v>4</v>
      </c>
      <c r="H211">
        <v>5</v>
      </c>
      <c r="I211">
        <v>4</v>
      </c>
      <c r="J211">
        <v>5</v>
      </c>
      <c r="K211">
        <v>4</v>
      </c>
      <c r="L211" s="6">
        <f t="shared" si="3"/>
        <v>4.5</v>
      </c>
      <c r="M211">
        <v>5</v>
      </c>
    </row>
    <row r="212" spans="1:13" x14ac:dyDescent="0.3">
      <c r="A212">
        <v>44932</v>
      </c>
      <c r="B212">
        <v>0</v>
      </c>
      <c r="C212">
        <v>1984</v>
      </c>
      <c r="D212" t="s">
        <v>76</v>
      </c>
      <c r="E212">
        <v>7</v>
      </c>
      <c r="F212">
        <v>5</v>
      </c>
      <c r="G212">
        <v>4</v>
      </c>
      <c r="H212">
        <v>4</v>
      </c>
      <c r="I212">
        <v>5</v>
      </c>
      <c r="J212">
        <v>5</v>
      </c>
      <c r="K212">
        <v>4</v>
      </c>
      <c r="L212" s="6">
        <f t="shared" si="3"/>
        <v>4.5</v>
      </c>
      <c r="M212">
        <v>5</v>
      </c>
    </row>
    <row r="213" spans="1:13" x14ac:dyDescent="0.3">
      <c r="A213">
        <v>45381</v>
      </c>
      <c r="B213">
        <v>0</v>
      </c>
      <c r="C213">
        <v>1961</v>
      </c>
      <c r="D213">
        <v>3</v>
      </c>
      <c r="E213">
        <v>3</v>
      </c>
      <c r="F213">
        <v>4</v>
      </c>
      <c r="G213">
        <v>4</v>
      </c>
      <c r="H213">
        <v>4</v>
      </c>
      <c r="I213">
        <v>4</v>
      </c>
      <c r="J213">
        <v>5</v>
      </c>
      <c r="K213">
        <v>4</v>
      </c>
      <c r="L213" s="6">
        <f t="shared" si="3"/>
        <v>4.166666666666667</v>
      </c>
      <c r="M213">
        <v>5</v>
      </c>
    </row>
    <row r="214" spans="1:13" x14ac:dyDescent="0.3">
      <c r="A214">
        <v>41631</v>
      </c>
      <c r="B214">
        <v>0</v>
      </c>
      <c r="C214">
        <v>1996</v>
      </c>
      <c r="D214">
        <v>0</v>
      </c>
      <c r="E214">
        <v>0</v>
      </c>
      <c r="F214">
        <v>2</v>
      </c>
      <c r="G214">
        <v>3</v>
      </c>
      <c r="H214">
        <v>5</v>
      </c>
      <c r="I214">
        <v>2</v>
      </c>
      <c r="J214">
        <v>3</v>
      </c>
      <c r="K214">
        <v>3</v>
      </c>
      <c r="L214" s="6">
        <f t="shared" si="3"/>
        <v>3</v>
      </c>
      <c r="M214">
        <v>5</v>
      </c>
    </row>
    <row r="215" spans="1:13" x14ac:dyDescent="0.3">
      <c r="A215">
        <v>45329</v>
      </c>
      <c r="B215">
        <v>0</v>
      </c>
      <c r="C215">
        <v>1992</v>
      </c>
      <c r="D215" t="s">
        <v>44</v>
      </c>
      <c r="F215">
        <v>3</v>
      </c>
      <c r="G215">
        <v>5</v>
      </c>
      <c r="H215">
        <v>4</v>
      </c>
      <c r="I215">
        <v>3</v>
      </c>
      <c r="J215">
        <v>4</v>
      </c>
      <c r="K215">
        <v>4</v>
      </c>
      <c r="L215" s="6">
        <f t="shared" si="3"/>
        <v>3.8333333333333335</v>
      </c>
      <c r="M215">
        <v>5</v>
      </c>
    </row>
    <row r="216" spans="1:13" x14ac:dyDescent="0.3">
      <c r="A216">
        <v>40995</v>
      </c>
      <c r="B216">
        <v>0</v>
      </c>
      <c r="C216">
        <v>2002</v>
      </c>
      <c r="D216">
        <v>3</v>
      </c>
      <c r="E216">
        <v>3</v>
      </c>
      <c r="F216">
        <v>3</v>
      </c>
      <c r="G216">
        <v>3</v>
      </c>
      <c r="H216">
        <v>4</v>
      </c>
      <c r="I216">
        <v>2</v>
      </c>
      <c r="J216">
        <v>2</v>
      </c>
      <c r="K216">
        <v>3</v>
      </c>
      <c r="L216" s="6">
        <f t="shared" si="3"/>
        <v>2.8333333333333335</v>
      </c>
      <c r="M216">
        <v>5</v>
      </c>
    </row>
    <row r="217" spans="1:13" x14ac:dyDescent="0.3">
      <c r="A217">
        <v>41854</v>
      </c>
      <c r="B217">
        <v>0</v>
      </c>
      <c r="C217">
        <v>2000</v>
      </c>
      <c r="D217">
        <v>7</v>
      </c>
      <c r="E217">
        <v>7</v>
      </c>
      <c r="F217">
        <v>5</v>
      </c>
      <c r="G217">
        <v>5</v>
      </c>
      <c r="H217">
        <v>5</v>
      </c>
      <c r="I217">
        <v>5</v>
      </c>
      <c r="J217">
        <v>3</v>
      </c>
      <c r="K217">
        <v>5</v>
      </c>
      <c r="L217" s="6">
        <f t="shared" si="3"/>
        <v>4.666666666666667</v>
      </c>
      <c r="M217">
        <v>5</v>
      </c>
    </row>
    <row r="218" spans="1:13" x14ac:dyDescent="0.3">
      <c r="A218">
        <v>41289</v>
      </c>
      <c r="B218">
        <v>0</v>
      </c>
      <c r="C218">
        <v>1987</v>
      </c>
      <c r="D218" t="s">
        <v>57</v>
      </c>
      <c r="E218">
        <v>5</v>
      </c>
      <c r="F218">
        <v>4</v>
      </c>
      <c r="G218">
        <v>3</v>
      </c>
      <c r="H218">
        <v>2</v>
      </c>
      <c r="I218">
        <v>3</v>
      </c>
      <c r="J218">
        <v>4</v>
      </c>
      <c r="K218">
        <v>3</v>
      </c>
      <c r="L218" s="6">
        <f t="shared" si="3"/>
        <v>3.1666666666666665</v>
      </c>
      <c r="M218">
        <v>5</v>
      </c>
    </row>
    <row r="219" spans="1:13" x14ac:dyDescent="0.3">
      <c r="A219">
        <v>41332</v>
      </c>
      <c r="B219">
        <v>0</v>
      </c>
      <c r="C219">
        <v>1987</v>
      </c>
      <c r="D219" t="s">
        <v>44</v>
      </c>
      <c r="F219">
        <v>3</v>
      </c>
      <c r="G219">
        <v>3</v>
      </c>
      <c r="H219">
        <v>5</v>
      </c>
      <c r="I219">
        <v>3</v>
      </c>
      <c r="J219">
        <v>3</v>
      </c>
      <c r="K219">
        <v>4</v>
      </c>
      <c r="L219" s="6">
        <f t="shared" si="3"/>
        <v>3.5</v>
      </c>
      <c r="M219">
        <v>5</v>
      </c>
    </row>
    <row r="220" spans="1:13" x14ac:dyDescent="0.3">
      <c r="A220">
        <v>40953</v>
      </c>
      <c r="B220">
        <v>0</v>
      </c>
      <c r="C220">
        <v>1986</v>
      </c>
      <c r="D220" t="s">
        <v>47</v>
      </c>
      <c r="E220">
        <v>4</v>
      </c>
      <c r="F220">
        <v>5</v>
      </c>
      <c r="G220">
        <v>4</v>
      </c>
      <c r="H220">
        <v>5</v>
      </c>
      <c r="I220">
        <v>4</v>
      </c>
      <c r="J220">
        <v>3</v>
      </c>
      <c r="K220">
        <v>5</v>
      </c>
      <c r="L220" s="6">
        <f t="shared" si="3"/>
        <v>4.333333333333333</v>
      </c>
      <c r="M220">
        <v>5</v>
      </c>
    </row>
    <row r="221" spans="1:13" x14ac:dyDescent="0.3">
      <c r="A221">
        <v>41100</v>
      </c>
      <c r="B221">
        <v>0</v>
      </c>
      <c r="C221">
        <v>1994</v>
      </c>
      <c r="D221" t="s">
        <v>44</v>
      </c>
      <c r="F221">
        <v>5</v>
      </c>
      <c r="G221">
        <v>4</v>
      </c>
      <c r="H221">
        <v>4</v>
      </c>
      <c r="I221">
        <v>4</v>
      </c>
      <c r="J221">
        <v>3</v>
      </c>
      <c r="K221">
        <v>5</v>
      </c>
      <c r="L221" s="6">
        <f t="shared" si="3"/>
        <v>4.166666666666667</v>
      </c>
      <c r="M221">
        <v>5</v>
      </c>
    </row>
    <row r="222" spans="1:13" x14ac:dyDescent="0.3">
      <c r="A222">
        <v>45872</v>
      </c>
      <c r="B222">
        <v>0</v>
      </c>
      <c r="C222">
        <v>1980</v>
      </c>
      <c r="D222">
        <v>5</v>
      </c>
      <c r="E222">
        <v>5</v>
      </c>
      <c r="F222">
        <v>4</v>
      </c>
      <c r="G222">
        <v>4</v>
      </c>
      <c r="H222">
        <v>3</v>
      </c>
      <c r="I222">
        <v>3</v>
      </c>
      <c r="J222">
        <v>4</v>
      </c>
      <c r="K222">
        <v>2</v>
      </c>
      <c r="L222" s="6">
        <f t="shared" si="3"/>
        <v>3.3333333333333335</v>
      </c>
      <c r="M222">
        <v>5</v>
      </c>
    </row>
    <row r="223" spans="1:13" x14ac:dyDescent="0.3">
      <c r="A223">
        <v>46394</v>
      </c>
      <c r="B223">
        <v>0</v>
      </c>
      <c r="C223">
        <v>2007</v>
      </c>
      <c r="D223">
        <v>0</v>
      </c>
      <c r="E223">
        <v>0</v>
      </c>
      <c r="F223">
        <v>2</v>
      </c>
      <c r="G223">
        <v>1</v>
      </c>
      <c r="H223">
        <v>3</v>
      </c>
      <c r="I223">
        <v>4</v>
      </c>
      <c r="J223">
        <v>5</v>
      </c>
      <c r="K223">
        <v>4</v>
      </c>
      <c r="L223" s="6">
        <f t="shared" si="3"/>
        <v>3.1666666666666665</v>
      </c>
      <c r="M223">
        <v>5</v>
      </c>
    </row>
    <row r="224" spans="1:13" x14ac:dyDescent="0.3">
      <c r="A224">
        <v>45897</v>
      </c>
      <c r="B224">
        <v>0</v>
      </c>
      <c r="C224">
        <v>2000</v>
      </c>
      <c r="D224">
        <v>3</v>
      </c>
      <c r="E224">
        <v>3</v>
      </c>
      <c r="F224">
        <v>2</v>
      </c>
      <c r="G224">
        <v>2</v>
      </c>
      <c r="H224">
        <v>1</v>
      </c>
      <c r="I224">
        <v>4</v>
      </c>
      <c r="J224">
        <v>2</v>
      </c>
      <c r="K224">
        <v>3</v>
      </c>
      <c r="L224" s="6">
        <f t="shared" si="3"/>
        <v>2.3333333333333335</v>
      </c>
      <c r="M224">
        <v>5</v>
      </c>
    </row>
    <row r="225" spans="1:13" x14ac:dyDescent="0.3">
      <c r="A225">
        <v>42381</v>
      </c>
      <c r="B225">
        <v>0</v>
      </c>
      <c r="C225">
        <v>1989</v>
      </c>
      <c r="D225" t="s">
        <v>44</v>
      </c>
      <c r="F225">
        <v>3</v>
      </c>
      <c r="G225">
        <v>3</v>
      </c>
      <c r="H225">
        <v>5</v>
      </c>
      <c r="I225">
        <v>4</v>
      </c>
      <c r="J225">
        <v>2</v>
      </c>
      <c r="K225">
        <v>2</v>
      </c>
      <c r="L225" s="6">
        <f t="shared" si="3"/>
        <v>3.1666666666666665</v>
      </c>
      <c r="M225">
        <v>5</v>
      </c>
    </row>
    <row r="226" spans="1:13" x14ac:dyDescent="0.3">
      <c r="A226">
        <v>34182</v>
      </c>
      <c r="B226">
        <v>0</v>
      </c>
      <c r="C226">
        <v>2000</v>
      </c>
      <c r="D226">
        <v>3</v>
      </c>
      <c r="E226">
        <v>3</v>
      </c>
      <c r="F226">
        <v>4</v>
      </c>
      <c r="G226">
        <v>4</v>
      </c>
      <c r="H226">
        <v>5</v>
      </c>
      <c r="I226">
        <v>4</v>
      </c>
      <c r="J226">
        <v>2</v>
      </c>
      <c r="K226">
        <v>4</v>
      </c>
      <c r="L226" s="6">
        <f t="shared" si="3"/>
        <v>3.8333333333333335</v>
      </c>
      <c r="M226">
        <v>5</v>
      </c>
    </row>
    <row r="227" spans="1:13" x14ac:dyDescent="0.3">
      <c r="A227">
        <v>42721</v>
      </c>
      <c r="B227">
        <v>0</v>
      </c>
      <c r="C227">
        <v>2007</v>
      </c>
      <c r="D227" t="s">
        <v>44</v>
      </c>
      <c r="F227">
        <v>3</v>
      </c>
      <c r="G227">
        <v>3</v>
      </c>
      <c r="H227">
        <v>4</v>
      </c>
      <c r="I227">
        <v>4</v>
      </c>
      <c r="J227">
        <v>3</v>
      </c>
      <c r="K227">
        <v>2</v>
      </c>
      <c r="L227" s="6">
        <f t="shared" si="3"/>
        <v>3.1666666666666665</v>
      </c>
      <c r="M227">
        <v>5</v>
      </c>
    </row>
    <row r="228" spans="1:13" x14ac:dyDescent="0.3">
      <c r="A228">
        <v>40722</v>
      </c>
      <c r="B228">
        <v>1</v>
      </c>
      <c r="C228">
        <v>2003</v>
      </c>
      <c r="D228" t="s">
        <v>43</v>
      </c>
      <c r="F228">
        <v>3</v>
      </c>
      <c r="G228">
        <v>1</v>
      </c>
      <c r="H228">
        <v>2</v>
      </c>
      <c r="I228">
        <v>4</v>
      </c>
      <c r="J228">
        <v>4</v>
      </c>
      <c r="K228">
        <v>1</v>
      </c>
      <c r="L228" s="6">
        <f t="shared" si="3"/>
        <v>2.5</v>
      </c>
      <c r="M228">
        <v>5</v>
      </c>
    </row>
    <row r="229" spans="1:13" x14ac:dyDescent="0.3">
      <c r="A229">
        <v>40913</v>
      </c>
      <c r="B229">
        <v>1</v>
      </c>
      <c r="C229">
        <v>1995</v>
      </c>
      <c r="D229" t="s">
        <v>46</v>
      </c>
      <c r="F229">
        <v>2</v>
      </c>
      <c r="G229">
        <v>2</v>
      </c>
      <c r="H229">
        <v>4</v>
      </c>
      <c r="I229">
        <v>2</v>
      </c>
      <c r="J229">
        <v>3</v>
      </c>
      <c r="K229">
        <v>3</v>
      </c>
      <c r="L229" s="6">
        <f t="shared" si="3"/>
        <v>2.6666666666666665</v>
      </c>
      <c r="M229">
        <v>5</v>
      </c>
    </row>
    <row r="230" spans="1:13" x14ac:dyDescent="0.3">
      <c r="A230">
        <v>40999</v>
      </c>
      <c r="B230">
        <v>1</v>
      </c>
      <c r="C230">
        <v>1983</v>
      </c>
      <c r="D230" t="s">
        <v>44</v>
      </c>
      <c r="F230">
        <v>4</v>
      </c>
      <c r="G230">
        <v>3</v>
      </c>
      <c r="H230">
        <v>4</v>
      </c>
      <c r="I230">
        <v>4</v>
      </c>
      <c r="J230">
        <v>4</v>
      </c>
      <c r="K230">
        <v>4</v>
      </c>
      <c r="L230" s="6">
        <f t="shared" si="3"/>
        <v>3.8333333333333335</v>
      </c>
      <c r="M230">
        <v>5</v>
      </c>
    </row>
    <row r="231" spans="1:13" x14ac:dyDescent="0.3">
      <c r="A231">
        <v>41239</v>
      </c>
      <c r="B231">
        <v>1</v>
      </c>
      <c r="C231">
        <v>2003</v>
      </c>
      <c r="D231" t="s">
        <v>44</v>
      </c>
      <c r="F231">
        <v>4</v>
      </c>
      <c r="G231">
        <v>1</v>
      </c>
      <c r="H231">
        <v>1</v>
      </c>
      <c r="I231">
        <v>4</v>
      </c>
      <c r="J231">
        <v>4</v>
      </c>
      <c r="K231">
        <v>2</v>
      </c>
      <c r="L231" s="6">
        <f t="shared" si="3"/>
        <v>2.6666666666666665</v>
      </c>
      <c r="M231">
        <v>5</v>
      </c>
    </row>
    <row r="232" spans="1:13" x14ac:dyDescent="0.3">
      <c r="A232">
        <v>41452</v>
      </c>
      <c r="B232">
        <v>1</v>
      </c>
      <c r="C232">
        <v>2002</v>
      </c>
      <c r="D232" t="s">
        <v>59</v>
      </c>
      <c r="E232">
        <v>1</v>
      </c>
      <c r="F232">
        <v>2</v>
      </c>
      <c r="G232">
        <v>2</v>
      </c>
      <c r="H232">
        <v>4</v>
      </c>
      <c r="I232">
        <v>3</v>
      </c>
      <c r="J232">
        <v>3</v>
      </c>
      <c r="K232">
        <v>2</v>
      </c>
      <c r="L232" s="6">
        <f t="shared" si="3"/>
        <v>2.6666666666666665</v>
      </c>
      <c r="M232">
        <v>5</v>
      </c>
    </row>
    <row r="233" spans="1:13" x14ac:dyDescent="0.3">
      <c r="A233">
        <v>41722</v>
      </c>
      <c r="B233">
        <v>1</v>
      </c>
      <c r="C233">
        <v>1999</v>
      </c>
      <c r="D233">
        <v>7</v>
      </c>
      <c r="E233">
        <v>7</v>
      </c>
      <c r="F233">
        <v>5</v>
      </c>
      <c r="G233">
        <v>5</v>
      </c>
      <c r="H233">
        <v>5</v>
      </c>
      <c r="I233">
        <v>5</v>
      </c>
      <c r="J233">
        <v>3</v>
      </c>
      <c r="K233">
        <v>5</v>
      </c>
      <c r="L233" s="6">
        <f t="shared" si="3"/>
        <v>4.666666666666667</v>
      </c>
      <c r="M233">
        <v>5</v>
      </c>
    </row>
    <row r="234" spans="1:13" x14ac:dyDescent="0.3">
      <c r="A234">
        <v>41777</v>
      </c>
      <c r="B234">
        <v>1</v>
      </c>
      <c r="C234">
        <v>2000</v>
      </c>
      <c r="D234" t="s">
        <v>44</v>
      </c>
      <c r="F234">
        <v>4</v>
      </c>
      <c r="G234">
        <v>3</v>
      </c>
      <c r="H234">
        <v>4</v>
      </c>
      <c r="I234">
        <v>4</v>
      </c>
      <c r="J234">
        <v>2</v>
      </c>
      <c r="K234">
        <v>3</v>
      </c>
      <c r="L234" s="6">
        <f t="shared" si="3"/>
        <v>3.3333333333333335</v>
      </c>
      <c r="M234">
        <v>5</v>
      </c>
    </row>
    <row r="235" spans="1:13" x14ac:dyDescent="0.3">
      <c r="A235">
        <v>42135</v>
      </c>
      <c r="B235">
        <v>1</v>
      </c>
      <c r="C235">
        <v>1990</v>
      </c>
      <c r="D235">
        <v>0</v>
      </c>
      <c r="E235">
        <v>0</v>
      </c>
      <c r="F235">
        <v>4</v>
      </c>
      <c r="G235">
        <v>1</v>
      </c>
      <c r="H235">
        <v>4</v>
      </c>
      <c r="I235">
        <v>3</v>
      </c>
      <c r="J235">
        <v>3</v>
      </c>
      <c r="K235">
        <v>2</v>
      </c>
      <c r="L235" s="6">
        <f t="shared" si="3"/>
        <v>2.8333333333333335</v>
      </c>
      <c r="M235">
        <v>5</v>
      </c>
    </row>
    <row r="236" spans="1:13" x14ac:dyDescent="0.3">
      <c r="A236">
        <v>43085</v>
      </c>
      <c r="B236">
        <v>1</v>
      </c>
      <c r="C236">
        <v>2004</v>
      </c>
      <c r="D236">
        <v>4</v>
      </c>
      <c r="E236">
        <v>4</v>
      </c>
      <c r="F236">
        <v>5</v>
      </c>
      <c r="G236">
        <v>4</v>
      </c>
      <c r="H236">
        <v>5</v>
      </c>
      <c r="I236">
        <v>4</v>
      </c>
      <c r="J236">
        <v>5</v>
      </c>
      <c r="K236">
        <v>4</v>
      </c>
      <c r="L236" s="6">
        <f t="shared" si="3"/>
        <v>4.5</v>
      </c>
      <c r="M236">
        <v>5</v>
      </c>
    </row>
    <row r="237" spans="1:13" x14ac:dyDescent="0.3">
      <c r="A237">
        <v>43743</v>
      </c>
      <c r="B237">
        <v>1</v>
      </c>
      <c r="C237">
        <v>1993</v>
      </c>
      <c r="D237" t="s">
        <v>44</v>
      </c>
      <c r="F237">
        <v>3</v>
      </c>
      <c r="G237">
        <v>1</v>
      </c>
      <c r="H237">
        <v>1</v>
      </c>
      <c r="I237">
        <v>2</v>
      </c>
      <c r="J237">
        <v>1</v>
      </c>
      <c r="K237">
        <v>1</v>
      </c>
      <c r="L237" s="6">
        <f t="shared" si="3"/>
        <v>1.5</v>
      </c>
      <c r="M237">
        <v>5</v>
      </c>
    </row>
    <row r="238" spans="1:13" x14ac:dyDescent="0.3">
      <c r="A238">
        <v>43795</v>
      </c>
      <c r="B238">
        <v>1</v>
      </c>
      <c r="C238">
        <v>1995</v>
      </c>
      <c r="D238" t="s">
        <v>44</v>
      </c>
      <c r="F238">
        <v>4</v>
      </c>
      <c r="G238">
        <v>3</v>
      </c>
      <c r="H238">
        <v>4</v>
      </c>
      <c r="I238">
        <v>5</v>
      </c>
      <c r="J238">
        <v>4</v>
      </c>
      <c r="K238">
        <v>4</v>
      </c>
      <c r="L238" s="6">
        <f t="shared" si="3"/>
        <v>4</v>
      </c>
      <c r="M238">
        <v>5</v>
      </c>
    </row>
    <row r="239" spans="1:13" x14ac:dyDescent="0.3">
      <c r="A239">
        <v>43989</v>
      </c>
      <c r="B239">
        <v>1</v>
      </c>
      <c r="C239">
        <v>2000</v>
      </c>
      <c r="D239" t="s">
        <v>44</v>
      </c>
      <c r="F239">
        <v>4</v>
      </c>
      <c r="G239">
        <v>1</v>
      </c>
      <c r="H239">
        <v>4</v>
      </c>
      <c r="I239">
        <v>4</v>
      </c>
      <c r="J239">
        <v>1</v>
      </c>
      <c r="K239">
        <v>1</v>
      </c>
      <c r="L239" s="6">
        <f t="shared" si="3"/>
        <v>2.5</v>
      </c>
      <c r="M239">
        <v>5</v>
      </c>
    </row>
    <row r="240" spans="1:13" x14ac:dyDescent="0.3">
      <c r="A240">
        <v>44168</v>
      </c>
      <c r="B240">
        <v>1</v>
      </c>
      <c r="C240">
        <v>2003</v>
      </c>
      <c r="D240" t="s">
        <v>72</v>
      </c>
      <c r="E240">
        <v>3</v>
      </c>
      <c r="F240">
        <v>5</v>
      </c>
      <c r="G240">
        <v>4</v>
      </c>
      <c r="H240">
        <v>5</v>
      </c>
      <c r="I240">
        <v>5</v>
      </c>
      <c r="J240">
        <v>3</v>
      </c>
      <c r="K240">
        <v>4</v>
      </c>
      <c r="L240" s="6">
        <f t="shared" si="3"/>
        <v>4.333333333333333</v>
      </c>
      <c r="M240">
        <v>5</v>
      </c>
    </row>
    <row r="241" spans="1:13" x14ac:dyDescent="0.3">
      <c r="A241">
        <v>44241</v>
      </c>
      <c r="B241">
        <v>1</v>
      </c>
      <c r="C241">
        <v>2005</v>
      </c>
      <c r="D241">
        <v>0</v>
      </c>
      <c r="E241">
        <v>0</v>
      </c>
      <c r="F241">
        <v>3</v>
      </c>
      <c r="G241">
        <v>2</v>
      </c>
      <c r="H241">
        <v>4</v>
      </c>
      <c r="I241">
        <v>3</v>
      </c>
      <c r="J241">
        <v>2</v>
      </c>
      <c r="K241">
        <v>4</v>
      </c>
      <c r="L241" s="6">
        <f t="shared" si="3"/>
        <v>3</v>
      </c>
      <c r="M241">
        <v>5</v>
      </c>
    </row>
    <row r="242" spans="1:13" x14ac:dyDescent="0.3">
      <c r="A242">
        <v>44971</v>
      </c>
      <c r="B242">
        <v>1</v>
      </c>
      <c r="C242">
        <v>1989</v>
      </c>
      <c r="D242" t="s">
        <v>44</v>
      </c>
      <c r="F242">
        <v>1</v>
      </c>
      <c r="G242">
        <v>3</v>
      </c>
      <c r="H242">
        <v>2</v>
      </c>
      <c r="I242">
        <v>2</v>
      </c>
      <c r="J242">
        <v>1</v>
      </c>
      <c r="K242">
        <v>3</v>
      </c>
      <c r="L242" s="6">
        <f t="shared" si="3"/>
        <v>2</v>
      </c>
      <c r="M242">
        <v>5</v>
      </c>
    </row>
    <row r="243" spans="1:13" x14ac:dyDescent="0.3">
      <c r="A243">
        <v>45465</v>
      </c>
      <c r="B243">
        <v>1</v>
      </c>
      <c r="C243">
        <v>1999</v>
      </c>
      <c r="D243" t="s">
        <v>44</v>
      </c>
      <c r="F243">
        <v>1</v>
      </c>
      <c r="G243">
        <v>1</v>
      </c>
      <c r="H243">
        <v>1</v>
      </c>
      <c r="I243">
        <v>1</v>
      </c>
      <c r="J243">
        <v>1</v>
      </c>
      <c r="K243">
        <v>1</v>
      </c>
      <c r="L243" s="6">
        <f t="shared" si="3"/>
        <v>1</v>
      </c>
      <c r="M243">
        <v>5</v>
      </c>
    </row>
    <row r="244" spans="1:13" x14ac:dyDescent="0.3">
      <c r="A244">
        <v>45476</v>
      </c>
      <c r="B244">
        <v>1</v>
      </c>
      <c r="C244">
        <v>2000</v>
      </c>
      <c r="D244" t="s">
        <v>44</v>
      </c>
      <c r="F244">
        <v>3</v>
      </c>
      <c r="G244">
        <v>2</v>
      </c>
      <c r="H244">
        <v>1</v>
      </c>
      <c r="I244">
        <v>4</v>
      </c>
      <c r="J244">
        <v>2</v>
      </c>
      <c r="K244">
        <v>2</v>
      </c>
      <c r="L244" s="6">
        <f t="shared" si="3"/>
        <v>2.3333333333333335</v>
      </c>
      <c r="M244">
        <v>5</v>
      </c>
    </row>
    <row r="245" spans="1:13" x14ac:dyDescent="0.3">
      <c r="A245">
        <v>45549</v>
      </c>
      <c r="B245">
        <v>1</v>
      </c>
      <c r="C245">
        <v>2002</v>
      </c>
      <c r="D245" t="s">
        <v>88</v>
      </c>
      <c r="E245">
        <v>7</v>
      </c>
      <c r="F245">
        <v>5</v>
      </c>
      <c r="G245">
        <v>3</v>
      </c>
      <c r="H245">
        <v>5</v>
      </c>
      <c r="I245">
        <v>5</v>
      </c>
      <c r="J245">
        <v>4</v>
      </c>
      <c r="K245">
        <v>3</v>
      </c>
      <c r="L245" s="6">
        <f t="shared" si="3"/>
        <v>4.166666666666667</v>
      </c>
      <c r="M245">
        <v>5</v>
      </c>
    </row>
    <row r="246" spans="1:13" x14ac:dyDescent="0.3">
      <c r="A246">
        <v>45637</v>
      </c>
      <c r="B246">
        <v>1</v>
      </c>
      <c r="C246">
        <v>1999</v>
      </c>
      <c r="D246" t="s">
        <v>44</v>
      </c>
      <c r="F246">
        <v>4</v>
      </c>
      <c r="G246">
        <v>4</v>
      </c>
      <c r="H246">
        <v>4</v>
      </c>
      <c r="I246">
        <v>2</v>
      </c>
      <c r="J246">
        <v>3</v>
      </c>
      <c r="K246">
        <v>3</v>
      </c>
      <c r="L246" s="6">
        <f t="shared" si="3"/>
        <v>3.3333333333333335</v>
      </c>
      <c r="M246">
        <v>5</v>
      </c>
    </row>
    <row r="247" spans="1:13" x14ac:dyDescent="0.3">
      <c r="A247">
        <v>43450</v>
      </c>
      <c r="B247">
        <v>1</v>
      </c>
      <c r="C247">
        <v>1993</v>
      </c>
      <c r="D247">
        <v>0</v>
      </c>
      <c r="E247">
        <v>0</v>
      </c>
      <c r="F247">
        <v>3</v>
      </c>
      <c r="G247">
        <v>2</v>
      </c>
      <c r="H247">
        <v>3</v>
      </c>
      <c r="I247">
        <v>3</v>
      </c>
      <c r="J247">
        <v>3</v>
      </c>
      <c r="K247">
        <v>1</v>
      </c>
      <c r="L247" s="6">
        <f t="shared" si="3"/>
        <v>2.5</v>
      </c>
      <c r="M247">
        <v>5</v>
      </c>
    </row>
    <row r="248" spans="1:13" x14ac:dyDescent="0.3">
      <c r="A248">
        <v>44968</v>
      </c>
      <c r="B248">
        <v>1</v>
      </c>
      <c r="C248">
        <v>1986</v>
      </c>
      <c r="D248" t="s">
        <v>44</v>
      </c>
      <c r="F248">
        <v>2</v>
      </c>
      <c r="G248">
        <v>1</v>
      </c>
      <c r="H248">
        <v>3</v>
      </c>
      <c r="I248">
        <v>3</v>
      </c>
      <c r="J248">
        <v>4</v>
      </c>
      <c r="K248">
        <v>1</v>
      </c>
      <c r="L248" s="6">
        <f t="shared" si="3"/>
        <v>2.3333333333333335</v>
      </c>
      <c r="M248">
        <v>5</v>
      </c>
    </row>
    <row r="249" spans="1:13" x14ac:dyDescent="0.3">
      <c r="A249">
        <v>46250</v>
      </c>
      <c r="B249">
        <v>1</v>
      </c>
      <c r="C249">
        <v>2006</v>
      </c>
      <c r="D249" t="s">
        <v>92</v>
      </c>
      <c r="F249">
        <v>3</v>
      </c>
      <c r="G249">
        <v>1</v>
      </c>
      <c r="H249">
        <v>4</v>
      </c>
      <c r="I249">
        <v>3</v>
      </c>
      <c r="J249">
        <v>3</v>
      </c>
      <c r="K249">
        <v>2</v>
      </c>
      <c r="L249" s="6">
        <f t="shared" si="3"/>
        <v>2.6666666666666665</v>
      </c>
      <c r="M249">
        <v>5</v>
      </c>
    </row>
    <row r="250" spans="1:13" x14ac:dyDescent="0.3">
      <c r="A250">
        <v>46409</v>
      </c>
      <c r="B250">
        <v>1</v>
      </c>
      <c r="C250">
        <v>2005</v>
      </c>
      <c r="D250" t="s">
        <v>93</v>
      </c>
      <c r="E250">
        <v>5</v>
      </c>
      <c r="F250">
        <v>5</v>
      </c>
      <c r="G250">
        <v>4</v>
      </c>
      <c r="H250">
        <v>5</v>
      </c>
      <c r="I250">
        <v>5</v>
      </c>
      <c r="J250">
        <v>4</v>
      </c>
      <c r="K250">
        <v>4</v>
      </c>
      <c r="L250" s="6">
        <f t="shared" si="3"/>
        <v>4.5</v>
      </c>
      <c r="M250">
        <v>5</v>
      </c>
    </row>
    <row r="251" spans="1:13" x14ac:dyDescent="0.3">
      <c r="A251">
        <v>46549</v>
      </c>
      <c r="B251">
        <v>1</v>
      </c>
      <c r="C251">
        <v>1988</v>
      </c>
      <c r="D251" t="s">
        <v>95</v>
      </c>
      <c r="F251">
        <v>2</v>
      </c>
      <c r="G251">
        <v>1</v>
      </c>
      <c r="H251">
        <v>3</v>
      </c>
      <c r="I251">
        <v>4</v>
      </c>
      <c r="J251">
        <v>2</v>
      </c>
      <c r="K251">
        <v>1</v>
      </c>
      <c r="L251" s="6">
        <f t="shared" si="3"/>
        <v>2.1666666666666665</v>
      </c>
      <c r="M251">
        <v>5</v>
      </c>
    </row>
    <row r="252" spans="1:13" x14ac:dyDescent="0.3">
      <c r="A252">
        <v>46755</v>
      </c>
      <c r="B252">
        <v>1</v>
      </c>
      <c r="C252">
        <v>1990</v>
      </c>
      <c r="D252">
        <v>4</v>
      </c>
      <c r="E252">
        <v>4</v>
      </c>
      <c r="F252">
        <v>4</v>
      </c>
      <c r="G252">
        <v>3</v>
      </c>
      <c r="H252">
        <v>5</v>
      </c>
      <c r="I252">
        <v>5</v>
      </c>
      <c r="J252">
        <v>3</v>
      </c>
      <c r="K252">
        <v>2</v>
      </c>
      <c r="L252" s="6">
        <f t="shared" si="3"/>
        <v>3.6666666666666665</v>
      </c>
      <c r="M252">
        <v>5</v>
      </c>
    </row>
    <row r="253" spans="1:13" x14ac:dyDescent="0.3">
      <c r="A253">
        <v>44170</v>
      </c>
      <c r="B253">
        <v>0</v>
      </c>
      <c r="C253">
        <v>2004</v>
      </c>
      <c r="D253">
        <v>5</v>
      </c>
      <c r="E253">
        <v>5</v>
      </c>
      <c r="F253">
        <v>5</v>
      </c>
      <c r="G253">
        <v>4</v>
      </c>
      <c r="H253">
        <v>5</v>
      </c>
      <c r="I253">
        <v>4</v>
      </c>
      <c r="J253">
        <v>5</v>
      </c>
      <c r="K253">
        <v>4</v>
      </c>
      <c r="L253" s="6">
        <f t="shared" si="3"/>
        <v>4.5</v>
      </c>
      <c r="M253">
        <v>6</v>
      </c>
    </row>
    <row r="254" spans="1:13" x14ac:dyDescent="0.3">
      <c r="A254">
        <v>44031</v>
      </c>
      <c r="B254">
        <v>0</v>
      </c>
      <c r="C254">
        <v>2005</v>
      </c>
      <c r="D254">
        <v>0</v>
      </c>
      <c r="E254">
        <v>0</v>
      </c>
      <c r="F254">
        <v>3</v>
      </c>
      <c r="G254">
        <v>2</v>
      </c>
      <c r="H254">
        <v>2</v>
      </c>
      <c r="I254">
        <v>3</v>
      </c>
      <c r="J254">
        <v>1</v>
      </c>
      <c r="K254">
        <v>4</v>
      </c>
      <c r="L254" s="6">
        <f t="shared" si="3"/>
        <v>2.5</v>
      </c>
      <c r="M254">
        <v>6</v>
      </c>
    </row>
    <row r="255" spans="1:13" x14ac:dyDescent="0.3">
      <c r="A255">
        <v>40987</v>
      </c>
      <c r="B255">
        <v>0</v>
      </c>
      <c r="C255">
        <v>1982</v>
      </c>
      <c r="D255">
        <v>4</v>
      </c>
      <c r="E255">
        <v>4</v>
      </c>
      <c r="F255">
        <v>3</v>
      </c>
      <c r="G255">
        <v>3</v>
      </c>
      <c r="H255">
        <v>5</v>
      </c>
      <c r="I255">
        <v>3</v>
      </c>
      <c r="J255">
        <v>2</v>
      </c>
      <c r="K255">
        <v>4</v>
      </c>
      <c r="L255" s="6">
        <f t="shared" si="3"/>
        <v>3.3333333333333335</v>
      </c>
      <c r="M255">
        <v>6</v>
      </c>
    </row>
    <row r="256" spans="1:13" x14ac:dyDescent="0.3">
      <c r="A256">
        <v>40895</v>
      </c>
      <c r="B256">
        <v>0</v>
      </c>
      <c r="C256">
        <v>1994</v>
      </c>
      <c r="D256">
        <v>4</v>
      </c>
      <c r="E256">
        <v>4</v>
      </c>
      <c r="F256">
        <v>4</v>
      </c>
      <c r="G256">
        <v>4</v>
      </c>
      <c r="H256">
        <v>3</v>
      </c>
      <c r="I256">
        <v>4</v>
      </c>
      <c r="J256">
        <v>5</v>
      </c>
      <c r="K256">
        <v>4</v>
      </c>
      <c r="L256" s="6">
        <f t="shared" si="3"/>
        <v>4</v>
      </c>
      <c r="M256">
        <v>6</v>
      </c>
    </row>
    <row r="257" spans="1:13" x14ac:dyDescent="0.3">
      <c r="A257">
        <v>46479</v>
      </c>
      <c r="B257">
        <v>0</v>
      </c>
      <c r="C257">
        <v>1986</v>
      </c>
      <c r="D257">
        <v>0</v>
      </c>
      <c r="E257">
        <v>0</v>
      </c>
      <c r="F257">
        <v>1</v>
      </c>
      <c r="G257">
        <v>1</v>
      </c>
      <c r="H257">
        <v>3</v>
      </c>
      <c r="I257">
        <v>3</v>
      </c>
      <c r="J257">
        <v>2</v>
      </c>
      <c r="K257">
        <v>2</v>
      </c>
      <c r="L257" s="6">
        <f t="shared" si="3"/>
        <v>2</v>
      </c>
      <c r="M257">
        <v>6</v>
      </c>
    </row>
    <row r="258" spans="1:13" x14ac:dyDescent="0.3">
      <c r="A258">
        <v>41588</v>
      </c>
      <c r="B258">
        <v>0</v>
      </c>
      <c r="C258">
        <v>2003</v>
      </c>
      <c r="D258">
        <v>3</v>
      </c>
      <c r="E258">
        <v>3</v>
      </c>
      <c r="F258">
        <v>4</v>
      </c>
      <c r="G258">
        <v>4</v>
      </c>
      <c r="H258">
        <v>4</v>
      </c>
      <c r="I258">
        <v>4</v>
      </c>
      <c r="J258">
        <v>2</v>
      </c>
      <c r="K258">
        <v>4</v>
      </c>
      <c r="L258" s="6">
        <f t="shared" si="3"/>
        <v>3.6666666666666665</v>
      </c>
      <c r="M258">
        <v>6</v>
      </c>
    </row>
    <row r="259" spans="1:13" x14ac:dyDescent="0.3">
      <c r="A259">
        <v>41057</v>
      </c>
      <c r="B259">
        <v>0</v>
      </c>
      <c r="C259">
        <v>1980</v>
      </c>
      <c r="D259">
        <v>7</v>
      </c>
      <c r="E259">
        <v>7</v>
      </c>
      <c r="F259">
        <v>4</v>
      </c>
      <c r="G259">
        <v>2</v>
      </c>
      <c r="H259">
        <v>3</v>
      </c>
      <c r="I259">
        <v>5</v>
      </c>
      <c r="J259">
        <v>3</v>
      </c>
      <c r="K259">
        <v>2</v>
      </c>
      <c r="L259" s="6">
        <f t="shared" si="3"/>
        <v>3.1666666666666665</v>
      </c>
      <c r="M259">
        <v>6</v>
      </c>
    </row>
    <row r="260" spans="1:13" x14ac:dyDescent="0.3">
      <c r="A260">
        <v>42249</v>
      </c>
      <c r="B260">
        <v>0</v>
      </c>
      <c r="C260">
        <v>1991</v>
      </c>
      <c r="D260" t="s">
        <v>68</v>
      </c>
      <c r="F260">
        <v>1</v>
      </c>
      <c r="G260">
        <v>1</v>
      </c>
      <c r="H260">
        <v>4</v>
      </c>
      <c r="I260">
        <v>4</v>
      </c>
      <c r="J260">
        <v>3</v>
      </c>
      <c r="K260">
        <v>1</v>
      </c>
      <c r="L260" s="6">
        <f t="shared" ref="L260:L323" si="4">AVERAGE(F260:K260)</f>
        <v>2.3333333333333335</v>
      </c>
      <c r="M260">
        <v>6</v>
      </c>
    </row>
    <row r="261" spans="1:13" x14ac:dyDescent="0.3">
      <c r="A261">
        <v>41395</v>
      </c>
      <c r="B261">
        <v>0</v>
      </c>
      <c r="C261">
        <v>1996</v>
      </c>
      <c r="D261">
        <v>7</v>
      </c>
      <c r="E261">
        <v>7</v>
      </c>
      <c r="F261">
        <v>4</v>
      </c>
      <c r="G261">
        <v>4</v>
      </c>
      <c r="H261">
        <v>4</v>
      </c>
      <c r="I261">
        <v>4</v>
      </c>
      <c r="J261">
        <v>4</v>
      </c>
      <c r="K261">
        <v>4</v>
      </c>
      <c r="L261" s="6">
        <f t="shared" si="4"/>
        <v>4</v>
      </c>
      <c r="M261">
        <v>6</v>
      </c>
    </row>
    <row r="262" spans="1:13" x14ac:dyDescent="0.3">
      <c r="A262">
        <v>46394</v>
      </c>
      <c r="B262">
        <v>0</v>
      </c>
      <c r="C262">
        <v>2007</v>
      </c>
      <c r="D262">
        <v>0</v>
      </c>
      <c r="E262">
        <v>0</v>
      </c>
      <c r="F262">
        <v>2</v>
      </c>
      <c r="G262">
        <v>1</v>
      </c>
      <c r="H262">
        <v>3</v>
      </c>
      <c r="I262">
        <v>4</v>
      </c>
      <c r="J262">
        <v>5</v>
      </c>
      <c r="K262">
        <v>4</v>
      </c>
      <c r="L262" s="6">
        <f t="shared" si="4"/>
        <v>3.1666666666666665</v>
      </c>
      <c r="M262">
        <v>6</v>
      </c>
    </row>
    <row r="263" spans="1:13" x14ac:dyDescent="0.3">
      <c r="A263">
        <v>42391</v>
      </c>
      <c r="B263">
        <v>0</v>
      </c>
      <c r="C263">
        <v>1991</v>
      </c>
      <c r="D263" t="s">
        <v>44</v>
      </c>
      <c r="F263">
        <v>5</v>
      </c>
      <c r="G263">
        <v>4</v>
      </c>
      <c r="H263">
        <v>4</v>
      </c>
      <c r="I263">
        <v>5</v>
      </c>
      <c r="J263">
        <v>4</v>
      </c>
      <c r="K263">
        <v>4</v>
      </c>
      <c r="L263" s="6">
        <f t="shared" si="4"/>
        <v>4.333333333333333</v>
      </c>
      <c r="M263">
        <v>6</v>
      </c>
    </row>
    <row r="264" spans="1:13" x14ac:dyDescent="0.3">
      <c r="A264">
        <v>45055</v>
      </c>
      <c r="B264">
        <v>0</v>
      </c>
      <c r="C264">
        <v>1996</v>
      </c>
      <c r="D264" t="s">
        <v>76</v>
      </c>
      <c r="E264">
        <v>7</v>
      </c>
      <c r="F264">
        <v>4</v>
      </c>
      <c r="G264">
        <v>4</v>
      </c>
      <c r="H264">
        <v>5</v>
      </c>
      <c r="I264">
        <v>4</v>
      </c>
      <c r="J264">
        <v>3</v>
      </c>
      <c r="K264">
        <v>3</v>
      </c>
      <c r="L264" s="6">
        <f t="shared" si="4"/>
        <v>3.8333333333333335</v>
      </c>
      <c r="M264">
        <v>6</v>
      </c>
    </row>
    <row r="265" spans="1:13" x14ac:dyDescent="0.3">
      <c r="A265">
        <v>40907</v>
      </c>
      <c r="B265">
        <v>0</v>
      </c>
      <c r="C265">
        <v>1979</v>
      </c>
      <c r="D265" t="s">
        <v>44</v>
      </c>
      <c r="F265">
        <v>4</v>
      </c>
      <c r="G265">
        <v>2</v>
      </c>
      <c r="H265">
        <v>4</v>
      </c>
      <c r="I265">
        <v>3</v>
      </c>
      <c r="J265">
        <v>3</v>
      </c>
      <c r="K265">
        <v>4</v>
      </c>
      <c r="L265" s="6">
        <f t="shared" si="4"/>
        <v>3.3333333333333335</v>
      </c>
      <c r="M265">
        <v>6</v>
      </c>
    </row>
    <row r="266" spans="1:13" x14ac:dyDescent="0.3">
      <c r="A266">
        <v>40993</v>
      </c>
      <c r="B266">
        <v>0</v>
      </c>
      <c r="C266">
        <v>2001</v>
      </c>
      <c r="D266" t="s">
        <v>49</v>
      </c>
      <c r="E266">
        <v>5</v>
      </c>
      <c r="F266">
        <v>4</v>
      </c>
      <c r="G266">
        <v>4</v>
      </c>
      <c r="H266">
        <v>5</v>
      </c>
      <c r="I266">
        <v>4</v>
      </c>
      <c r="J266">
        <v>4</v>
      </c>
      <c r="K266">
        <v>4</v>
      </c>
      <c r="L266" s="6">
        <f t="shared" si="4"/>
        <v>4.166666666666667</v>
      </c>
      <c r="M266">
        <v>6</v>
      </c>
    </row>
    <row r="267" spans="1:13" x14ac:dyDescent="0.3">
      <c r="A267">
        <v>45376</v>
      </c>
      <c r="B267">
        <v>0</v>
      </c>
      <c r="C267">
        <v>2002</v>
      </c>
      <c r="D267" t="s">
        <v>87</v>
      </c>
      <c r="E267">
        <v>7</v>
      </c>
      <c r="F267">
        <v>4</v>
      </c>
      <c r="G267">
        <v>2</v>
      </c>
      <c r="H267">
        <v>5</v>
      </c>
      <c r="I267">
        <v>4</v>
      </c>
      <c r="J267">
        <v>4</v>
      </c>
      <c r="K267">
        <v>4</v>
      </c>
      <c r="L267" s="6">
        <f t="shared" si="4"/>
        <v>3.8333333333333335</v>
      </c>
      <c r="M267">
        <v>6</v>
      </c>
    </row>
    <row r="268" spans="1:13" x14ac:dyDescent="0.3">
      <c r="A268">
        <v>46444</v>
      </c>
      <c r="B268">
        <v>0</v>
      </c>
      <c r="C268">
        <v>2001</v>
      </c>
      <c r="D268" t="s">
        <v>94</v>
      </c>
      <c r="F268">
        <v>5</v>
      </c>
      <c r="G268">
        <v>2</v>
      </c>
      <c r="H268">
        <v>2</v>
      </c>
      <c r="I268">
        <v>5</v>
      </c>
      <c r="J268">
        <v>3</v>
      </c>
      <c r="K268">
        <v>5</v>
      </c>
      <c r="L268" s="6">
        <f t="shared" si="4"/>
        <v>3.6666666666666665</v>
      </c>
      <c r="M268">
        <v>6</v>
      </c>
    </row>
    <row r="269" spans="1:13" x14ac:dyDescent="0.3">
      <c r="A269">
        <v>41093</v>
      </c>
      <c r="B269">
        <v>0</v>
      </c>
      <c r="C269">
        <v>1969</v>
      </c>
      <c r="D269" t="s">
        <v>44</v>
      </c>
      <c r="F269">
        <v>5</v>
      </c>
      <c r="G269">
        <v>4</v>
      </c>
      <c r="H269">
        <v>4</v>
      </c>
      <c r="I269">
        <v>4</v>
      </c>
      <c r="J269">
        <v>4</v>
      </c>
      <c r="K269">
        <v>4</v>
      </c>
      <c r="L269" s="6">
        <f t="shared" si="4"/>
        <v>4.166666666666667</v>
      </c>
      <c r="M269">
        <v>6</v>
      </c>
    </row>
    <row r="270" spans="1:13" x14ac:dyDescent="0.3">
      <c r="A270">
        <v>41387</v>
      </c>
      <c r="B270">
        <v>0</v>
      </c>
      <c r="C270">
        <v>1984</v>
      </c>
      <c r="D270">
        <v>5</v>
      </c>
      <c r="E270">
        <v>5</v>
      </c>
      <c r="F270">
        <v>4</v>
      </c>
      <c r="G270">
        <v>4</v>
      </c>
      <c r="H270">
        <v>5</v>
      </c>
      <c r="I270">
        <v>4</v>
      </c>
      <c r="J270">
        <v>4</v>
      </c>
      <c r="K270">
        <v>4</v>
      </c>
      <c r="L270" s="6">
        <f t="shared" si="4"/>
        <v>4.166666666666667</v>
      </c>
      <c r="M270">
        <v>6</v>
      </c>
    </row>
    <row r="271" spans="1:13" x14ac:dyDescent="0.3">
      <c r="A271">
        <v>41118</v>
      </c>
      <c r="B271">
        <v>0</v>
      </c>
      <c r="C271">
        <v>1993</v>
      </c>
      <c r="D271" t="s">
        <v>52</v>
      </c>
      <c r="E271">
        <v>2</v>
      </c>
      <c r="F271">
        <v>5</v>
      </c>
      <c r="G271">
        <v>4</v>
      </c>
      <c r="H271">
        <v>4</v>
      </c>
      <c r="I271">
        <v>4</v>
      </c>
      <c r="J271">
        <v>4</v>
      </c>
      <c r="K271">
        <v>3</v>
      </c>
      <c r="L271" s="6">
        <f t="shared" si="4"/>
        <v>4</v>
      </c>
      <c r="M271">
        <v>6</v>
      </c>
    </row>
    <row r="272" spans="1:13" x14ac:dyDescent="0.3">
      <c r="A272">
        <v>44932</v>
      </c>
      <c r="B272">
        <v>0</v>
      </c>
      <c r="C272">
        <v>1984</v>
      </c>
      <c r="D272" t="s">
        <v>76</v>
      </c>
      <c r="E272">
        <v>7</v>
      </c>
      <c r="F272">
        <v>5</v>
      </c>
      <c r="G272">
        <v>4</v>
      </c>
      <c r="H272">
        <v>4</v>
      </c>
      <c r="I272">
        <v>5</v>
      </c>
      <c r="J272">
        <v>5</v>
      </c>
      <c r="K272">
        <v>4</v>
      </c>
      <c r="L272" s="6">
        <f t="shared" si="4"/>
        <v>4.5</v>
      </c>
      <c r="M272">
        <v>6</v>
      </c>
    </row>
    <row r="273" spans="1:13" x14ac:dyDescent="0.3">
      <c r="A273">
        <v>44618</v>
      </c>
      <c r="B273">
        <v>0</v>
      </c>
      <c r="C273">
        <v>1979</v>
      </c>
      <c r="D273">
        <v>5</v>
      </c>
      <c r="E273">
        <v>5</v>
      </c>
      <c r="F273">
        <v>5</v>
      </c>
      <c r="G273">
        <v>4</v>
      </c>
      <c r="H273">
        <v>5</v>
      </c>
      <c r="I273">
        <v>4</v>
      </c>
      <c r="J273">
        <v>5</v>
      </c>
      <c r="K273">
        <v>4</v>
      </c>
      <c r="L273" s="6">
        <f t="shared" si="4"/>
        <v>4.5</v>
      </c>
      <c r="M273">
        <v>6</v>
      </c>
    </row>
    <row r="274" spans="1:13" x14ac:dyDescent="0.3">
      <c r="A274">
        <v>45059</v>
      </c>
      <c r="B274">
        <v>0</v>
      </c>
      <c r="C274">
        <v>1984</v>
      </c>
      <c r="D274">
        <v>3</v>
      </c>
      <c r="E274">
        <v>3</v>
      </c>
      <c r="F274">
        <v>4</v>
      </c>
      <c r="G274">
        <v>4</v>
      </c>
      <c r="H274">
        <v>5</v>
      </c>
      <c r="I274">
        <v>4</v>
      </c>
      <c r="J274">
        <v>4</v>
      </c>
      <c r="K274">
        <v>5</v>
      </c>
      <c r="L274" s="6">
        <f t="shared" si="4"/>
        <v>4.333333333333333</v>
      </c>
      <c r="M274">
        <v>6</v>
      </c>
    </row>
    <row r="275" spans="1:13" x14ac:dyDescent="0.3">
      <c r="A275">
        <v>44803</v>
      </c>
      <c r="B275">
        <v>0</v>
      </c>
      <c r="C275">
        <v>1990</v>
      </c>
      <c r="D275">
        <v>5</v>
      </c>
      <c r="E275">
        <v>5</v>
      </c>
      <c r="F275">
        <v>5</v>
      </c>
      <c r="G275">
        <v>4</v>
      </c>
      <c r="H275">
        <v>4</v>
      </c>
      <c r="I275">
        <v>5</v>
      </c>
      <c r="J275">
        <v>4</v>
      </c>
      <c r="K275">
        <v>2</v>
      </c>
      <c r="L275" s="6">
        <f t="shared" si="4"/>
        <v>4</v>
      </c>
      <c r="M275">
        <v>6</v>
      </c>
    </row>
    <row r="276" spans="1:13" x14ac:dyDescent="0.3">
      <c r="A276">
        <v>45304</v>
      </c>
      <c r="B276">
        <v>0</v>
      </c>
      <c r="C276">
        <v>2005</v>
      </c>
      <c r="D276" t="s">
        <v>86</v>
      </c>
      <c r="E276">
        <v>7</v>
      </c>
      <c r="F276">
        <v>4</v>
      </c>
      <c r="G276">
        <v>5</v>
      </c>
      <c r="H276">
        <v>5</v>
      </c>
      <c r="I276">
        <v>5</v>
      </c>
      <c r="J276">
        <v>3</v>
      </c>
      <c r="K276">
        <v>5</v>
      </c>
      <c r="L276" s="6">
        <f t="shared" si="4"/>
        <v>4.5</v>
      </c>
      <c r="M276">
        <v>6</v>
      </c>
    </row>
    <row r="277" spans="1:13" x14ac:dyDescent="0.3">
      <c r="A277">
        <v>41289</v>
      </c>
      <c r="B277">
        <v>0</v>
      </c>
      <c r="C277">
        <v>1987</v>
      </c>
      <c r="D277" t="s">
        <v>57</v>
      </c>
      <c r="E277">
        <v>5</v>
      </c>
      <c r="F277">
        <v>4</v>
      </c>
      <c r="G277">
        <v>3</v>
      </c>
      <c r="H277">
        <v>2</v>
      </c>
      <c r="I277">
        <v>3</v>
      </c>
      <c r="J277">
        <v>4</v>
      </c>
      <c r="K277">
        <v>3</v>
      </c>
      <c r="L277" s="6">
        <f t="shared" si="4"/>
        <v>3.1666666666666665</v>
      </c>
      <c r="M277">
        <v>6</v>
      </c>
    </row>
    <row r="278" spans="1:13" x14ac:dyDescent="0.3">
      <c r="A278">
        <v>40722</v>
      </c>
      <c r="B278">
        <v>1</v>
      </c>
      <c r="C278">
        <v>2003</v>
      </c>
      <c r="D278" t="s">
        <v>43</v>
      </c>
      <c r="F278">
        <v>3</v>
      </c>
      <c r="G278">
        <v>1</v>
      </c>
      <c r="H278">
        <v>2</v>
      </c>
      <c r="I278">
        <v>4</v>
      </c>
      <c r="J278">
        <v>4</v>
      </c>
      <c r="K278">
        <v>1</v>
      </c>
      <c r="L278" s="6">
        <f t="shared" si="4"/>
        <v>2.5</v>
      </c>
      <c r="M278">
        <v>6</v>
      </c>
    </row>
    <row r="279" spans="1:13" x14ac:dyDescent="0.3">
      <c r="A279">
        <v>40913</v>
      </c>
      <c r="B279">
        <v>1</v>
      </c>
      <c r="C279">
        <v>1995</v>
      </c>
      <c r="D279" t="s">
        <v>46</v>
      </c>
      <c r="F279">
        <v>2</v>
      </c>
      <c r="G279">
        <v>2</v>
      </c>
      <c r="H279">
        <v>4</v>
      </c>
      <c r="I279">
        <v>2</v>
      </c>
      <c r="J279">
        <v>3</v>
      </c>
      <c r="K279">
        <v>3</v>
      </c>
      <c r="L279" s="6">
        <f t="shared" si="4"/>
        <v>2.6666666666666665</v>
      </c>
      <c r="M279">
        <v>6</v>
      </c>
    </row>
    <row r="280" spans="1:13" x14ac:dyDescent="0.3">
      <c r="A280">
        <v>40999</v>
      </c>
      <c r="B280">
        <v>1</v>
      </c>
      <c r="C280">
        <v>1983</v>
      </c>
      <c r="D280" t="s">
        <v>44</v>
      </c>
      <c r="F280">
        <v>4</v>
      </c>
      <c r="G280">
        <v>3</v>
      </c>
      <c r="H280">
        <v>4</v>
      </c>
      <c r="I280">
        <v>4</v>
      </c>
      <c r="J280">
        <v>4</v>
      </c>
      <c r="K280">
        <v>4</v>
      </c>
      <c r="L280" s="6">
        <f t="shared" si="4"/>
        <v>3.8333333333333335</v>
      </c>
      <c r="M280">
        <v>6</v>
      </c>
    </row>
    <row r="281" spans="1:13" x14ac:dyDescent="0.3">
      <c r="A281">
        <v>41239</v>
      </c>
      <c r="B281">
        <v>1</v>
      </c>
      <c r="C281">
        <v>2003</v>
      </c>
      <c r="D281" t="s">
        <v>44</v>
      </c>
      <c r="F281">
        <v>4</v>
      </c>
      <c r="G281">
        <v>1</v>
      </c>
      <c r="H281">
        <v>1</v>
      </c>
      <c r="I281">
        <v>4</v>
      </c>
      <c r="J281">
        <v>4</v>
      </c>
      <c r="K281">
        <v>2</v>
      </c>
      <c r="L281" s="6">
        <f t="shared" si="4"/>
        <v>2.6666666666666665</v>
      </c>
      <c r="M281">
        <v>6</v>
      </c>
    </row>
    <row r="282" spans="1:13" x14ac:dyDescent="0.3">
      <c r="A282">
        <v>41452</v>
      </c>
      <c r="B282">
        <v>1</v>
      </c>
      <c r="C282">
        <v>2002</v>
      </c>
      <c r="D282" t="s">
        <v>59</v>
      </c>
      <c r="E282">
        <v>1</v>
      </c>
      <c r="F282">
        <v>2</v>
      </c>
      <c r="G282">
        <v>2</v>
      </c>
      <c r="H282">
        <v>4</v>
      </c>
      <c r="I282">
        <v>3</v>
      </c>
      <c r="J282">
        <v>3</v>
      </c>
      <c r="K282">
        <v>2</v>
      </c>
      <c r="L282" s="6">
        <f t="shared" si="4"/>
        <v>2.6666666666666665</v>
      </c>
      <c r="M282">
        <v>6</v>
      </c>
    </row>
    <row r="283" spans="1:13" x14ac:dyDescent="0.3">
      <c r="A283">
        <v>41722</v>
      </c>
      <c r="B283">
        <v>1</v>
      </c>
      <c r="C283">
        <v>1999</v>
      </c>
      <c r="D283">
        <v>7</v>
      </c>
      <c r="E283">
        <v>7</v>
      </c>
      <c r="F283">
        <v>5</v>
      </c>
      <c r="G283">
        <v>5</v>
      </c>
      <c r="H283">
        <v>5</v>
      </c>
      <c r="I283">
        <v>5</v>
      </c>
      <c r="J283">
        <v>3</v>
      </c>
      <c r="K283">
        <v>5</v>
      </c>
      <c r="L283" s="6">
        <f t="shared" si="4"/>
        <v>4.666666666666667</v>
      </c>
      <c r="M283">
        <v>6</v>
      </c>
    </row>
    <row r="284" spans="1:13" x14ac:dyDescent="0.3">
      <c r="A284">
        <v>41777</v>
      </c>
      <c r="B284">
        <v>1</v>
      </c>
      <c r="C284">
        <v>2000</v>
      </c>
      <c r="D284" t="s">
        <v>44</v>
      </c>
      <c r="F284">
        <v>4</v>
      </c>
      <c r="G284">
        <v>3</v>
      </c>
      <c r="H284">
        <v>4</v>
      </c>
      <c r="I284">
        <v>4</v>
      </c>
      <c r="J284">
        <v>2</v>
      </c>
      <c r="K284">
        <v>3</v>
      </c>
      <c r="L284" s="6">
        <f t="shared" si="4"/>
        <v>3.3333333333333335</v>
      </c>
      <c r="M284">
        <v>6</v>
      </c>
    </row>
    <row r="285" spans="1:13" x14ac:dyDescent="0.3">
      <c r="A285">
        <v>42135</v>
      </c>
      <c r="B285">
        <v>1</v>
      </c>
      <c r="C285">
        <v>1990</v>
      </c>
      <c r="D285">
        <v>0</v>
      </c>
      <c r="E285">
        <v>0</v>
      </c>
      <c r="F285">
        <v>4</v>
      </c>
      <c r="G285">
        <v>1</v>
      </c>
      <c r="H285">
        <v>4</v>
      </c>
      <c r="I285">
        <v>3</v>
      </c>
      <c r="J285">
        <v>3</v>
      </c>
      <c r="K285">
        <v>2</v>
      </c>
      <c r="L285" s="6">
        <f t="shared" si="4"/>
        <v>2.8333333333333335</v>
      </c>
      <c r="M285">
        <v>6</v>
      </c>
    </row>
    <row r="286" spans="1:13" x14ac:dyDescent="0.3">
      <c r="A286">
        <v>43085</v>
      </c>
      <c r="B286">
        <v>1</v>
      </c>
      <c r="C286">
        <v>2004</v>
      </c>
      <c r="D286">
        <v>4</v>
      </c>
      <c r="E286">
        <v>4</v>
      </c>
      <c r="F286">
        <v>5</v>
      </c>
      <c r="G286">
        <v>4</v>
      </c>
      <c r="H286">
        <v>5</v>
      </c>
      <c r="I286">
        <v>4</v>
      </c>
      <c r="J286">
        <v>5</v>
      </c>
      <c r="K286">
        <v>4</v>
      </c>
      <c r="L286" s="6">
        <f t="shared" si="4"/>
        <v>4.5</v>
      </c>
      <c r="M286">
        <v>6</v>
      </c>
    </row>
    <row r="287" spans="1:13" x14ac:dyDescent="0.3">
      <c r="A287">
        <v>43743</v>
      </c>
      <c r="B287">
        <v>1</v>
      </c>
      <c r="C287">
        <v>1993</v>
      </c>
      <c r="D287" t="s">
        <v>44</v>
      </c>
      <c r="F287">
        <v>3</v>
      </c>
      <c r="G287">
        <v>1</v>
      </c>
      <c r="H287">
        <v>1</v>
      </c>
      <c r="I287">
        <v>2</v>
      </c>
      <c r="J287">
        <v>1</v>
      </c>
      <c r="K287">
        <v>1</v>
      </c>
      <c r="L287" s="6">
        <f t="shared" si="4"/>
        <v>1.5</v>
      </c>
      <c r="M287">
        <v>6</v>
      </c>
    </row>
    <row r="288" spans="1:13" x14ac:dyDescent="0.3">
      <c r="A288">
        <v>43795</v>
      </c>
      <c r="B288">
        <v>1</v>
      </c>
      <c r="C288">
        <v>1995</v>
      </c>
      <c r="D288" t="s">
        <v>44</v>
      </c>
      <c r="F288">
        <v>4</v>
      </c>
      <c r="G288">
        <v>3</v>
      </c>
      <c r="H288">
        <v>4</v>
      </c>
      <c r="I288">
        <v>5</v>
      </c>
      <c r="J288">
        <v>4</v>
      </c>
      <c r="K288">
        <v>4</v>
      </c>
      <c r="L288" s="6">
        <f t="shared" si="4"/>
        <v>4</v>
      </c>
      <c r="M288">
        <v>6</v>
      </c>
    </row>
    <row r="289" spans="1:13" x14ac:dyDescent="0.3">
      <c r="A289">
        <v>43989</v>
      </c>
      <c r="B289">
        <v>1</v>
      </c>
      <c r="C289">
        <v>2000</v>
      </c>
      <c r="D289" t="s">
        <v>44</v>
      </c>
      <c r="F289">
        <v>4</v>
      </c>
      <c r="G289">
        <v>1</v>
      </c>
      <c r="H289">
        <v>4</v>
      </c>
      <c r="I289">
        <v>4</v>
      </c>
      <c r="J289">
        <v>1</v>
      </c>
      <c r="K289">
        <v>1</v>
      </c>
      <c r="L289" s="6">
        <f t="shared" si="4"/>
        <v>2.5</v>
      </c>
      <c r="M289">
        <v>6</v>
      </c>
    </row>
    <row r="290" spans="1:13" x14ac:dyDescent="0.3">
      <c r="A290">
        <v>44168</v>
      </c>
      <c r="B290">
        <v>1</v>
      </c>
      <c r="C290">
        <v>2003</v>
      </c>
      <c r="D290" t="s">
        <v>72</v>
      </c>
      <c r="E290">
        <v>3</v>
      </c>
      <c r="F290">
        <v>5</v>
      </c>
      <c r="G290">
        <v>4</v>
      </c>
      <c r="H290">
        <v>5</v>
      </c>
      <c r="I290">
        <v>5</v>
      </c>
      <c r="J290">
        <v>3</v>
      </c>
      <c r="K290">
        <v>4</v>
      </c>
      <c r="L290" s="6">
        <f t="shared" si="4"/>
        <v>4.333333333333333</v>
      </c>
      <c r="M290">
        <v>6</v>
      </c>
    </row>
    <row r="291" spans="1:13" x14ac:dyDescent="0.3">
      <c r="A291">
        <v>44241</v>
      </c>
      <c r="B291">
        <v>1</v>
      </c>
      <c r="C291">
        <v>2005</v>
      </c>
      <c r="D291">
        <v>0</v>
      </c>
      <c r="E291">
        <v>0</v>
      </c>
      <c r="F291">
        <v>3</v>
      </c>
      <c r="G291">
        <v>2</v>
      </c>
      <c r="H291">
        <v>4</v>
      </c>
      <c r="I291">
        <v>3</v>
      </c>
      <c r="J291">
        <v>2</v>
      </c>
      <c r="K291">
        <v>4</v>
      </c>
      <c r="L291" s="6">
        <f t="shared" si="4"/>
        <v>3</v>
      </c>
      <c r="M291">
        <v>6</v>
      </c>
    </row>
    <row r="292" spans="1:13" x14ac:dyDescent="0.3">
      <c r="A292">
        <v>44971</v>
      </c>
      <c r="B292">
        <v>1</v>
      </c>
      <c r="C292">
        <v>1989</v>
      </c>
      <c r="D292" t="s">
        <v>44</v>
      </c>
      <c r="F292">
        <v>1</v>
      </c>
      <c r="G292">
        <v>3</v>
      </c>
      <c r="H292">
        <v>2</v>
      </c>
      <c r="I292">
        <v>2</v>
      </c>
      <c r="J292">
        <v>1</v>
      </c>
      <c r="K292">
        <v>3</v>
      </c>
      <c r="L292" s="6">
        <f t="shared" si="4"/>
        <v>2</v>
      </c>
      <c r="M292">
        <v>6</v>
      </c>
    </row>
    <row r="293" spans="1:13" x14ac:dyDescent="0.3">
      <c r="A293">
        <v>45465</v>
      </c>
      <c r="B293">
        <v>1</v>
      </c>
      <c r="C293">
        <v>1999</v>
      </c>
      <c r="D293" t="s">
        <v>44</v>
      </c>
      <c r="F293">
        <v>1</v>
      </c>
      <c r="G293">
        <v>1</v>
      </c>
      <c r="H293">
        <v>1</v>
      </c>
      <c r="I293">
        <v>1</v>
      </c>
      <c r="J293">
        <v>1</v>
      </c>
      <c r="K293">
        <v>1</v>
      </c>
      <c r="L293" s="6">
        <f t="shared" si="4"/>
        <v>1</v>
      </c>
      <c r="M293">
        <v>6</v>
      </c>
    </row>
    <row r="294" spans="1:13" x14ac:dyDescent="0.3">
      <c r="A294">
        <v>45476</v>
      </c>
      <c r="B294">
        <v>1</v>
      </c>
      <c r="C294">
        <v>2000</v>
      </c>
      <c r="D294" t="s">
        <v>44</v>
      </c>
      <c r="F294">
        <v>3</v>
      </c>
      <c r="G294">
        <v>2</v>
      </c>
      <c r="H294">
        <v>1</v>
      </c>
      <c r="I294">
        <v>4</v>
      </c>
      <c r="J294">
        <v>2</v>
      </c>
      <c r="K294">
        <v>2</v>
      </c>
      <c r="L294" s="6">
        <f t="shared" si="4"/>
        <v>2.3333333333333335</v>
      </c>
      <c r="M294">
        <v>6</v>
      </c>
    </row>
    <row r="295" spans="1:13" x14ac:dyDescent="0.3">
      <c r="A295">
        <v>45549</v>
      </c>
      <c r="B295">
        <v>1</v>
      </c>
      <c r="C295">
        <v>2002</v>
      </c>
      <c r="D295" t="s">
        <v>88</v>
      </c>
      <c r="E295">
        <v>7</v>
      </c>
      <c r="F295">
        <v>5</v>
      </c>
      <c r="G295">
        <v>3</v>
      </c>
      <c r="H295">
        <v>5</v>
      </c>
      <c r="I295">
        <v>5</v>
      </c>
      <c r="J295">
        <v>4</v>
      </c>
      <c r="K295">
        <v>3</v>
      </c>
      <c r="L295" s="6">
        <f t="shared" si="4"/>
        <v>4.166666666666667</v>
      </c>
      <c r="M295">
        <v>6</v>
      </c>
    </row>
    <row r="296" spans="1:13" x14ac:dyDescent="0.3">
      <c r="A296">
        <v>45637</v>
      </c>
      <c r="B296">
        <v>1</v>
      </c>
      <c r="C296">
        <v>1999</v>
      </c>
      <c r="D296" t="s">
        <v>44</v>
      </c>
      <c r="F296">
        <v>4</v>
      </c>
      <c r="G296">
        <v>4</v>
      </c>
      <c r="H296">
        <v>4</v>
      </c>
      <c r="I296">
        <v>2</v>
      </c>
      <c r="J296">
        <v>3</v>
      </c>
      <c r="K296">
        <v>3</v>
      </c>
      <c r="L296" s="6">
        <f t="shared" si="4"/>
        <v>3.3333333333333335</v>
      </c>
      <c r="M296">
        <v>6</v>
      </c>
    </row>
    <row r="297" spans="1:13" x14ac:dyDescent="0.3">
      <c r="A297">
        <v>43450</v>
      </c>
      <c r="B297">
        <v>1</v>
      </c>
      <c r="C297">
        <v>1993</v>
      </c>
      <c r="D297">
        <v>0</v>
      </c>
      <c r="E297">
        <v>0</v>
      </c>
      <c r="F297">
        <v>3</v>
      </c>
      <c r="G297">
        <v>2</v>
      </c>
      <c r="H297">
        <v>3</v>
      </c>
      <c r="I297">
        <v>3</v>
      </c>
      <c r="J297">
        <v>3</v>
      </c>
      <c r="K297">
        <v>1</v>
      </c>
      <c r="L297" s="6">
        <f t="shared" si="4"/>
        <v>2.5</v>
      </c>
      <c r="M297">
        <v>6</v>
      </c>
    </row>
    <row r="298" spans="1:13" x14ac:dyDescent="0.3">
      <c r="A298">
        <v>44968</v>
      </c>
      <c r="B298">
        <v>1</v>
      </c>
      <c r="C298">
        <v>1986</v>
      </c>
      <c r="D298" t="s">
        <v>44</v>
      </c>
      <c r="F298">
        <v>2</v>
      </c>
      <c r="G298">
        <v>1</v>
      </c>
      <c r="H298">
        <v>3</v>
      </c>
      <c r="I298">
        <v>3</v>
      </c>
      <c r="J298">
        <v>4</v>
      </c>
      <c r="K298">
        <v>1</v>
      </c>
      <c r="L298" s="6">
        <f t="shared" si="4"/>
        <v>2.3333333333333335</v>
      </c>
      <c r="M298">
        <v>6</v>
      </c>
    </row>
    <row r="299" spans="1:13" x14ac:dyDescent="0.3">
      <c r="A299">
        <v>46250</v>
      </c>
      <c r="B299">
        <v>1</v>
      </c>
      <c r="C299">
        <v>2006</v>
      </c>
      <c r="D299" t="s">
        <v>92</v>
      </c>
      <c r="F299">
        <v>3</v>
      </c>
      <c r="G299">
        <v>1</v>
      </c>
      <c r="H299">
        <v>4</v>
      </c>
      <c r="I299">
        <v>3</v>
      </c>
      <c r="J299">
        <v>3</v>
      </c>
      <c r="K299">
        <v>2</v>
      </c>
      <c r="L299" s="6">
        <f t="shared" si="4"/>
        <v>2.6666666666666665</v>
      </c>
      <c r="M299">
        <v>6</v>
      </c>
    </row>
    <row r="300" spans="1:13" x14ac:dyDescent="0.3">
      <c r="A300">
        <v>46409</v>
      </c>
      <c r="B300">
        <v>1</v>
      </c>
      <c r="C300">
        <v>2005</v>
      </c>
      <c r="D300" t="s">
        <v>93</v>
      </c>
      <c r="E300">
        <v>5</v>
      </c>
      <c r="F300">
        <v>5</v>
      </c>
      <c r="G300">
        <v>4</v>
      </c>
      <c r="H300">
        <v>5</v>
      </c>
      <c r="I300">
        <v>5</v>
      </c>
      <c r="J300">
        <v>4</v>
      </c>
      <c r="K300">
        <v>4</v>
      </c>
      <c r="L300" s="6">
        <f t="shared" si="4"/>
        <v>4.5</v>
      </c>
      <c r="M300">
        <v>6</v>
      </c>
    </row>
    <row r="301" spans="1:13" x14ac:dyDescent="0.3">
      <c r="A301">
        <v>46549</v>
      </c>
      <c r="B301">
        <v>1</v>
      </c>
      <c r="C301">
        <v>1988</v>
      </c>
      <c r="D301" t="s">
        <v>95</v>
      </c>
      <c r="F301">
        <v>2</v>
      </c>
      <c r="G301">
        <v>1</v>
      </c>
      <c r="H301">
        <v>3</v>
      </c>
      <c r="I301">
        <v>4</v>
      </c>
      <c r="J301">
        <v>2</v>
      </c>
      <c r="K301">
        <v>1</v>
      </c>
      <c r="L301" s="6">
        <f t="shared" si="4"/>
        <v>2.1666666666666665</v>
      </c>
      <c r="M301">
        <v>6</v>
      </c>
    </row>
    <row r="302" spans="1:13" x14ac:dyDescent="0.3">
      <c r="A302">
        <v>46755</v>
      </c>
      <c r="B302">
        <v>1</v>
      </c>
      <c r="C302">
        <v>1990</v>
      </c>
      <c r="D302">
        <v>4</v>
      </c>
      <c r="E302">
        <v>4</v>
      </c>
      <c r="F302">
        <v>4</v>
      </c>
      <c r="G302">
        <v>3</v>
      </c>
      <c r="H302">
        <v>5</v>
      </c>
      <c r="I302">
        <v>5</v>
      </c>
      <c r="J302">
        <v>3</v>
      </c>
      <c r="K302">
        <v>2</v>
      </c>
      <c r="L302" s="6">
        <f t="shared" si="4"/>
        <v>3.6666666666666665</v>
      </c>
      <c r="M302">
        <v>6</v>
      </c>
    </row>
    <row r="303" spans="1:13" x14ac:dyDescent="0.3">
      <c r="A303">
        <v>45615</v>
      </c>
      <c r="B303">
        <v>0</v>
      </c>
      <c r="C303">
        <v>2004</v>
      </c>
      <c r="D303" t="s">
        <v>76</v>
      </c>
      <c r="E303">
        <v>7</v>
      </c>
      <c r="F303">
        <v>4</v>
      </c>
      <c r="G303">
        <v>5</v>
      </c>
      <c r="H303">
        <v>5</v>
      </c>
      <c r="I303">
        <v>4</v>
      </c>
      <c r="J303">
        <v>4</v>
      </c>
      <c r="K303">
        <v>4</v>
      </c>
      <c r="L303" s="6">
        <f t="shared" si="4"/>
        <v>4.333333333333333</v>
      </c>
      <c r="M303">
        <v>7</v>
      </c>
    </row>
    <row r="304" spans="1:13" x14ac:dyDescent="0.3">
      <c r="A304">
        <v>43335</v>
      </c>
      <c r="B304">
        <v>0</v>
      </c>
      <c r="C304">
        <v>2006</v>
      </c>
      <c r="D304" t="s">
        <v>67</v>
      </c>
      <c r="E304">
        <v>4</v>
      </c>
      <c r="F304">
        <v>4</v>
      </c>
      <c r="G304">
        <v>4</v>
      </c>
      <c r="H304">
        <v>5</v>
      </c>
      <c r="I304">
        <v>4</v>
      </c>
      <c r="J304">
        <v>2</v>
      </c>
      <c r="K304">
        <v>2</v>
      </c>
      <c r="L304" s="6">
        <f t="shared" si="4"/>
        <v>3.5</v>
      </c>
      <c r="M304">
        <v>7</v>
      </c>
    </row>
    <row r="305" spans="1:13" x14ac:dyDescent="0.3">
      <c r="A305">
        <v>44005</v>
      </c>
      <c r="B305">
        <v>0</v>
      </c>
      <c r="C305">
        <v>1996</v>
      </c>
      <c r="D305" t="s">
        <v>69</v>
      </c>
      <c r="F305">
        <v>5</v>
      </c>
      <c r="G305">
        <v>3</v>
      </c>
      <c r="H305">
        <v>5</v>
      </c>
      <c r="I305">
        <v>5</v>
      </c>
      <c r="J305">
        <v>4</v>
      </c>
      <c r="K305">
        <v>3</v>
      </c>
      <c r="L305" s="6">
        <f t="shared" si="4"/>
        <v>4.166666666666667</v>
      </c>
      <c r="M305">
        <v>7</v>
      </c>
    </row>
    <row r="306" spans="1:13" x14ac:dyDescent="0.3">
      <c r="A306">
        <v>44853</v>
      </c>
      <c r="B306">
        <v>0</v>
      </c>
      <c r="C306">
        <v>1978</v>
      </c>
      <c r="D306" t="s">
        <v>44</v>
      </c>
      <c r="F306">
        <v>3</v>
      </c>
      <c r="G306">
        <v>3</v>
      </c>
      <c r="H306">
        <v>4</v>
      </c>
      <c r="I306">
        <v>3</v>
      </c>
      <c r="J306">
        <v>3</v>
      </c>
      <c r="K306">
        <v>2</v>
      </c>
      <c r="L306" s="6">
        <f t="shared" si="4"/>
        <v>3</v>
      </c>
      <c r="M306">
        <v>7</v>
      </c>
    </row>
    <row r="307" spans="1:13" x14ac:dyDescent="0.3">
      <c r="A307">
        <v>41422</v>
      </c>
      <c r="B307">
        <v>0</v>
      </c>
      <c r="C307">
        <v>1977</v>
      </c>
      <c r="D307" t="s">
        <v>44</v>
      </c>
      <c r="F307">
        <v>4</v>
      </c>
      <c r="G307">
        <v>4</v>
      </c>
      <c r="H307">
        <v>4</v>
      </c>
      <c r="I307">
        <v>4</v>
      </c>
      <c r="J307">
        <v>4</v>
      </c>
      <c r="K307">
        <v>4</v>
      </c>
      <c r="L307" s="6">
        <f t="shared" si="4"/>
        <v>4</v>
      </c>
      <c r="M307">
        <v>7</v>
      </c>
    </row>
    <row r="308" spans="1:13" x14ac:dyDescent="0.3">
      <c r="A308">
        <v>41105</v>
      </c>
      <c r="B308">
        <v>0</v>
      </c>
      <c r="C308">
        <v>1981</v>
      </c>
      <c r="D308" t="s">
        <v>51</v>
      </c>
      <c r="E308">
        <v>0</v>
      </c>
      <c r="F308">
        <v>2</v>
      </c>
      <c r="G308">
        <v>3</v>
      </c>
      <c r="H308">
        <v>5</v>
      </c>
      <c r="I308">
        <v>2</v>
      </c>
      <c r="J308">
        <v>3</v>
      </c>
      <c r="K308">
        <v>3</v>
      </c>
      <c r="L308" s="6">
        <f t="shared" si="4"/>
        <v>3</v>
      </c>
      <c r="M308">
        <v>7</v>
      </c>
    </row>
    <row r="309" spans="1:13" x14ac:dyDescent="0.3">
      <c r="A309">
        <v>42381</v>
      </c>
      <c r="B309">
        <v>0</v>
      </c>
      <c r="C309">
        <v>1989</v>
      </c>
      <c r="D309" t="s">
        <v>44</v>
      </c>
      <c r="F309">
        <v>3</v>
      </c>
      <c r="G309">
        <v>3</v>
      </c>
      <c r="H309">
        <v>5</v>
      </c>
      <c r="I309">
        <v>4</v>
      </c>
      <c r="J309">
        <v>2</v>
      </c>
      <c r="K309">
        <v>2</v>
      </c>
      <c r="L309" s="6">
        <f t="shared" si="4"/>
        <v>3.1666666666666665</v>
      </c>
      <c r="M309">
        <v>7</v>
      </c>
    </row>
    <row r="310" spans="1:13" x14ac:dyDescent="0.3">
      <c r="A310">
        <v>41121</v>
      </c>
      <c r="B310">
        <v>0</v>
      </c>
      <c r="C310">
        <v>1998</v>
      </c>
      <c r="D310" t="s">
        <v>53</v>
      </c>
      <c r="E310">
        <v>0</v>
      </c>
      <c r="F310">
        <v>2</v>
      </c>
      <c r="G310">
        <v>3</v>
      </c>
      <c r="H310">
        <v>4</v>
      </c>
      <c r="I310">
        <v>2</v>
      </c>
      <c r="J310">
        <v>3</v>
      </c>
      <c r="K310">
        <v>3</v>
      </c>
      <c r="L310" s="6">
        <f t="shared" si="4"/>
        <v>2.8333333333333335</v>
      </c>
      <c r="M310">
        <v>7</v>
      </c>
    </row>
    <row r="311" spans="1:13" x14ac:dyDescent="0.3">
      <c r="A311">
        <v>40900</v>
      </c>
      <c r="B311">
        <v>0</v>
      </c>
      <c r="C311">
        <v>2000</v>
      </c>
      <c r="D311" t="s">
        <v>44</v>
      </c>
      <c r="F311">
        <v>5</v>
      </c>
      <c r="G311">
        <v>1</v>
      </c>
      <c r="H311">
        <v>5</v>
      </c>
      <c r="I311">
        <v>4</v>
      </c>
      <c r="J311">
        <v>4</v>
      </c>
      <c r="K311">
        <v>2</v>
      </c>
      <c r="L311" s="6">
        <f t="shared" si="4"/>
        <v>3.5</v>
      </c>
      <c r="M311">
        <v>7</v>
      </c>
    </row>
    <row r="312" spans="1:13" x14ac:dyDescent="0.3">
      <c r="A312">
        <v>41281</v>
      </c>
      <c r="B312">
        <v>0</v>
      </c>
      <c r="C312">
        <v>1978</v>
      </c>
      <c r="D312" t="s">
        <v>56</v>
      </c>
      <c r="F312">
        <v>5</v>
      </c>
      <c r="G312">
        <v>4</v>
      </c>
      <c r="H312">
        <v>4</v>
      </c>
      <c r="I312">
        <v>5</v>
      </c>
      <c r="J312">
        <v>4</v>
      </c>
      <c r="K312">
        <v>4</v>
      </c>
      <c r="L312" s="6">
        <f t="shared" si="4"/>
        <v>4.333333333333333</v>
      </c>
      <c r="M312">
        <v>7</v>
      </c>
    </row>
    <row r="313" spans="1:13" x14ac:dyDescent="0.3">
      <c r="A313">
        <v>40985</v>
      </c>
      <c r="B313">
        <v>0</v>
      </c>
      <c r="C313">
        <v>1985</v>
      </c>
      <c r="D313" t="s">
        <v>44</v>
      </c>
      <c r="F313">
        <v>5</v>
      </c>
      <c r="G313">
        <v>4</v>
      </c>
      <c r="H313">
        <v>5</v>
      </c>
      <c r="I313">
        <v>5</v>
      </c>
      <c r="J313">
        <v>3</v>
      </c>
      <c r="K313">
        <v>5</v>
      </c>
      <c r="L313" s="6">
        <f t="shared" si="4"/>
        <v>4.5</v>
      </c>
      <c r="M313">
        <v>7</v>
      </c>
    </row>
    <row r="314" spans="1:13" x14ac:dyDescent="0.3">
      <c r="A314">
        <v>44211</v>
      </c>
      <c r="B314">
        <v>0</v>
      </c>
      <c r="C314">
        <v>1999</v>
      </c>
      <c r="D314" t="s">
        <v>73</v>
      </c>
      <c r="F314">
        <v>2</v>
      </c>
      <c r="G314">
        <v>2</v>
      </c>
      <c r="H314">
        <v>4</v>
      </c>
      <c r="I314">
        <v>4</v>
      </c>
      <c r="J314">
        <v>3</v>
      </c>
      <c r="K314">
        <v>3</v>
      </c>
      <c r="L314" s="6">
        <f t="shared" si="4"/>
        <v>3</v>
      </c>
      <c r="M314">
        <v>7</v>
      </c>
    </row>
    <row r="315" spans="1:13" x14ac:dyDescent="0.3">
      <c r="A315">
        <v>45329</v>
      </c>
      <c r="B315">
        <v>0</v>
      </c>
      <c r="C315">
        <v>1992</v>
      </c>
      <c r="D315" t="s">
        <v>44</v>
      </c>
      <c r="F315">
        <v>3</v>
      </c>
      <c r="G315">
        <v>5</v>
      </c>
      <c r="H315">
        <v>4</v>
      </c>
      <c r="I315">
        <v>3</v>
      </c>
      <c r="J315">
        <v>4</v>
      </c>
      <c r="K315">
        <v>4</v>
      </c>
      <c r="L315" s="6">
        <f t="shared" si="4"/>
        <v>3.8333333333333335</v>
      </c>
      <c r="M315">
        <v>7</v>
      </c>
    </row>
    <row r="316" spans="1:13" x14ac:dyDescent="0.3">
      <c r="A316">
        <v>46813</v>
      </c>
      <c r="B316">
        <v>0</v>
      </c>
      <c r="C316">
        <v>1974</v>
      </c>
      <c r="D316">
        <v>5</v>
      </c>
      <c r="E316">
        <v>5</v>
      </c>
      <c r="F316">
        <v>4</v>
      </c>
      <c r="G316">
        <v>3</v>
      </c>
      <c r="H316">
        <v>4</v>
      </c>
      <c r="I316">
        <v>4</v>
      </c>
      <c r="J316">
        <v>4</v>
      </c>
      <c r="K316">
        <v>4</v>
      </c>
      <c r="L316" s="6">
        <f t="shared" si="4"/>
        <v>3.8333333333333335</v>
      </c>
      <c r="M316">
        <v>7</v>
      </c>
    </row>
    <row r="317" spans="1:13" x14ac:dyDescent="0.3">
      <c r="A317">
        <v>42094</v>
      </c>
      <c r="B317">
        <v>0</v>
      </c>
      <c r="C317">
        <v>1977</v>
      </c>
      <c r="D317">
        <v>7</v>
      </c>
      <c r="E317">
        <v>7</v>
      </c>
      <c r="F317">
        <v>4</v>
      </c>
      <c r="G317">
        <v>4</v>
      </c>
      <c r="H317">
        <v>5</v>
      </c>
      <c r="I317">
        <v>4</v>
      </c>
      <c r="J317">
        <v>3</v>
      </c>
      <c r="K317">
        <v>3</v>
      </c>
      <c r="L317" s="6">
        <f t="shared" si="4"/>
        <v>3.8333333333333335</v>
      </c>
      <c r="M317">
        <v>7</v>
      </c>
    </row>
    <row r="318" spans="1:13" x14ac:dyDescent="0.3">
      <c r="A318">
        <v>42890</v>
      </c>
      <c r="B318">
        <v>0</v>
      </c>
      <c r="C318">
        <v>2004</v>
      </c>
      <c r="D318" t="s">
        <v>63</v>
      </c>
      <c r="E318">
        <v>2</v>
      </c>
      <c r="F318">
        <v>3</v>
      </c>
      <c r="G318">
        <v>3</v>
      </c>
      <c r="H318">
        <v>4</v>
      </c>
      <c r="I318">
        <v>4</v>
      </c>
      <c r="J318">
        <v>2</v>
      </c>
      <c r="K318">
        <v>3</v>
      </c>
      <c r="L318" s="6">
        <f t="shared" si="4"/>
        <v>3.1666666666666665</v>
      </c>
      <c r="M318">
        <v>7</v>
      </c>
    </row>
    <row r="319" spans="1:13" x14ac:dyDescent="0.3">
      <c r="A319">
        <v>41025</v>
      </c>
      <c r="B319">
        <v>0</v>
      </c>
      <c r="C319">
        <v>1994</v>
      </c>
      <c r="D319" t="s">
        <v>44</v>
      </c>
      <c r="F319">
        <v>3</v>
      </c>
      <c r="G319">
        <v>3</v>
      </c>
      <c r="H319">
        <v>2</v>
      </c>
      <c r="I319">
        <v>5</v>
      </c>
      <c r="J319">
        <v>4</v>
      </c>
      <c r="K319">
        <v>5</v>
      </c>
      <c r="L319" s="6">
        <f t="shared" si="4"/>
        <v>3.6666666666666665</v>
      </c>
      <c r="M319">
        <v>7</v>
      </c>
    </row>
    <row r="320" spans="1:13" x14ac:dyDescent="0.3">
      <c r="A320">
        <v>41092</v>
      </c>
      <c r="B320">
        <v>0</v>
      </c>
      <c r="C320">
        <v>1983</v>
      </c>
      <c r="D320">
        <v>6</v>
      </c>
      <c r="E320">
        <v>6</v>
      </c>
      <c r="F320">
        <v>4</v>
      </c>
      <c r="G320">
        <v>4</v>
      </c>
      <c r="H320">
        <v>5</v>
      </c>
      <c r="I320">
        <v>4</v>
      </c>
      <c r="J320">
        <v>4</v>
      </c>
      <c r="K320">
        <v>3</v>
      </c>
      <c r="L320" s="6">
        <f t="shared" si="4"/>
        <v>4</v>
      </c>
      <c r="M320">
        <v>7</v>
      </c>
    </row>
    <row r="321" spans="1:13" x14ac:dyDescent="0.3">
      <c r="A321">
        <v>44803</v>
      </c>
      <c r="B321">
        <v>0</v>
      </c>
      <c r="C321">
        <v>1990</v>
      </c>
      <c r="D321">
        <v>5</v>
      </c>
      <c r="E321">
        <v>5</v>
      </c>
      <c r="F321">
        <v>5</v>
      </c>
      <c r="G321">
        <v>4</v>
      </c>
      <c r="H321">
        <v>4</v>
      </c>
      <c r="I321">
        <v>5</v>
      </c>
      <c r="J321">
        <v>4</v>
      </c>
      <c r="K321">
        <v>2</v>
      </c>
      <c r="L321" s="6">
        <f t="shared" si="4"/>
        <v>4</v>
      </c>
      <c r="M321">
        <v>7</v>
      </c>
    </row>
    <row r="322" spans="1:13" x14ac:dyDescent="0.3">
      <c r="A322">
        <v>45376</v>
      </c>
      <c r="B322">
        <v>0</v>
      </c>
      <c r="C322">
        <v>2002</v>
      </c>
      <c r="D322" t="s">
        <v>87</v>
      </c>
      <c r="E322">
        <v>7</v>
      </c>
      <c r="F322">
        <v>4</v>
      </c>
      <c r="G322">
        <v>2</v>
      </c>
      <c r="H322">
        <v>5</v>
      </c>
      <c r="I322">
        <v>4</v>
      </c>
      <c r="J322">
        <v>4</v>
      </c>
      <c r="K322">
        <v>4</v>
      </c>
      <c r="L322" s="6">
        <f t="shared" si="4"/>
        <v>3.8333333333333335</v>
      </c>
      <c r="M322">
        <v>7</v>
      </c>
    </row>
    <row r="323" spans="1:13" x14ac:dyDescent="0.3">
      <c r="A323">
        <v>41003</v>
      </c>
      <c r="B323">
        <v>0</v>
      </c>
      <c r="C323">
        <v>1994</v>
      </c>
      <c r="D323" t="s">
        <v>44</v>
      </c>
      <c r="F323">
        <v>4</v>
      </c>
      <c r="G323">
        <v>5</v>
      </c>
      <c r="H323">
        <v>4</v>
      </c>
      <c r="I323">
        <v>3</v>
      </c>
      <c r="J323">
        <v>2</v>
      </c>
      <c r="K323">
        <v>4</v>
      </c>
      <c r="L323" s="6">
        <f t="shared" si="4"/>
        <v>3.6666666666666665</v>
      </c>
      <c r="M323">
        <v>7</v>
      </c>
    </row>
    <row r="324" spans="1:13" x14ac:dyDescent="0.3">
      <c r="A324">
        <v>40953</v>
      </c>
      <c r="B324">
        <v>0</v>
      </c>
      <c r="C324">
        <v>1986</v>
      </c>
      <c r="D324" t="s">
        <v>47</v>
      </c>
      <c r="E324">
        <v>4</v>
      </c>
      <c r="F324">
        <v>5</v>
      </c>
      <c r="G324">
        <v>4</v>
      </c>
      <c r="H324">
        <v>5</v>
      </c>
      <c r="I324">
        <v>4</v>
      </c>
      <c r="J324">
        <v>3</v>
      </c>
      <c r="K324">
        <v>5</v>
      </c>
      <c r="L324" s="6">
        <f t="shared" ref="L324:L387" si="5">AVERAGE(F324:K324)</f>
        <v>4.333333333333333</v>
      </c>
      <c r="M324">
        <v>7</v>
      </c>
    </row>
    <row r="325" spans="1:13" x14ac:dyDescent="0.3">
      <c r="A325">
        <v>40988</v>
      </c>
      <c r="B325">
        <v>0</v>
      </c>
      <c r="C325">
        <v>1997</v>
      </c>
      <c r="D325" t="s">
        <v>44</v>
      </c>
      <c r="F325">
        <v>4</v>
      </c>
      <c r="G325">
        <v>3</v>
      </c>
      <c r="H325">
        <v>5</v>
      </c>
      <c r="I325">
        <v>4</v>
      </c>
      <c r="J325">
        <v>3</v>
      </c>
      <c r="K325">
        <v>3</v>
      </c>
      <c r="L325" s="6">
        <f t="shared" si="5"/>
        <v>3.6666666666666665</v>
      </c>
      <c r="M325">
        <v>7</v>
      </c>
    </row>
    <row r="326" spans="1:13" x14ac:dyDescent="0.3">
      <c r="A326">
        <v>40969</v>
      </c>
      <c r="B326">
        <v>0</v>
      </c>
      <c r="C326">
        <v>1992</v>
      </c>
      <c r="D326" t="s">
        <v>44</v>
      </c>
      <c r="F326">
        <v>5</v>
      </c>
      <c r="G326">
        <v>3</v>
      </c>
      <c r="H326">
        <v>5</v>
      </c>
      <c r="I326">
        <v>4</v>
      </c>
      <c r="J326">
        <v>4</v>
      </c>
      <c r="K326">
        <v>5</v>
      </c>
      <c r="L326" s="6">
        <f t="shared" si="5"/>
        <v>4.333333333333333</v>
      </c>
      <c r="M326">
        <v>7</v>
      </c>
    </row>
    <row r="327" spans="1:13" x14ac:dyDescent="0.3">
      <c r="A327">
        <v>44874</v>
      </c>
      <c r="B327">
        <v>0</v>
      </c>
      <c r="C327">
        <v>1993</v>
      </c>
      <c r="D327" t="s">
        <v>44</v>
      </c>
      <c r="F327">
        <v>2</v>
      </c>
      <c r="G327">
        <v>5</v>
      </c>
      <c r="H327">
        <v>4</v>
      </c>
      <c r="I327">
        <v>2</v>
      </c>
      <c r="J327">
        <v>4</v>
      </c>
      <c r="K327">
        <v>4</v>
      </c>
      <c r="L327" s="6">
        <f t="shared" si="5"/>
        <v>3.5</v>
      </c>
      <c r="M327">
        <v>7</v>
      </c>
    </row>
    <row r="328" spans="1:13" x14ac:dyDescent="0.3">
      <c r="A328">
        <v>40722</v>
      </c>
      <c r="B328">
        <v>1</v>
      </c>
      <c r="C328">
        <v>2003</v>
      </c>
      <c r="D328" t="s">
        <v>43</v>
      </c>
      <c r="F328">
        <v>3</v>
      </c>
      <c r="G328">
        <v>1</v>
      </c>
      <c r="H328">
        <v>2</v>
      </c>
      <c r="I328">
        <v>4</v>
      </c>
      <c r="J328">
        <v>4</v>
      </c>
      <c r="K328">
        <v>1</v>
      </c>
      <c r="L328" s="6">
        <f t="shared" si="5"/>
        <v>2.5</v>
      </c>
      <c r="M328">
        <v>7</v>
      </c>
    </row>
    <row r="329" spans="1:13" x14ac:dyDescent="0.3">
      <c r="A329">
        <v>40913</v>
      </c>
      <c r="B329">
        <v>1</v>
      </c>
      <c r="C329">
        <v>1995</v>
      </c>
      <c r="D329" t="s">
        <v>46</v>
      </c>
      <c r="F329">
        <v>2</v>
      </c>
      <c r="G329">
        <v>2</v>
      </c>
      <c r="H329">
        <v>4</v>
      </c>
      <c r="I329">
        <v>2</v>
      </c>
      <c r="J329">
        <v>3</v>
      </c>
      <c r="K329">
        <v>3</v>
      </c>
      <c r="L329" s="6">
        <f t="shared" si="5"/>
        <v>2.6666666666666665</v>
      </c>
      <c r="M329">
        <v>7</v>
      </c>
    </row>
    <row r="330" spans="1:13" x14ac:dyDescent="0.3">
      <c r="A330">
        <v>40999</v>
      </c>
      <c r="B330">
        <v>1</v>
      </c>
      <c r="C330">
        <v>1983</v>
      </c>
      <c r="D330" t="s">
        <v>44</v>
      </c>
      <c r="F330">
        <v>4</v>
      </c>
      <c r="G330">
        <v>3</v>
      </c>
      <c r="H330">
        <v>4</v>
      </c>
      <c r="I330">
        <v>4</v>
      </c>
      <c r="J330">
        <v>4</v>
      </c>
      <c r="K330">
        <v>4</v>
      </c>
      <c r="L330" s="6">
        <f t="shared" si="5"/>
        <v>3.8333333333333335</v>
      </c>
      <c r="M330">
        <v>7</v>
      </c>
    </row>
    <row r="331" spans="1:13" x14ac:dyDescent="0.3">
      <c r="A331">
        <v>41239</v>
      </c>
      <c r="B331">
        <v>1</v>
      </c>
      <c r="C331">
        <v>2003</v>
      </c>
      <c r="D331" t="s">
        <v>44</v>
      </c>
      <c r="F331">
        <v>4</v>
      </c>
      <c r="G331">
        <v>1</v>
      </c>
      <c r="H331">
        <v>1</v>
      </c>
      <c r="I331">
        <v>4</v>
      </c>
      <c r="J331">
        <v>4</v>
      </c>
      <c r="K331">
        <v>2</v>
      </c>
      <c r="L331" s="6">
        <f t="shared" si="5"/>
        <v>2.6666666666666665</v>
      </c>
      <c r="M331">
        <v>7</v>
      </c>
    </row>
    <row r="332" spans="1:13" x14ac:dyDescent="0.3">
      <c r="A332">
        <v>41452</v>
      </c>
      <c r="B332">
        <v>1</v>
      </c>
      <c r="C332">
        <v>2002</v>
      </c>
      <c r="D332" t="s">
        <v>59</v>
      </c>
      <c r="E332">
        <v>1</v>
      </c>
      <c r="F332">
        <v>2</v>
      </c>
      <c r="G332">
        <v>2</v>
      </c>
      <c r="H332">
        <v>4</v>
      </c>
      <c r="I332">
        <v>3</v>
      </c>
      <c r="J332">
        <v>3</v>
      </c>
      <c r="K332">
        <v>2</v>
      </c>
      <c r="L332" s="6">
        <f t="shared" si="5"/>
        <v>2.6666666666666665</v>
      </c>
      <c r="M332">
        <v>7</v>
      </c>
    </row>
    <row r="333" spans="1:13" x14ac:dyDescent="0.3">
      <c r="A333">
        <v>41722</v>
      </c>
      <c r="B333">
        <v>1</v>
      </c>
      <c r="C333">
        <v>1999</v>
      </c>
      <c r="D333">
        <v>7</v>
      </c>
      <c r="E333">
        <v>7</v>
      </c>
      <c r="F333">
        <v>5</v>
      </c>
      <c r="G333">
        <v>5</v>
      </c>
      <c r="H333">
        <v>5</v>
      </c>
      <c r="I333">
        <v>5</v>
      </c>
      <c r="J333">
        <v>3</v>
      </c>
      <c r="K333">
        <v>5</v>
      </c>
      <c r="L333" s="6">
        <f t="shared" si="5"/>
        <v>4.666666666666667</v>
      </c>
      <c r="M333">
        <v>7</v>
      </c>
    </row>
    <row r="334" spans="1:13" x14ac:dyDescent="0.3">
      <c r="A334">
        <v>41777</v>
      </c>
      <c r="B334">
        <v>1</v>
      </c>
      <c r="C334">
        <v>2000</v>
      </c>
      <c r="D334" t="s">
        <v>44</v>
      </c>
      <c r="F334">
        <v>4</v>
      </c>
      <c r="G334">
        <v>3</v>
      </c>
      <c r="H334">
        <v>4</v>
      </c>
      <c r="I334">
        <v>4</v>
      </c>
      <c r="J334">
        <v>2</v>
      </c>
      <c r="K334">
        <v>3</v>
      </c>
      <c r="L334" s="6">
        <f t="shared" si="5"/>
        <v>3.3333333333333335</v>
      </c>
      <c r="M334">
        <v>7</v>
      </c>
    </row>
    <row r="335" spans="1:13" x14ac:dyDescent="0.3">
      <c r="A335">
        <v>42135</v>
      </c>
      <c r="B335">
        <v>1</v>
      </c>
      <c r="C335">
        <v>1990</v>
      </c>
      <c r="D335">
        <v>0</v>
      </c>
      <c r="E335">
        <v>0</v>
      </c>
      <c r="F335">
        <v>4</v>
      </c>
      <c r="G335">
        <v>1</v>
      </c>
      <c r="H335">
        <v>4</v>
      </c>
      <c r="I335">
        <v>3</v>
      </c>
      <c r="J335">
        <v>3</v>
      </c>
      <c r="K335">
        <v>2</v>
      </c>
      <c r="L335" s="6">
        <f t="shared" si="5"/>
        <v>2.8333333333333335</v>
      </c>
      <c r="M335">
        <v>7</v>
      </c>
    </row>
    <row r="336" spans="1:13" x14ac:dyDescent="0.3">
      <c r="A336">
        <v>43085</v>
      </c>
      <c r="B336">
        <v>1</v>
      </c>
      <c r="C336">
        <v>2004</v>
      </c>
      <c r="D336">
        <v>4</v>
      </c>
      <c r="E336">
        <v>4</v>
      </c>
      <c r="F336">
        <v>5</v>
      </c>
      <c r="G336">
        <v>4</v>
      </c>
      <c r="H336">
        <v>5</v>
      </c>
      <c r="I336">
        <v>4</v>
      </c>
      <c r="J336">
        <v>5</v>
      </c>
      <c r="K336">
        <v>4</v>
      </c>
      <c r="L336" s="6">
        <f t="shared" si="5"/>
        <v>4.5</v>
      </c>
      <c r="M336">
        <v>7</v>
      </c>
    </row>
    <row r="337" spans="1:13" x14ac:dyDescent="0.3">
      <c r="A337">
        <v>43743</v>
      </c>
      <c r="B337">
        <v>1</v>
      </c>
      <c r="C337">
        <v>1993</v>
      </c>
      <c r="D337" t="s">
        <v>44</v>
      </c>
      <c r="F337">
        <v>3</v>
      </c>
      <c r="G337">
        <v>1</v>
      </c>
      <c r="H337">
        <v>1</v>
      </c>
      <c r="I337">
        <v>2</v>
      </c>
      <c r="J337">
        <v>1</v>
      </c>
      <c r="K337">
        <v>1</v>
      </c>
      <c r="L337" s="6">
        <f t="shared" si="5"/>
        <v>1.5</v>
      </c>
      <c r="M337">
        <v>7</v>
      </c>
    </row>
    <row r="338" spans="1:13" x14ac:dyDescent="0.3">
      <c r="A338">
        <v>43795</v>
      </c>
      <c r="B338">
        <v>1</v>
      </c>
      <c r="C338">
        <v>1995</v>
      </c>
      <c r="D338" t="s">
        <v>44</v>
      </c>
      <c r="F338">
        <v>4</v>
      </c>
      <c r="G338">
        <v>3</v>
      </c>
      <c r="H338">
        <v>4</v>
      </c>
      <c r="I338">
        <v>5</v>
      </c>
      <c r="J338">
        <v>4</v>
      </c>
      <c r="K338">
        <v>4</v>
      </c>
      <c r="L338" s="6">
        <f t="shared" si="5"/>
        <v>4</v>
      </c>
      <c r="M338">
        <v>7</v>
      </c>
    </row>
    <row r="339" spans="1:13" x14ac:dyDescent="0.3">
      <c r="A339">
        <v>43989</v>
      </c>
      <c r="B339">
        <v>1</v>
      </c>
      <c r="C339">
        <v>2000</v>
      </c>
      <c r="D339" t="s">
        <v>44</v>
      </c>
      <c r="F339">
        <v>4</v>
      </c>
      <c r="G339">
        <v>1</v>
      </c>
      <c r="H339">
        <v>4</v>
      </c>
      <c r="I339">
        <v>4</v>
      </c>
      <c r="J339">
        <v>1</v>
      </c>
      <c r="K339">
        <v>1</v>
      </c>
      <c r="L339" s="6">
        <f t="shared" si="5"/>
        <v>2.5</v>
      </c>
      <c r="M339">
        <v>7</v>
      </c>
    </row>
    <row r="340" spans="1:13" x14ac:dyDescent="0.3">
      <c r="A340">
        <v>44168</v>
      </c>
      <c r="B340">
        <v>1</v>
      </c>
      <c r="C340">
        <v>2003</v>
      </c>
      <c r="D340" t="s">
        <v>72</v>
      </c>
      <c r="E340">
        <v>3</v>
      </c>
      <c r="F340">
        <v>5</v>
      </c>
      <c r="G340">
        <v>4</v>
      </c>
      <c r="H340">
        <v>5</v>
      </c>
      <c r="I340">
        <v>5</v>
      </c>
      <c r="J340">
        <v>3</v>
      </c>
      <c r="K340">
        <v>4</v>
      </c>
      <c r="L340" s="6">
        <f t="shared" si="5"/>
        <v>4.333333333333333</v>
      </c>
      <c r="M340">
        <v>7</v>
      </c>
    </row>
    <row r="341" spans="1:13" x14ac:dyDescent="0.3">
      <c r="A341">
        <v>44241</v>
      </c>
      <c r="B341">
        <v>1</v>
      </c>
      <c r="C341">
        <v>2005</v>
      </c>
      <c r="D341">
        <v>0</v>
      </c>
      <c r="E341">
        <v>0</v>
      </c>
      <c r="F341">
        <v>3</v>
      </c>
      <c r="G341">
        <v>2</v>
      </c>
      <c r="H341">
        <v>4</v>
      </c>
      <c r="I341">
        <v>3</v>
      </c>
      <c r="J341">
        <v>2</v>
      </c>
      <c r="K341">
        <v>4</v>
      </c>
      <c r="L341" s="6">
        <f t="shared" si="5"/>
        <v>3</v>
      </c>
      <c r="M341">
        <v>7</v>
      </c>
    </row>
    <row r="342" spans="1:13" x14ac:dyDescent="0.3">
      <c r="A342">
        <v>44971</v>
      </c>
      <c r="B342">
        <v>1</v>
      </c>
      <c r="C342">
        <v>1989</v>
      </c>
      <c r="D342" t="s">
        <v>44</v>
      </c>
      <c r="F342">
        <v>1</v>
      </c>
      <c r="G342">
        <v>3</v>
      </c>
      <c r="H342">
        <v>2</v>
      </c>
      <c r="I342">
        <v>2</v>
      </c>
      <c r="J342">
        <v>1</v>
      </c>
      <c r="K342">
        <v>3</v>
      </c>
      <c r="L342" s="6">
        <f t="shared" si="5"/>
        <v>2</v>
      </c>
      <c r="M342">
        <v>7</v>
      </c>
    </row>
    <row r="343" spans="1:13" x14ac:dyDescent="0.3">
      <c r="A343">
        <v>45465</v>
      </c>
      <c r="B343">
        <v>1</v>
      </c>
      <c r="C343">
        <v>1999</v>
      </c>
      <c r="D343" t="s">
        <v>44</v>
      </c>
      <c r="F343">
        <v>1</v>
      </c>
      <c r="G343">
        <v>1</v>
      </c>
      <c r="H343">
        <v>1</v>
      </c>
      <c r="I343">
        <v>1</v>
      </c>
      <c r="J343">
        <v>1</v>
      </c>
      <c r="K343">
        <v>1</v>
      </c>
      <c r="L343" s="6">
        <f t="shared" si="5"/>
        <v>1</v>
      </c>
      <c r="M343">
        <v>7</v>
      </c>
    </row>
    <row r="344" spans="1:13" x14ac:dyDescent="0.3">
      <c r="A344">
        <v>45476</v>
      </c>
      <c r="B344">
        <v>1</v>
      </c>
      <c r="C344">
        <v>2000</v>
      </c>
      <c r="D344" t="s">
        <v>44</v>
      </c>
      <c r="F344">
        <v>3</v>
      </c>
      <c r="G344">
        <v>2</v>
      </c>
      <c r="H344">
        <v>1</v>
      </c>
      <c r="I344">
        <v>4</v>
      </c>
      <c r="J344">
        <v>2</v>
      </c>
      <c r="K344">
        <v>2</v>
      </c>
      <c r="L344" s="6">
        <f t="shared" si="5"/>
        <v>2.3333333333333335</v>
      </c>
      <c r="M344">
        <v>7</v>
      </c>
    </row>
    <row r="345" spans="1:13" x14ac:dyDescent="0.3">
      <c r="A345">
        <v>45549</v>
      </c>
      <c r="B345">
        <v>1</v>
      </c>
      <c r="C345">
        <v>2002</v>
      </c>
      <c r="D345" t="s">
        <v>88</v>
      </c>
      <c r="E345">
        <v>7</v>
      </c>
      <c r="F345">
        <v>5</v>
      </c>
      <c r="G345">
        <v>3</v>
      </c>
      <c r="H345">
        <v>5</v>
      </c>
      <c r="I345">
        <v>5</v>
      </c>
      <c r="J345">
        <v>4</v>
      </c>
      <c r="K345">
        <v>3</v>
      </c>
      <c r="L345" s="6">
        <f t="shared" si="5"/>
        <v>4.166666666666667</v>
      </c>
      <c r="M345">
        <v>7</v>
      </c>
    </row>
    <row r="346" spans="1:13" x14ac:dyDescent="0.3">
      <c r="A346">
        <v>45637</v>
      </c>
      <c r="B346">
        <v>1</v>
      </c>
      <c r="C346">
        <v>1999</v>
      </c>
      <c r="D346" t="s">
        <v>44</v>
      </c>
      <c r="F346">
        <v>4</v>
      </c>
      <c r="G346">
        <v>4</v>
      </c>
      <c r="H346">
        <v>4</v>
      </c>
      <c r="I346">
        <v>2</v>
      </c>
      <c r="J346">
        <v>3</v>
      </c>
      <c r="K346">
        <v>3</v>
      </c>
      <c r="L346" s="6">
        <f t="shared" si="5"/>
        <v>3.3333333333333335</v>
      </c>
      <c r="M346">
        <v>7</v>
      </c>
    </row>
    <row r="347" spans="1:13" x14ac:dyDescent="0.3">
      <c r="A347">
        <v>43450</v>
      </c>
      <c r="B347">
        <v>1</v>
      </c>
      <c r="C347">
        <v>1993</v>
      </c>
      <c r="D347">
        <v>0</v>
      </c>
      <c r="E347">
        <v>0</v>
      </c>
      <c r="F347">
        <v>3</v>
      </c>
      <c r="G347">
        <v>2</v>
      </c>
      <c r="H347">
        <v>3</v>
      </c>
      <c r="I347">
        <v>3</v>
      </c>
      <c r="J347">
        <v>3</v>
      </c>
      <c r="K347">
        <v>1</v>
      </c>
      <c r="L347" s="6">
        <f t="shared" si="5"/>
        <v>2.5</v>
      </c>
      <c r="M347">
        <v>7</v>
      </c>
    </row>
    <row r="348" spans="1:13" x14ac:dyDescent="0.3">
      <c r="A348">
        <v>44968</v>
      </c>
      <c r="B348">
        <v>1</v>
      </c>
      <c r="C348">
        <v>1986</v>
      </c>
      <c r="D348" t="s">
        <v>44</v>
      </c>
      <c r="F348">
        <v>2</v>
      </c>
      <c r="G348">
        <v>1</v>
      </c>
      <c r="H348">
        <v>3</v>
      </c>
      <c r="I348">
        <v>3</v>
      </c>
      <c r="J348">
        <v>4</v>
      </c>
      <c r="K348">
        <v>1</v>
      </c>
      <c r="L348" s="6">
        <f t="shared" si="5"/>
        <v>2.3333333333333335</v>
      </c>
      <c r="M348">
        <v>7</v>
      </c>
    </row>
    <row r="349" spans="1:13" x14ac:dyDescent="0.3">
      <c r="A349">
        <v>46250</v>
      </c>
      <c r="B349">
        <v>1</v>
      </c>
      <c r="C349">
        <v>2006</v>
      </c>
      <c r="D349" t="s">
        <v>92</v>
      </c>
      <c r="F349">
        <v>3</v>
      </c>
      <c r="G349">
        <v>1</v>
      </c>
      <c r="H349">
        <v>4</v>
      </c>
      <c r="I349">
        <v>3</v>
      </c>
      <c r="J349">
        <v>3</v>
      </c>
      <c r="K349">
        <v>2</v>
      </c>
      <c r="L349" s="6">
        <f t="shared" si="5"/>
        <v>2.6666666666666665</v>
      </c>
      <c r="M349">
        <v>7</v>
      </c>
    </row>
    <row r="350" spans="1:13" x14ac:dyDescent="0.3">
      <c r="A350">
        <v>46409</v>
      </c>
      <c r="B350">
        <v>1</v>
      </c>
      <c r="C350">
        <v>2005</v>
      </c>
      <c r="D350" t="s">
        <v>93</v>
      </c>
      <c r="E350">
        <v>5</v>
      </c>
      <c r="F350">
        <v>5</v>
      </c>
      <c r="G350">
        <v>4</v>
      </c>
      <c r="H350">
        <v>5</v>
      </c>
      <c r="I350">
        <v>5</v>
      </c>
      <c r="J350">
        <v>4</v>
      </c>
      <c r="K350">
        <v>4</v>
      </c>
      <c r="L350" s="6">
        <f t="shared" si="5"/>
        <v>4.5</v>
      </c>
      <c r="M350">
        <v>7</v>
      </c>
    </row>
    <row r="351" spans="1:13" x14ac:dyDescent="0.3">
      <c r="A351">
        <v>46549</v>
      </c>
      <c r="B351">
        <v>1</v>
      </c>
      <c r="C351">
        <v>1988</v>
      </c>
      <c r="D351" t="s">
        <v>95</v>
      </c>
      <c r="F351">
        <v>2</v>
      </c>
      <c r="G351">
        <v>1</v>
      </c>
      <c r="H351">
        <v>3</v>
      </c>
      <c r="I351">
        <v>4</v>
      </c>
      <c r="J351">
        <v>2</v>
      </c>
      <c r="K351">
        <v>1</v>
      </c>
      <c r="L351" s="6">
        <f t="shared" si="5"/>
        <v>2.1666666666666665</v>
      </c>
      <c r="M351">
        <v>7</v>
      </c>
    </row>
    <row r="352" spans="1:13" x14ac:dyDescent="0.3">
      <c r="A352">
        <v>46755</v>
      </c>
      <c r="B352">
        <v>1</v>
      </c>
      <c r="C352">
        <v>1990</v>
      </c>
      <c r="D352">
        <v>4</v>
      </c>
      <c r="E352">
        <v>4</v>
      </c>
      <c r="F352">
        <v>4</v>
      </c>
      <c r="G352">
        <v>3</v>
      </c>
      <c r="H352">
        <v>5</v>
      </c>
      <c r="I352">
        <v>5</v>
      </c>
      <c r="J352">
        <v>3</v>
      </c>
      <c r="K352">
        <v>2</v>
      </c>
      <c r="L352" s="6">
        <f t="shared" si="5"/>
        <v>3.6666666666666665</v>
      </c>
      <c r="M352">
        <v>7</v>
      </c>
    </row>
    <row r="353" spans="1:13" x14ac:dyDescent="0.3">
      <c r="A353">
        <v>44138</v>
      </c>
      <c r="B353">
        <v>0</v>
      </c>
      <c r="C353">
        <v>1992</v>
      </c>
      <c r="D353" t="s">
        <v>71</v>
      </c>
      <c r="E353">
        <v>1.5</v>
      </c>
      <c r="F353">
        <v>3</v>
      </c>
      <c r="G353">
        <v>3</v>
      </c>
      <c r="H353">
        <v>4</v>
      </c>
      <c r="I353">
        <v>4</v>
      </c>
      <c r="J353">
        <v>4</v>
      </c>
      <c r="K353">
        <v>2</v>
      </c>
      <c r="L353" s="6">
        <f t="shared" si="5"/>
        <v>3.3333333333333335</v>
      </c>
      <c r="M353">
        <v>8</v>
      </c>
    </row>
    <row r="354" spans="1:13" x14ac:dyDescent="0.3">
      <c r="A354">
        <v>44440</v>
      </c>
      <c r="B354">
        <v>0</v>
      </c>
      <c r="C354">
        <v>1998</v>
      </c>
      <c r="D354" t="s">
        <v>74</v>
      </c>
      <c r="E354">
        <v>7</v>
      </c>
      <c r="F354">
        <v>5</v>
      </c>
      <c r="G354">
        <v>4</v>
      </c>
      <c r="H354">
        <v>3</v>
      </c>
      <c r="I354">
        <v>3</v>
      </c>
      <c r="J354">
        <v>2</v>
      </c>
      <c r="K354">
        <v>4</v>
      </c>
      <c r="L354" s="6">
        <f t="shared" si="5"/>
        <v>3.5</v>
      </c>
      <c r="M354">
        <v>8</v>
      </c>
    </row>
    <row r="355" spans="1:13" x14ac:dyDescent="0.3">
      <c r="A355">
        <v>44198</v>
      </c>
      <c r="B355">
        <v>0</v>
      </c>
      <c r="C355">
        <v>1980</v>
      </c>
      <c r="D355" t="s">
        <v>44</v>
      </c>
      <c r="F355">
        <v>3</v>
      </c>
      <c r="G355">
        <v>4</v>
      </c>
      <c r="H355">
        <v>3</v>
      </c>
      <c r="I355">
        <v>3</v>
      </c>
      <c r="J355">
        <v>3</v>
      </c>
      <c r="K355">
        <v>4</v>
      </c>
      <c r="L355" s="6">
        <f t="shared" si="5"/>
        <v>3.3333333333333335</v>
      </c>
      <c r="M355">
        <v>8</v>
      </c>
    </row>
    <row r="356" spans="1:13" x14ac:dyDescent="0.3">
      <c r="A356">
        <v>42223</v>
      </c>
      <c r="B356">
        <v>0</v>
      </c>
      <c r="C356">
        <v>1994</v>
      </c>
      <c r="D356" t="s">
        <v>44</v>
      </c>
      <c r="F356">
        <v>4</v>
      </c>
      <c r="G356">
        <v>4</v>
      </c>
      <c r="H356">
        <v>4</v>
      </c>
      <c r="I356">
        <v>3</v>
      </c>
      <c r="J356">
        <v>3</v>
      </c>
      <c r="K356">
        <v>4</v>
      </c>
      <c r="L356" s="6">
        <f t="shared" si="5"/>
        <v>3.6666666666666665</v>
      </c>
      <c r="M356">
        <v>8</v>
      </c>
    </row>
    <row r="357" spans="1:13" x14ac:dyDescent="0.3">
      <c r="A357">
        <v>41148</v>
      </c>
      <c r="B357">
        <v>0</v>
      </c>
      <c r="C357">
        <v>1976</v>
      </c>
      <c r="D357" t="s">
        <v>54</v>
      </c>
      <c r="F357">
        <v>4</v>
      </c>
      <c r="G357">
        <v>1</v>
      </c>
      <c r="H357">
        <v>5</v>
      </c>
      <c r="I357">
        <v>4</v>
      </c>
      <c r="J357">
        <v>4</v>
      </c>
      <c r="K357">
        <v>2</v>
      </c>
      <c r="L357" s="6">
        <f t="shared" si="5"/>
        <v>3.3333333333333335</v>
      </c>
      <c r="M357">
        <v>8</v>
      </c>
    </row>
    <row r="358" spans="1:13" x14ac:dyDescent="0.3">
      <c r="A358">
        <v>42249</v>
      </c>
      <c r="B358">
        <v>0</v>
      </c>
      <c r="C358">
        <v>1991</v>
      </c>
      <c r="D358" t="s">
        <v>68</v>
      </c>
      <c r="F358">
        <v>1</v>
      </c>
      <c r="G358">
        <v>1</v>
      </c>
      <c r="H358">
        <v>4</v>
      </c>
      <c r="I358">
        <v>4</v>
      </c>
      <c r="J358">
        <v>3</v>
      </c>
      <c r="K358">
        <v>1</v>
      </c>
      <c r="L358" s="6">
        <f t="shared" si="5"/>
        <v>2.3333333333333335</v>
      </c>
      <c r="M358">
        <v>8</v>
      </c>
    </row>
    <row r="359" spans="1:13" x14ac:dyDescent="0.3">
      <c r="A359">
        <v>44106</v>
      </c>
      <c r="B359">
        <v>0</v>
      </c>
      <c r="C359">
        <v>2004</v>
      </c>
      <c r="D359" t="s">
        <v>70</v>
      </c>
      <c r="E359">
        <v>2.5</v>
      </c>
      <c r="F359">
        <v>1</v>
      </c>
      <c r="G359">
        <v>2</v>
      </c>
      <c r="H359">
        <v>5</v>
      </c>
      <c r="I359">
        <v>3</v>
      </c>
      <c r="J359">
        <v>4</v>
      </c>
      <c r="K359">
        <v>2</v>
      </c>
      <c r="L359" s="6">
        <f t="shared" si="5"/>
        <v>2.8333333333333335</v>
      </c>
      <c r="M359">
        <v>8</v>
      </c>
    </row>
    <row r="360" spans="1:13" x14ac:dyDescent="0.3">
      <c r="A360">
        <v>44925</v>
      </c>
      <c r="B360">
        <v>0</v>
      </c>
      <c r="C360">
        <v>2000</v>
      </c>
      <c r="D360">
        <v>3</v>
      </c>
      <c r="E360">
        <v>3</v>
      </c>
      <c r="F360">
        <v>4</v>
      </c>
      <c r="G360">
        <v>4</v>
      </c>
      <c r="H360">
        <v>5</v>
      </c>
      <c r="I360">
        <v>4</v>
      </c>
      <c r="J360">
        <v>5</v>
      </c>
      <c r="K360">
        <v>5</v>
      </c>
      <c r="L360" s="6">
        <f t="shared" si="5"/>
        <v>4.5</v>
      </c>
      <c r="M360">
        <v>8</v>
      </c>
    </row>
    <row r="361" spans="1:13" x14ac:dyDescent="0.3">
      <c r="A361">
        <v>40993</v>
      </c>
      <c r="B361">
        <v>0</v>
      </c>
      <c r="C361">
        <v>2001</v>
      </c>
      <c r="D361" t="s">
        <v>49</v>
      </c>
      <c r="E361">
        <v>5</v>
      </c>
      <c r="F361">
        <v>4</v>
      </c>
      <c r="G361">
        <v>4</v>
      </c>
      <c r="H361">
        <v>5</v>
      </c>
      <c r="I361">
        <v>4</v>
      </c>
      <c r="J361">
        <v>4</v>
      </c>
      <c r="K361">
        <v>4</v>
      </c>
      <c r="L361" s="6">
        <f t="shared" si="5"/>
        <v>4.166666666666667</v>
      </c>
      <c r="M361">
        <v>8</v>
      </c>
    </row>
    <row r="362" spans="1:13" x14ac:dyDescent="0.3">
      <c r="A362">
        <v>44835</v>
      </c>
      <c r="B362">
        <v>0</v>
      </c>
      <c r="C362">
        <v>1981</v>
      </c>
      <c r="D362" t="s">
        <v>80</v>
      </c>
      <c r="E362">
        <v>0</v>
      </c>
      <c r="F362">
        <v>1</v>
      </c>
      <c r="G362">
        <v>3</v>
      </c>
      <c r="H362">
        <v>1</v>
      </c>
      <c r="I362">
        <v>1</v>
      </c>
      <c r="J362">
        <v>1</v>
      </c>
      <c r="K362">
        <v>4</v>
      </c>
      <c r="L362" s="6">
        <f t="shared" si="5"/>
        <v>1.8333333333333333</v>
      </c>
      <c r="M362">
        <v>8</v>
      </c>
    </row>
    <row r="363" spans="1:13" x14ac:dyDescent="0.3">
      <c r="A363">
        <v>44141</v>
      </c>
      <c r="B363">
        <v>0</v>
      </c>
      <c r="C363">
        <v>1983</v>
      </c>
      <c r="D363" t="s">
        <v>44</v>
      </c>
      <c r="F363">
        <v>4</v>
      </c>
      <c r="G363">
        <v>2</v>
      </c>
      <c r="H363">
        <v>4</v>
      </c>
      <c r="I363">
        <v>4</v>
      </c>
      <c r="J363">
        <v>4</v>
      </c>
      <c r="K363">
        <v>3</v>
      </c>
      <c r="L363" s="6">
        <f t="shared" si="5"/>
        <v>3.5</v>
      </c>
      <c r="M363">
        <v>8</v>
      </c>
    </row>
    <row r="364" spans="1:13" x14ac:dyDescent="0.3">
      <c r="A364">
        <v>46668</v>
      </c>
      <c r="B364">
        <v>0</v>
      </c>
      <c r="C364">
        <v>2003</v>
      </c>
      <c r="D364" t="s">
        <v>44</v>
      </c>
      <c r="F364">
        <v>4</v>
      </c>
      <c r="G364">
        <v>2</v>
      </c>
      <c r="H364">
        <v>2</v>
      </c>
      <c r="I364">
        <v>5</v>
      </c>
      <c r="J364">
        <v>4</v>
      </c>
      <c r="K364">
        <v>1</v>
      </c>
      <c r="L364" s="6">
        <f t="shared" si="5"/>
        <v>3</v>
      </c>
      <c r="M364">
        <v>8</v>
      </c>
    </row>
    <row r="365" spans="1:13" x14ac:dyDescent="0.3">
      <c r="A365">
        <v>41293</v>
      </c>
      <c r="B365">
        <v>0</v>
      </c>
      <c r="C365">
        <v>1985</v>
      </c>
      <c r="D365">
        <v>0</v>
      </c>
      <c r="E365">
        <v>0</v>
      </c>
      <c r="F365">
        <v>3</v>
      </c>
      <c r="G365">
        <v>3</v>
      </c>
      <c r="H365">
        <v>3</v>
      </c>
      <c r="I365">
        <v>3</v>
      </c>
      <c r="J365">
        <v>4</v>
      </c>
      <c r="K365">
        <v>3</v>
      </c>
      <c r="L365" s="6">
        <f t="shared" si="5"/>
        <v>3.1666666666666665</v>
      </c>
      <c r="M365">
        <v>8</v>
      </c>
    </row>
    <row r="366" spans="1:13" x14ac:dyDescent="0.3">
      <c r="A366">
        <v>40988</v>
      </c>
      <c r="B366">
        <v>0</v>
      </c>
      <c r="C366">
        <v>1997</v>
      </c>
      <c r="D366" t="s">
        <v>44</v>
      </c>
      <c r="F366">
        <v>4</v>
      </c>
      <c r="G366">
        <v>3</v>
      </c>
      <c r="H366">
        <v>5</v>
      </c>
      <c r="I366">
        <v>4</v>
      </c>
      <c r="J366">
        <v>3</v>
      </c>
      <c r="K366">
        <v>3</v>
      </c>
      <c r="L366" s="6">
        <f t="shared" si="5"/>
        <v>3.6666666666666665</v>
      </c>
      <c r="M366">
        <v>8</v>
      </c>
    </row>
    <row r="367" spans="1:13" x14ac:dyDescent="0.3">
      <c r="A367">
        <v>44061</v>
      </c>
      <c r="B367">
        <v>0</v>
      </c>
      <c r="C367">
        <v>2004</v>
      </c>
      <c r="D367" t="s">
        <v>44</v>
      </c>
      <c r="F367">
        <v>1</v>
      </c>
      <c r="G367">
        <v>1</v>
      </c>
      <c r="H367">
        <v>3</v>
      </c>
      <c r="I367">
        <v>1</v>
      </c>
      <c r="J367">
        <v>1</v>
      </c>
      <c r="K367">
        <v>3</v>
      </c>
      <c r="L367" s="6">
        <f t="shared" si="5"/>
        <v>1.6666666666666667</v>
      </c>
      <c r="M367">
        <v>8</v>
      </c>
    </row>
    <row r="368" spans="1:13" x14ac:dyDescent="0.3">
      <c r="A368">
        <v>44313</v>
      </c>
      <c r="B368">
        <v>0</v>
      </c>
      <c r="C368">
        <v>2001</v>
      </c>
      <c r="D368" t="s">
        <v>44</v>
      </c>
      <c r="F368">
        <v>5</v>
      </c>
      <c r="G368">
        <v>5</v>
      </c>
      <c r="H368">
        <v>5</v>
      </c>
      <c r="I368">
        <v>5</v>
      </c>
      <c r="J368">
        <v>5</v>
      </c>
      <c r="K368">
        <v>5</v>
      </c>
      <c r="L368" s="6">
        <f t="shared" si="5"/>
        <v>5</v>
      </c>
      <c r="M368">
        <v>8</v>
      </c>
    </row>
    <row r="369" spans="1:13" x14ac:dyDescent="0.3">
      <c r="A369">
        <v>46479</v>
      </c>
      <c r="B369">
        <v>0</v>
      </c>
      <c r="C369">
        <v>1986</v>
      </c>
      <c r="D369">
        <v>0</v>
      </c>
      <c r="E369">
        <v>0</v>
      </c>
      <c r="F369">
        <v>1</v>
      </c>
      <c r="G369">
        <v>1</v>
      </c>
      <c r="H369">
        <v>3</v>
      </c>
      <c r="I369">
        <v>3</v>
      </c>
      <c r="J369">
        <v>2</v>
      </c>
      <c r="K369">
        <v>2</v>
      </c>
      <c r="L369" s="6">
        <f t="shared" si="5"/>
        <v>2</v>
      </c>
      <c r="M369">
        <v>8</v>
      </c>
    </row>
    <row r="370" spans="1:13" x14ac:dyDescent="0.3">
      <c r="A370">
        <v>44935</v>
      </c>
      <c r="B370">
        <v>0</v>
      </c>
      <c r="C370">
        <v>1991</v>
      </c>
      <c r="D370">
        <v>7</v>
      </c>
      <c r="E370">
        <v>7</v>
      </c>
      <c r="F370">
        <v>4</v>
      </c>
      <c r="G370">
        <v>5</v>
      </c>
      <c r="H370">
        <v>4</v>
      </c>
      <c r="I370">
        <v>5</v>
      </c>
      <c r="J370">
        <v>5</v>
      </c>
      <c r="K370">
        <v>2</v>
      </c>
      <c r="L370" s="6">
        <f t="shared" si="5"/>
        <v>4.166666666666667</v>
      </c>
      <c r="M370">
        <v>8</v>
      </c>
    </row>
    <row r="371" spans="1:13" x14ac:dyDescent="0.3">
      <c r="A371">
        <v>44802</v>
      </c>
      <c r="B371">
        <v>0</v>
      </c>
      <c r="C371">
        <v>1987</v>
      </c>
      <c r="D371" t="s">
        <v>44</v>
      </c>
      <c r="F371">
        <v>5</v>
      </c>
      <c r="G371">
        <v>5</v>
      </c>
      <c r="H371">
        <v>5</v>
      </c>
      <c r="I371">
        <v>5</v>
      </c>
      <c r="J371">
        <v>5</v>
      </c>
      <c r="K371">
        <v>5</v>
      </c>
      <c r="L371" s="6">
        <f t="shared" si="5"/>
        <v>5</v>
      </c>
      <c r="M371">
        <v>8</v>
      </c>
    </row>
    <row r="372" spans="1:13" x14ac:dyDescent="0.3">
      <c r="A372">
        <v>44942</v>
      </c>
      <c r="B372">
        <v>0</v>
      </c>
      <c r="C372">
        <v>1996</v>
      </c>
      <c r="D372">
        <v>4</v>
      </c>
      <c r="E372">
        <v>4</v>
      </c>
      <c r="F372">
        <v>4</v>
      </c>
      <c r="G372">
        <v>4</v>
      </c>
      <c r="H372">
        <v>3</v>
      </c>
      <c r="I372">
        <v>4</v>
      </c>
      <c r="J372">
        <v>4</v>
      </c>
      <c r="K372">
        <v>4</v>
      </c>
      <c r="L372" s="6">
        <f t="shared" si="5"/>
        <v>3.8333333333333335</v>
      </c>
      <c r="M372">
        <v>8</v>
      </c>
    </row>
    <row r="373" spans="1:13" x14ac:dyDescent="0.3">
      <c r="A373">
        <v>45253</v>
      </c>
      <c r="B373">
        <v>0</v>
      </c>
      <c r="C373">
        <v>1983</v>
      </c>
      <c r="D373">
        <v>1</v>
      </c>
      <c r="E373">
        <v>1</v>
      </c>
      <c r="F373">
        <v>4</v>
      </c>
      <c r="G373">
        <v>2</v>
      </c>
      <c r="H373">
        <v>4</v>
      </c>
      <c r="I373">
        <v>3</v>
      </c>
      <c r="J373">
        <v>3</v>
      </c>
      <c r="K373">
        <v>2</v>
      </c>
      <c r="L373" s="6">
        <f t="shared" si="5"/>
        <v>3</v>
      </c>
      <c r="M373">
        <v>8</v>
      </c>
    </row>
    <row r="374" spans="1:13" x14ac:dyDescent="0.3">
      <c r="A374">
        <v>44906</v>
      </c>
      <c r="B374">
        <v>0</v>
      </c>
      <c r="C374">
        <v>1975</v>
      </c>
      <c r="D374" t="s">
        <v>44</v>
      </c>
      <c r="F374">
        <v>4</v>
      </c>
      <c r="G374">
        <v>4</v>
      </c>
      <c r="H374">
        <v>4</v>
      </c>
      <c r="I374">
        <v>4</v>
      </c>
      <c r="J374">
        <v>4</v>
      </c>
      <c r="K374">
        <v>3</v>
      </c>
      <c r="L374" s="6">
        <f t="shared" si="5"/>
        <v>3.8333333333333335</v>
      </c>
      <c r="M374">
        <v>8</v>
      </c>
    </row>
    <row r="375" spans="1:13" x14ac:dyDescent="0.3">
      <c r="A375">
        <v>42389</v>
      </c>
      <c r="B375">
        <v>0</v>
      </c>
      <c r="C375">
        <v>1986</v>
      </c>
      <c r="D375">
        <v>5</v>
      </c>
      <c r="E375">
        <v>5</v>
      </c>
      <c r="F375">
        <v>5</v>
      </c>
      <c r="G375">
        <v>5</v>
      </c>
      <c r="H375">
        <v>5</v>
      </c>
      <c r="I375">
        <v>4</v>
      </c>
      <c r="J375">
        <v>4</v>
      </c>
      <c r="K375">
        <v>4</v>
      </c>
      <c r="L375" s="6">
        <f t="shared" si="5"/>
        <v>4.5</v>
      </c>
      <c r="M375">
        <v>8</v>
      </c>
    </row>
    <row r="376" spans="1:13" x14ac:dyDescent="0.3">
      <c r="A376">
        <v>41057</v>
      </c>
      <c r="B376">
        <v>0</v>
      </c>
      <c r="C376">
        <v>1980</v>
      </c>
      <c r="D376">
        <v>7</v>
      </c>
      <c r="E376">
        <v>7</v>
      </c>
      <c r="F376">
        <v>4</v>
      </c>
      <c r="G376">
        <v>2</v>
      </c>
      <c r="H376">
        <v>3</v>
      </c>
      <c r="I376">
        <v>5</v>
      </c>
      <c r="J376">
        <v>3</v>
      </c>
      <c r="K376">
        <v>2</v>
      </c>
      <c r="L376" s="6">
        <f t="shared" si="5"/>
        <v>3.1666666666666665</v>
      </c>
      <c r="M376">
        <v>8</v>
      </c>
    </row>
    <row r="377" spans="1:13" x14ac:dyDescent="0.3">
      <c r="A377">
        <v>44689</v>
      </c>
      <c r="B377">
        <v>0</v>
      </c>
      <c r="C377">
        <v>1996</v>
      </c>
      <c r="D377" t="s">
        <v>44</v>
      </c>
      <c r="F377">
        <v>5</v>
      </c>
      <c r="G377">
        <v>4</v>
      </c>
      <c r="H377">
        <v>4</v>
      </c>
      <c r="I377">
        <v>4</v>
      </c>
      <c r="J377">
        <v>4</v>
      </c>
      <c r="K377">
        <v>4</v>
      </c>
      <c r="L377" s="6">
        <f t="shared" si="5"/>
        <v>4.166666666666667</v>
      </c>
      <c r="M377">
        <v>8</v>
      </c>
    </row>
    <row r="378" spans="1:13" x14ac:dyDescent="0.3">
      <c r="A378">
        <v>40722</v>
      </c>
      <c r="B378">
        <v>1</v>
      </c>
      <c r="C378">
        <v>2003</v>
      </c>
      <c r="D378" t="s">
        <v>43</v>
      </c>
      <c r="F378">
        <v>3</v>
      </c>
      <c r="G378">
        <v>1</v>
      </c>
      <c r="H378">
        <v>2</v>
      </c>
      <c r="I378">
        <v>4</v>
      </c>
      <c r="J378">
        <v>4</v>
      </c>
      <c r="K378">
        <v>1</v>
      </c>
      <c r="L378" s="6">
        <f t="shared" si="5"/>
        <v>2.5</v>
      </c>
      <c r="M378">
        <v>8</v>
      </c>
    </row>
    <row r="379" spans="1:13" x14ac:dyDescent="0.3">
      <c r="A379">
        <v>40913</v>
      </c>
      <c r="B379">
        <v>1</v>
      </c>
      <c r="C379">
        <v>1995</v>
      </c>
      <c r="D379" t="s">
        <v>46</v>
      </c>
      <c r="F379">
        <v>2</v>
      </c>
      <c r="G379">
        <v>2</v>
      </c>
      <c r="H379">
        <v>4</v>
      </c>
      <c r="I379">
        <v>2</v>
      </c>
      <c r="J379">
        <v>3</v>
      </c>
      <c r="K379">
        <v>3</v>
      </c>
      <c r="L379" s="6">
        <f t="shared" si="5"/>
        <v>2.6666666666666665</v>
      </c>
      <c r="M379">
        <v>8</v>
      </c>
    </row>
    <row r="380" spans="1:13" x14ac:dyDescent="0.3">
      <c r="A380">
        <v>40999</v>
      </c>
      <c r="B380">
        <v>1</v>
      </c>
      <c r="C380">
        <v>1983</v>
      </c>
      <c r="D380" t="s">
        <v>44</v>
      </c>
      <c r="F380">
        <v>4</v>
      </c>
      <c r="G380">
        <v>3</v>
      </c>
      <c r="H380">
        <v>4</v>
      </c>
      <c r="I380">
        <v>4</v>
      </c>
      <c r="J380">
        <v>4</v>
      </c>
      <c r="K380">
        <v>4</v>
      </c>
      <c r="L380" s="6">
        <f t="shared" si="5"/>
        <v>3.8333333333333335</v>
      </c>
      <c r="M380">
        <v>8</v>
      </c>
    </row>
    <row r="381" spans="1:13" x14ac:dyDescent="0.3">
      <c r="A381">
        <v>41239</v>
      </c>
      <c r="B381">
        <v>1</v>
      </c>
      <c r="C381">
        <v>2003</v>
      </c>
      <c r="D381" t="s">
        <v>44</v>
      </c>
      <c r="F381">
        <v>4</v>
      </c>
      <c r="G381">
        <v>1</v>
      </c>
      <c r="H381">
        <v>1</v>
      </c>
      <c r="I381">
        <v>4</v>
      </c>
      <c r="J381">
        <v>4</v>
      </c>
      <c r="K381">
        <v>2</v>
      </c>
      <c r="L381" s="6">
        <f t="shared" si="5"/>
        <v>2.6666666666666665</v>
      </c>
      <c r="M381">
        <v>8</v>
      </c>
    </row>
    <row r="382" spans="1:13" x14ac:dyDescent="0.3">
      <c r="A382">
        <v>41452</v>
      </c>
      <c r="B382">
        <v>1</v>
      </c>
      <c r="C382">
        <v>2002</v>
      </c>
      <c r="D382" t="s">
        <v>59</v>
      </c>
      <c r="E382">
        <v>1</v>
      </c>
      <c r="F382">
        <v>2</v>
      </c>
      <c r="G382">
        <v>2</v>
      </c>
      <c r="H382">
        <v>4</v>
      </c>
      <c r="I382">
        <v>3</v>
      </c>
      <c r="J382">
        <v>3</v>
      </c>
      <c r="K382">
        <v>2</v>
      </c>
      <c r="L382" s="6">
        <f t="shared" si="5"/>
        <v>2.6666666666666665</v>
      </c>
      <c r="M382">
        <v>8</v>
      </c>
    </row>
    <row r="383" spans="1:13" x14ac:dyDescent="0.3">
      <c r="A383">
        <v>41722</v>
      </c>
      <c r="B383">
        <v>1</v>
      </c>
      <c r="C383">
        <v>1999</v>
      </c>
      <c r="D383">
        <v>7</v>
      </c>
      <c r="E383">
        <v>7</v>
      </c>
      <c r="F383">
        <v>5</v>
      </c>
      <c r="G383">
        <v>5</v>
      </c>
      <c r="H383">
        <v>5</v>
      </c>
      <c r="I383">
        <v>5</v>
      </c>
      <c r="J383">
        <v>3</v>
      </c>
      <c r="K383">
        <v>5</v>
      </c>
      <c r="L383" s="6">
        <f t="shared" si="5"/>
        <v>4.666666666666667</v>
      </c>
      <c r="M383">
        <v>8</v>
      </c>
    </row>
    <row r="384" spans="1:13" x14ac:dyDescent="0.3">
      <c r="A384">
        <v>41777</v>
      </c>
      <c r="B384">
        <v>1</v>
      </c>
      <c r="C384">
        <v>2000</v>
      </c>
      <c r="D384" t="s">
        <v>44</v>
      </c>
      <c r="F384">
        <v>4</v>
      </c>
      <c r="G384">
        <v>3</v>
      </c>
      <c r="H384">
        <v>4</v>
      </c>
      <c r="I384">
        <v>4</v>
      </c>
      <c r="J384">
        <v>2</v>
      </c>
      <c r="K384">
        <v>3</v>
      </c>
      <c r="L384" s="6">
        <f t="shared" si="5"/>
        <v>3.3333333333333335</v>
      </c>
      <c r="M384">
        <v>8</v>
      </c>
    </row>
    <row r="385" spans="1:13" x14ac:dyDescent="0.3">
      <c r="A385">
        <v>42135</v>
      </c>
      <c r="B385">
        <v>1</v>
      </c>
      <c r="C385">
        <v>1990</v>
      </c>
      <c r="D385">
        <v>0</v>
      </c>
      <c r="E385">
        <v>0</v>
      </c>
      <c r="F385">
        <v>4</v>
      </c>
      <c r="G385">
        <v>1</v>
      </c>
      <c r="H385">
        <v>4</v>
      </c>
      <c r="I385">
        <v>3</v>
      </c>
      <c r="J385">
        <v>3</v>
      </c>
      <c r="K385">
        <v>2</v>
      </c>
      <c r="L385" s="6">
        <f t="shared" si="5"/>
        <v>2.8333333333333335</v>
      </c>
      <c r="M385">
        <v>8</v>
      </c>
    </row>
    <row r="386" spans="1:13" x14ac:dyDescent="0.3">
      <c r="A386">
        <v>43085</v>
      </c>
      <c r="B386">
        <v>1</v>
      </c>
      <c r="C386">
        <v>2004</v>
      </c>
      <c r="D386">
        <v>4</v>
      </c>
      <c r="E386">
        <v>4</v>
      </c>
      <c r="F386">
        <v>5</v>
      </c>
      <c r="G386">
        <v>4</v>
      </c>
      <c r="H386">
        <v>5</v>
      </c>
      <c r="I386">
        <v>4</v>
      </c>
      <c r="J386">
        <v>5</v>
      </c>
      <c r="K386">
        <v>4</v>
      </c>
      <c r="L386" s="6">
        <f t="shared" si="5"/>
        <v>4.5</v>
      </c>
      <c r="M386">
        <v>8</v>
      </c>
    </row>
    <row r="387" spans="1:13" x14ac:dyDescent="0.3">
      <c r="A387">
        <v>43743</v>
      </c>
      <c r="B387">
        <v>1</v>
      </c>
      <c r="C387">
        <v>1993</v>
      </c>
      <c r="D387" t="s">
        <v>44</v>
      </c>
      <c r="F387">
        <v>3</v>
      </c>
      <c r="G387">
        <v>1</v>
      </c>
      <c r="H387">
        <v>1</v>
      </c>
      <c r="I387">
        <v>2</v>
      </c>
      <c r="J387">
        <v>1</v>
      </c>
      <c r="K387">
        <v>1</v>
      </c>
      <c r="L387" s="6">
        <f t="shared" si="5"/>
        <v>1.5</v>
      </c>
      <c r="M387">
        <v>8</v>
      </c>
    </row>
    <row r="388" spans="1:13" x14ac:dyDescent="0.3">
      <c r="A388">
        <v>43795</v>
      </c>
      <c r="B388">
        <v>1</v>
      </c>
      <c r="C388">
        <v>1995</v>
      </c>
      <c r="D388" t="s">
        <v>44</v>
      </c>
      <c r="F388">
        <v>4</v>
      </c>
      <c r="G388">
        <v>3</v>
      </c>
      <c r="H388">
        <v>4</v>
      </c>
      <c r="I388">
        <v>5</v>
      </c>
      <c r="J388">
        <v>4</v>
      </c>
      <c r="K388">
        <v>4</v>
      </c>
      <c r="L388" s="6">
        <f t="shared" ref="L388:L451" si="6">AVERAGE(F388:K388)</f>
        <v>4</v>
      </c>
      <c r="M388">
        <v>8</v>
      </c>
    </row>
    <row r="389" spans="1:13" x14ac:dyDescent="0.3">
      <c r="A389">
        <v>43989</v>
      </c>
      <c r="B389">
        <v>1</v>
      </c>
      <c r="C389">
        <v>2000</v>
      </c>
      <c r="D389" t="s">
        <v>44</v>
      </c>
      <c r="F389">
        <v>4</v>
      </c>
      <c r="G389">
        <v>1</v>
      </c>
      <c r="H389">
        <v>4</v>
      </c>
      <c r="I389">
        <v>4</v>
      </c>
      <c r="J389">
        <v>1</v>
      </c>
      <c r="K389">
        <v>1</v>
      </c>
      <c r="L389" s="6">
        <f t="shared" si="6"/>
        <v>2.5</v>
      </c>
      <c r="M389">
        <v>8</v>
      </c>
    </row>
    <row r="390" spans="1:13" x14ac:dyDescent="0.3">
      <c r="A390">
        <v>44168</v>
      </c>
      <c r="B390">
        <v>1</v>
      </c>
      <c r="C390">
        <v>2003</v>
      </c>
      <c r="D390" t="s">
        <v>72</v>
      </c>
      <c r="E390">
        <v>3</v>
      </c>
      <c r="F390">
        <v>5</v>
      </c>
      <c r="G390">
        <v>4</v>
      </c>
      <c r="H390">
        <v>5</v>
      </c>
      <c r="I390">
        <v>5</v>
      </c>
      <c r="J390">
        <v>3</v>
      </c>
      <c r="K390">
        <v>4</v>
      </c>
      <c r="L390" s="6">
        <f t="shared" si="6"/>
        <v>4.333333333333333</v>
      </c>
      <c r="M390">
        <v>8</v>
      </c>
    </row>
    <row r="391" spans="1:13" x14ac:dyDescent="0.3">
      <c r="A391">
        <v>44241</v>
      </c>
      <c r="B391">
        <v>1</v>
      </c>
      <c r="C391">
        <v>2005</v>
      </c>
      <c r="D391">
        <v>0</v>
      </c>
      <c r="E391">
        <v>0</v>
      </c>
      <c r="F391">
        <v>3</v>
      </c>
      <c r="G391">
        <v>2</v>
      </c>
      <c r="H391">
        <v>4</v>
      </c>
      <c r="I391">
        <v>3</v>
      </c>
      <c r="J391">
        <v>2</v>
      </c>
      <c r="K391">
        <v>4</v>
      </c>
      <c r="L391" s="6">
        <f t="shared" si="6"/>
        <v>3</v>
      </c>
      <c r="M391">
        <v>8</v>
      </c>
    </row>
    <row r="392" spans="1:13" x14ac:dyDescent="0.3">
      <c r="A392">
        <v>44971</v>
      </c>
      <c r="B392">
        <v>1</v>
      </c>
      <c r="C392">
        <v>1989</v>
      </c>
      <c r="D392" t="s">
        <v>44</v>
      </c>
      <c r="F392">
        <v>1</v>
      </c>
      <c r="G392">
        <v>3</v>
      </c>
      <c r="H392">
        <v>2</v>
      </c>
      <c r="I392">
        <v>2</v>
      </c>
      <c r="J392">
        <v>1</v>
      </c>
      <c r="K392">
        <v>3</v>
      </c>
      <c r="L392" s="6">
        <f t="shared" si="6"/>
        <v>2</v>
      </c>
      <c r="M392">
        <v>8</v>
      </c>
    </row>
    <row r="393" spans="1:13" x14ac:dyDescent="0.3">
      <c r="A393">
        <v>45465</v>
      </c>
      <c r="B393">
        <v>1</v>
      </c>
      <c r="C393">
        <v>1999</v>
      </c>
      <c r="D393" t="s">
        <v>44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 s="6">
        <f t="shared" si="6"/>
        <v>1</v>
      </c>
      <c r="M393">
        <v>8</v>
      </c>
    </row>
    <row r="394" spans="1:13" x14ac:dyDescent="0.3">
      <c r="A394">
        <v>45476</v>
      </c>
      <c r="B394">
        <v>1</v>
      </c>
      <c r="C394">
        <v>2000</v>
      </c>
      <c r="D394" t="s">
        <v>44</v>
      </c>
      <c r="F394">
        <v>3</v>
      </c>
      <c r="G394">
        <v>2</v>
      </c>
      <c r="H394">
        <v>1</v>
      </c>
      <c r="I394">
        <v>4</v>
      </c>
      <c r="J394">
        <v>2</v>
      </c>
      <c r="K394">
        <v>2</v>
      </c>
      <c r="L394" s="6">
        <f t="shared" si="6"/>
        <v>2.3333333333333335</v>
      </c>
      <c r="M394">
        <v>8</v>
      </c>
    </row>
    <row r="395" spans="1:13" x14ac:dyDescent="0.3">
      <c r="A395">
        <v>45549</v>
      </c>
      <c r="B395">
        <v>1</v>
      </c>
      <c r="C395">
        <v>2002</v>
      </c>
      <c r="D395" t="s">
        <v>88</v>
      </c>
      <c r="E395">
        <v>7</v>
      </c>
      <c r="F395">
        <v>5</v>
      </c>
      <c r="G395">
        <v>3</v>
      </c>
      <c r="H395">
        <v>5</v>
      </c>
      <c r="I395">
        <v>5</v>
      </c>
      <c r="J395">
        <v>4</v>
      </c>
      <c r="K395">
        <v>3</v>
      </c>
      <c r="L395" s="6">
        <f t="shared" si="6"/>
        <v>4.166666666666667</v>
      </c>
      <c r="M395">
        <v>8</v>
      </c>
    </row>
    <row r="396" spans="1:13" x14ac:dyDescent="0.3">
      <c r="A396">
        <v>45637</v>
      </c>
      <c r="B396">
        <v>1</v>
      </c>
      <c r="C396">
        <v>1999</v>
      </c>
      <c r="D396" t="s">
        <v>44</v>
      </c>
      <c r="F396">
        <v>4</v>
      </c>
      <c r="G396">
        <v>4</v>
      </c>
      <c r="H396">
        <v>4</v>
      </c>
      <c r="I396">
        <v>2</v>
      </c>
      <c r="J396">
        <v>3</v>
      </c>
      <c r="K396">
        <v>3</v>
      </c>
      <c r="L396" s="6">
        <f t="shared" si="6"/>
        <v>3.3333333333333335</v>
      </c>
      <c r="M396">
        <v>8</v>
      </c>
    </row>
    <row r="397" spans="1:13" x14ac:dyDescent="0.3">
      <c r="A397">
        <v>43450</v>
      </c>
      <c r="B397">
        <v>1</v>
      </c>
      <c r="C397">
        <v>1993</v>
      </c>
      <c r="D397">
        <v>0</v>
      </c>
      <c r="E397">
        <v>0</v>
      </c>
      <c r="F397">
        <v>3</v>
      </c>
      <c r="G397">
        <v>2</v>
      </c>
      <c r="H397">
        <v>3</v>
      </c>
      <c r="I397">
        <v>3</v>
      </c>
      <c r="J397">
        <v>3</v>
      </c>
      <c r="K397">
        <v>1</v>
      </c>
      <c r="L397" s="6">
        <f t="shared" si="6"/>
        <v>2.5</v>
      </c>
      <c r="M397">
        <v>8</v>
      </c>
    </row>
    <row r="398" spans="1:13" x14ac:dyDescent="0.3">
      <c r="A398">
        <v>44968</v>
      </c>
      <c r="B398">
        <v>1</v>
      </c>
      <c r="C398">
        <v>1986</v>
      </c>
      <c r="D398" t="s">
        <v>44</v>
      </c>
      <c r="F398">
        <v>2</v>
      </c>
      <c r="G398">
        <v>1</v>
      </c>
      <c r="H398">
        <v>3</v>
      </c>
      <c r="I398">
        <v>3</v>
      </c>
      <c r="J398">
        <v>4</v>
      </c>
      <c r="K398">
        <v>1</v>
      </c>
      <c r="L398" s="6">
        <f t="shared" si="6"/>
        <v>2.3333333333333335</v>
      </c>
      <c r="M398">
        <v>8</v>
      </c>
    </row>
    <row r="399" spans="1:13" x14ac:dyDescent="0.3">
      <c r="A399">
        <v>46250</v>
      </c>
      <c r="B399">
        <v>1</v>
      </c>
      <c r="C399">
        <v>2006</v>
      </c>
      <c r="D399" t="s">
        <v>92</v>
      </c>
      <c r="F399">
        <v>3</v>
      </c>
      <c r="G399">
        <v>1</v>
      </c>
      <c r="H399">
        <v>4</v>
      </c>
      <c r="I399">
        <v>3</v>
      </c>
      <c r="J399">
        <v>3</v>
      </c>
      <c r="K399">
        <v>2</v>
      </c>
      <c r="L399" s="6">
        <f t="shared" si="6"/>
        <v>2.6666666666666665</v>
      </c>
      <c r="M399">
        <v>8</v>
      </c>
    </row>
    <row r="400" spans="1:13" x14ac:dyDescent="0.3">
      <c r="A400">
        <v>46409</v>
      </c>
      <c r="B400">
        <v>1</v>
      </c>
      <c r="C400">
        <v>2005</v>
      </c>
      <c r="D400" t="s">
        <v>93</v>
      </c>
      <c r="E400">
        <v>5</v>
      </c>
      <c r="F400">
        <v>5</v>
      </c>
      <c r="G400">
        <v>4</v>
      </c>
      <c r="H400">
        <v>5</v>
      </c>
      <c r="I400">
        <v>5</v>
      </c>
      <c r="J400">
        <v>4</v>
      </c>
      <c r="K400">
        <v>4</v>
      </c>
      <c r="L400" s="6">
        <f t="shared" si="6"/>
        <v>4.5</v>
      </c>
      <c r="M400">
        <v>8</v>
      </c>
    </row>
    <row r="401" spans="1:13" x14ac:dyDescent="0.3">
      <c r="A401">
        <v>46549</v>
      </c>
      <c r="B401">
        <v>1</v>
      </c>
      <c r="C401">
        <v>1988</v>
      </c>
      <c r="D401" t="s">
        <v>95</v>
      </c>
      <c r="F401">
        <v>2</v>
      </c>
      <c r="G401">
        <v>1</v>
      </c>
      <c r="H401">
        <v>3</v>
      </c>
      <c r="I401">
        <v>4</v>
      </c>
      <c r="J401">
        <v>2</v>
      </c>
      <c r="K401">
        <v>1</v>
      </c>
      <c r="L401" s="6">
        <f t="shared" si="6"/>
        <v>2.1666666666666665</v>
      </c>
      <c r="M401">
        <v>8</v>
      </c>
    </row>
    <row r="402" spans="1:13" x14ac:dyDescent="0.3">
      <c r="A402">
        <v>46755</v>
      </c>
      <c r="B402">
        <v>1</v>
      </c>
      <c r="C402">
        <v>1990</v>
      </c>
      <c r="D402">
        <v>4</v>
      </c>
      <c r="E402">
        <v>4</v>
      </c>
      <c r="F402">
        <v>4</v>
      </c>
      <c r="G402">
        <v>3</v>
      </c>
      <c r="H402">
        <v>5</v>
      </c>
      <c r="I402">
        <v>5</v>
      </c>
      <c r="J402">
        <v>3</v>
      </c>
      <c r="K402">
        <v>2</v>
      </c>
      <c r="L402" s="6">
        <f t="shared" si="6"/>
        <v>3.6666666666666665</v>
      </c>
      <c r="M402">
        <v>8</v>
      </c>
    </row>
    <row r="403" spans="1:13" x14ac:dyDescent="0.3">
      <c r="A403">
        <v>42164</v>
      </c>
      <c r="B403">
        <v>0</v>
      </c>
      <c r="C403">
        <v>1996</v>
      </c>
      <c r="D403" t="s">
        <v>44</v>
      </c>
      <c r="F403">
        <v>3</v>
      </c>
      <c r="G403">
        <v>2</v>
      </c>
      <c r="H403">
        <v>4</v>
      </c>
      <c r="I403">
        <v>4</v>
      </c>
      <c r="J403">
        <v>4</v>
      </c>
      <c r="K403">
        <v>3</v>
      </c>
      <c r="L403" s="6">
        <f t="shared" si="6"/>
        <v>3.3333333333333335</v>
      </c>
      <c r="M403">
        <v>9</v>
      </c>
    </row>
    <row r="404" spans="1:13" x14ac:dyDescent="0.3">
      <c r="A404">
        <v>44935</v>
      </c>
      <c r="B404">
        <v>0</v>
      </c>
      <c r="C404">
        <v>1991</v>
      </c>
      <c r="D404">
        <v>7</v>
      </c>
      <c r="E404">
        <v>7</v>
      </c>
      <c r="F404">
        <v>4</v>
      </c>
      <c r="G404">
        <v>5</v>
      </c>
      <c r="H404">
        <v>4</v>
      </c>
      <c r="I404">
        <v>5</v>
      </c>
      <c r="J404">
        <v>5</v>
      </c>
      <c r="K404">
        <v>2</v>
      </c>
      <c r="L404" s="6">
        <f t="shared" si="6"/>
        <v>4.166666666666667</v>
      </c>
      <c r="M404">
        <v>9</v>
      </c>
    </row>
    <row r="405" spans="1:13" x14ac:dyDescent="0.3">
      <c r="A405">
        <v>46668</v>
      </c>
      <c r="B405">
        <v>0</v>
      </c>
      <c r="C405">
        <v>2003</v>
      </c>
      <c r="D405" t="s">
        <v>44</v>
      </c>
      <c r="F405">
        <v>4</v>
      </c>
      <c r="G405">
        <v>2</v>
      </c>
      <c r="H405">
        <v>2</v>
      </c>
      <c r="I405">
        <v>5</v>
      </c>
      <c r="J405">
        <v>4</v>
      </c>
      <c r="K405">
        <v>1</v>
      </c>
      <c r="L405" s="6">
        <f t="shared" si="6"/>
        <v>3</v>
      </c>
      <c r="M405">
        <v>9</v>
      </c>
    </row>
    <row r="406" spans="1:13" x14ac:dyDescent="0.3">
      <c r="A406">
        <v>40900</v>
      </c>
      <c r="B406">
        <v>0</v>
      </c>
      <c r="C406">
        <v>2000</v>
      </c>
      <c r="D406" t="s">
        <v>44</v>
      </c>
      <c r="F406">
        <v>5</v>
      </c>
      <c r="G406">
        <v>1</v>
      </c>
      <c r="H406">
        <v>5</v>
      </c>
      <c r="I406">
        <v>4</v>
      </c>
      <c r="J406">
        <v>4</v>
      </c>
      <c r="K406">
        <v>2</v>
      </c>
      <c r="L406" s="6">
        <f t="shared" si="6"/>
        <v>3.5</v>
      </c>
      <c r="M406">
        <v>9</v>
      </c>
    </row>
    <row r="407" spans="1:13" x14ac:dyDescent="0.3">
      <c r="A407">
        <v>44874</v>
      </c>
      <c r="B407">
        <v>0</v>
      </c>
      <c r="C407">
        <v>1993</v>
      </c>
      <c r="D407" t="s">
        <v>44</v>
      </c>
      <c r="F407">
        <v>2</v>
      </c>
      <c r="G407">
        <v>5</v>
      </c>
      <c r="H407">
        <v>4</v>
      </c>
      <c r="I407">
        <v>2</v>
      </c>
      <c r="J407">
        <v>4</v>
      </c>
      <c r="K407">
        <v>4</v>
      </c>
      <c r="L407" s="6">
        <f t="shared" si="6"/>
        <v>3.5</v>
      </c>
      <c r="M407">
        <v>9</v>
      </c>
    </row>
    <row r="408" spans="1:13" x14ac:dyDescent="0.3">
      <c r="A408">
        <v>44792</v>
      </c>
      <c r="B408">
        <v>0</v>
      </c>
      <c r="C408">
        <v>1977</v>
      </c>
      <c r="D408" t="s">
        <v>77</v>
      </c>
      <c r="E408">
        <v>7</v>
      </c>
      <c r="F408">
        <v>5</v>
      </c>
      <c r="G408">
        <v>4</v>
      </c>
      <c r="H408">
        <v>5</v>
      </c>
      <c r="I408">
        <v>4</v>
      </c>
      <c r="J408">
        <v>4</v>
      </c>
      <c r="K408">
        <v>4</v>
      </c>
      <c r="L408" s="6">
        <f t="shared" si="6"/>
        <v>4.333333333333333</v>
      </c>
      <c r="M408">
        <v>9</v>
      </c>
    </row>
    <row r="409" spans="1:13" x14ac:dyDescent="0.3">
      <c r="A409">
        <v>41588</v>
      </c>
      <c r="B409">
        <v>0</v>
      </c>
      <c r="C409">
        <v>2003</v>
      </c>
      <c r="D409">
        <v>3</v>
      </c>
      <c r="E409">
        <v>3</v>
      </c>
      <c r="F409">
        <v>4</v>
      </c>
      <c r="G409">
        <v>4</v>
      </c>
      <c r="H409">
        <v>4</v>
      </c>
      <c r="I409">
        <v>4</v>
      </c>
      <c r="J409">
        <v>2</v>
      </c>
      <c r="K409">
        <v>4</v>
      </c>
      <c r="L409" s="6">
        <f t="shared" si="6"/>
        <v>3.6666666666666665</v>
      </c>
      <c r="M409">
        <v>9</v>
      </c>
    </row>
    <row r="410" spans="1:13" x14ac:dyDescent="0.3">
      <c r="A410">
        <v>41116</v>
      </c>
      <c r="B410">
        <v>0</v>
      </c>
      <c r="C410">
        <v>1984</v>
      </c>
      <c r="D410">
        <v>6</v>
      </c>
      <c r="E410">
        <v>6</v>
      </c>
      <c r="F410">
        <v>4</v>
      </c>
      <c r="G410">
        <v>3</v>
      </c>
      <c r="H410">
        <v>4</v>
      </c>
      <c r="I410">
        <v>5</v>
      </c>
      <c r="J410">
        <v>4</v>
      </c>
      <c r="K410">
        <v>4</v>
      </c>
      <c r="L410" s="6">
        <f t="shared" si="6"/>
        <v>4</v>
      </c>
      <c r="M410">
        <v>9</v>
      </c>
    </row>
    <row r="411" spans="1:13" x14ac:dyDescent="0.3">
      <c r="A411">
        <v>41211</v>
      </c>
      <c r="B411">
        <v>0</v>
      </c>
      <c r="C411">
        <v>1987</v>
      </c>
      <c r="D411">
        <v>2</v>
      </c>
      <c r="E411">
        <v>2</v>
      </c>
      <c r="F411">
        <v>4</v>
      </c>
      <c r="G411">
        <v>4</v>
      </c>
      <c r="H411">
        <v>5</v>
      </c>
      <c r="I411">
        <v>4</v>
      </c>
      <c r="J411">
        <v>3</v>
      </c>
      <c r="K411">
        <v>4</v>
      </c>
      <c r="L411" s="6">
        <f t="shared" si="6"/>
        <v>4</v>
      </c>
      <c r="M411">
        <v>9</v>
      </c>
    </row>
    <row r="412" spans="1:13" x14ac:dyDescent="0.3">
      <c r="A412">
        <v>44136</v>
      </c>
      <c r="B412">
        <v>0</v>
      </c>
      <c r="C412">
        <v>2004</v>
      </c>
      <c r="D412" t="s">
        <v>44</v>
      </c>
      <c r="F412">
        <v>4</v>
      </c>
      <c r="G412">
        <v>2</v>
      </c>
      <c r="H412">
        <v>4</v>
      </c>
      <c r="I412">
        <v>4</v>
      </c>
      <c r="J412">
        <v>3</v>
      </c>
      <c r="K412">
        <v>4</v>
      </c>
      <c r="L412" s="6">
        <f t="shared" si="6"/>
        <v>3.5</v>
      </c>
      <c r="M412">
        <v>9</v>
      </c>
    </row>
    <row r="413" spans="1:13" x14ac:dyDescent="0.3">
      <c r="A413">
        <v>44942</v>
      </c>
      <c r="B413">
        <v>0</v>
      </c>
      <c r="C413">
        <v>1996</v>
      </c>
      <c r="D413">
        <v>4</v>
      </c>
      <c r="E413">
        <v>4</v>
      </c>
      <c r="F413">
        <v>4</v>
      </c>
      <c r="G413">
        <v>4</v>
      </c>
      <c r="H413">
        <v>3</v>
      </c>
      <c r="I413">
        <v>4</v>
      </c>
      <c r="J413">
        <v>4</v>
      </c>
      <c r="K413">
        <v>4</v>
      </c>
      <c r="L413" s="6">
        <f t="shared" si="6"/>
        <v>3.8333333333333335</v>
      </c>
      <c r="M413">
        <v>9</v>
      </c>
    </row>
    <row r="414" spans="1:13" x14ac:dyDescent="0.3">
      <c r="A414">
        <v>34182</v>
      </c>
      <c r="B414">
        <v>0</v>
      </c>
      <c r="C414">
        <v>2000</v>
      </c>
      <c r="D414">
        <v>3</v>
      </c>
      <c r="E414">
        <v>3</v>
      </c>
      <c r="F414">
        <v>4</v>
      </c>
      <c r="G414">
        <v>4</v>
      </c>
      <c r="H414">
        <v>5</v>
      </c>
      <c r="I414">
        <v>4</v>
      </c>
      <c r="J414">
        <v>2</v>
      </c>
      <c r="K414">
        <v>4</v>
      </c>
      <c r="L414" s="6">
        <f t="shared" si="6"/>
        <v>3.8333333333333335</v>
      </c>
      <c r="M414">
        <v>9</v>
      </c>
    </row>
    <row r="415" spans="1:13" x14ac:dyDescent="0.3">
      <c r="A415">
        <v>41100</v>
      </c>
      <c r="B415">
        <v>0</v>
      </c>
      <c r="C415">
        <v>1994</v>
      </c>
      <c r="D415" t="s">
        <v>44</v>
      </c>
      <c r="F415">
        <v>5</v>
      </c>
      <c r="G415">
        <v>4</v>
      </c>
      <c r="H415">
        <v>4</v>
      </c>
      <c r="I415">
        <v>4</v>
      </c>
      <c r="J415">
        <v>3</v>
      </c>
      <c r="K415">
        <v>5</v>
      </c>
      <c r="L415" s="6">
        <f t="shared" si="6"/>
        <v>4.166666666666667</v>
      </c>
      <c r="M415">
        <v>9</v>
      </c>
    </row>
    <row r="416" spans="1:13" x14ac:dyDescent="0.3">
      <c r="A416">
        <v>41457</v>
      </c>
      <c r="B416">
        <v>0</v>
      </c>
      <c r="C416">
        <v>2004</v>
      </c>
      <c r="D416">
        <v>2</v>
      </c>
      <c r="E416">
        <v>2</v>
      </c>
      <c r="F416">
        <v>4</v>
      </c>
      <c r="G416">
        <v>3</v>
      </c>
      <c r="H416">
        <v>5</v>
      </c>
      <c r="I416">
        <v>4</v>
      </c>
      <c r="J416">
        <v>2</v>
      </c>
      <c r="K416">
        <v>3</v>
      </c>
      <c r="L416" s="6">
        <f t="shared" si="6"/>
        <v>3.5</v>
      </c>
      <c r="M416">
        <v>9</v>
      </c>
    </row>
    <row r="417" spans="1:13" x14ac:dyDescent="0.3">
      <c r="A417">
        <v>45281</v>
      </c>
      <c r="B417">
        <v>0</v>
      </c>
      <c r="C417">
        <v>1980</v>
      </c>
      <c r="D417" t="s">
        <v>85</v>
      </c>
      <c r="F417">
        <v>4</v>
      </c>
      <c r="G417">
        <v>3</v>
      </c>
      <c r="H417">
        <v>5</v>
      </c>
      <c r="I417">
        <v>4</v>
      </c>
      <c r="J417">
        <v>2</v>
      </c>
      <c r="K417">
        <v>3</v>
      </c>
      <c r="L417" s="6">
        <f t="shared" si="6"/>
        <v>3.5</v>
      </c>
      <c r="M417">
        <v>9</v>
      </c>
    </row>
    <row r="418" spans="1:13" x14ac:dyDescent="0.3">
      <c r="A418">
        <v>42223</v>
      </c>
      <c r="B418">
        <v>0</v>
      </c>
      <c r="C418">
        <v>1994</v>
      </c>
      <c r="D418" t="s">
        <v>44</v>
      </c>
      <c r="F418">
        <v>4</v>
      </c>
      <c r="G418">
        <v>4</v>
      </c>
      <c r="H418">
        <v>4</v>
      </c>
      <c r="I418">
        <v>3</v>
      </c>
      <c r="J418">
        <v>3</v>
      </c>
      <c r="K418">
        <v>4</v>
      </c>
      <c r="L418" s="6">
        <f t="shared" si="6"/>
        <v>3.6666666666666665</v>
      </c>
      <c r="M418">
        <v>9</v>
      </c>
    </row>
    <row r="419" spans="1:13" x14ac:dyDescent="0.3">
      <c r="A419">
        <v>46444</v>
      </c>
      <c r="B419">
        <v>0</v>
      </c>
      <c r="C419">
        <v>2001</v>
      </c>
      <c r="D419" t="s">
        <v>94</v>
      </c>
      <c r="F419">
        <v>5</v>
      </c>
      <c r="G419">
        <v>2</v>
      </c>
      <c r="H419">
        <v>2</v>
      </c>
      <c r="I419">
        <v>5</v>
      </c>
      <c r="J419">
        <v>3</v>
      </c>
      <c r="K419">
        <v>5</v>
      </c>
      <c r="L419" s="6">
        <f t="shared" si="6"/>
        <v>3.6666666666666665</v>
      </c>
      <c r="M419">
        <v>9</v>
      </c>
    </row>
    <row r="420" spans="1:13" x14ac:dyDescent="0.3">
      <c r="A420">
        <v>40993</v>
      </c>
      <c r="B420">
        <v>0</v>
      </c>
      <c r="C420">
        <v>2001</v>
      </c>
      <c r="D420" t="s">
        <v>49</v>
      </c>
      <c r="E420">
        <v>5</v>
      </c>
      <c r="F420">
        <v>4</v>
      </c>
      <c r="G420">
        <v>4</v>
      </c>
      <c r="H420">
        <v>5</v>
      </c>
      <c r="I420">
        <v>4</v>
      </c>
      <c r="J420">
        <v>4</v>
      </c>
      <c r="K420">
        <v>4</v>
      </c>
      <c r="L420" s="6">
        <f t="shared" si="6"/>
        <v>4.166666666666667</v>
      </c>
      <c r="M420">
        <v>9</v>
      </c>
    </row>
    <row r="421" spans="1:13" x14ac:dyDescent="0.3">
      <c r="A421">
        <v>41005</v>
      </c>
      <c r="B421">
        <v>0</v>
      </c>
      <c r="C421">
        <v>1986</v>
      </c>
      <c r="D421">
        <v>3</v>
      </c>
      <c r="E421">
        <v>3</v>
      </c>
      <c r="F421">
        <v>4</v>
      </c>
      <c r="G421">
        <v>4</v>
      </c>
      <c r="H421">
        <v>4</v>
      </c>
      <c r="I421">
        <v>4</v>
      </c>
      <c r="J421">
        <v>4</v>
      </c>
      <c r="K421">
        <v>3</v>
      </c>
      <c r="L421" s="6">
        <f t="shared" si="6"/>
        <v>3.8333333333333335</v>
      </c>
      <c r="M421">
        <v>9</v>
      </c>
    </row>
    <row r="422" spans="1:13" x14ac:dyDescent="0.3">
      <c r="A422">
        <v>45897</v>
      </c>
      <c r="B422">
        <v>0</v>
      </c>
      <c r="C422">
        <v>2000</v>
      </c>
      <c r="D422">
        <v>3</v>
      </c>
      <c r="E422">
        <v>3</v>
      </c>
      <c r="F422">
        <v>2</v>
      </c>
      <c r="G422">
        <v>2</v>
      </c>
      <c r="H422">
        <v>1</v>
      </c>
      <c r="I422">
        <v>4</v>
      </c>
      <c r="J422">
        <v>2</v>
      </c>
      <c r="K422">
        <v>3</v>
      </c>
      <c r="L422" s="6">
        <f t="shared" si="6"/>
        <v>2.3333333333333335</v>
      </c>
      <c r="M422">
        <v>9</v>
      </c>
    </row>
    <row r="423" spans="1:13" x14ac:dyDescent="0.3">
      <c r="A423">
        <v>40969</v>
      </c>
      <c r="B423">
        <v>0</v>
      </c>
      <c r="C423">
        <v>1992</v>
      </c>
      <c r="D423" t="s">
        <v>44</v>
      </c>
      <c r="F423">
        <v>5</v>
      </c>
      <c r="G423">
        <v>3</v>
      </c>
      <c r="H423">
        <v>5</v>
      </c>
      <c r="I423">
        <v>4</v>
      </c>
      <c r="J423">
        <v>4</v>
      </c>
      <c r="K423">
        <v>5</v>
      </c>
      <c r="L423" s="6">
        <f t="shared" si="6"/>
        <v>4.333333333333333</v>
      </c>
      <c r="M423">
        <v>9</v>
      </c>
    </row>
    <row r="424" spans="1:13" x14ac:dyDescent="0.3">
      <c r="A424">
        <v>46239</v>
      </c>
      <c r="B424">
        <v>0</v>
      </c>
      <c r="C424">
        <v>1999</v>
      </c>
      <c r="D424" t="s">
        <v>44</v>
      </c>
      <c r="F424">
        <v>4</v>
      </c>
      <c r="G424">
        <v>3</v>
      </c>
      <c r="H424">
        <v>4</v>
      </c>
      <c r="I424">
        <v>4</v>
      </c>
      <c r="J424">
        <v>3</v>
      </c>
      <c r="K424">
        <v>4</v>
      </c>
      <c r="L424" s="6">
        <f t="shared" si="6"/>
        <v>3.6666666666666665</v>
      </c>
      <c r="M424">
        <v>9</v>
      </c>
    </row>
    <row r="425" spans="1:13" x14ac:dyDescent="0.3">
      <c r="A425">
        <v>45872</v>
      </c>
      <c r="B425">
        <v>0</v>
      </c>
      <c r="C425">
        <v>1980</v>
      </c>
      <c r="D425">
        <v>5</v>
      </c>
      <c r="E425">
        <v>5</v>
      </c>
      <c r="F425">
        <v>4</v>
      </c>
      <c r="G425">
        <v>4</v>
      </c>
      <c r="H425">
        <v>3</v>
      </c>
      <c r="I425">
        <v>3</v>
      </c>
      <c r="J425">
        <v>4</v>
      </c>
      <c r="K425">
        <v>2</v>
      </c>
      <c r="L425" s="6">
        <f t="shared" si="6"/>
        <v>3.3333333333333335</v>
      </c>
      <c r="M425">
        <v>9</v>
      </c>
    </row>
    <row r="426" spans="1:13" x14ac:dyDescent="0.3">
      <c r="A426">
        <v>41503</v>
      </c>
      <c r="B426">
        <v>0</v>
      </c>
      <c r="C426">
        <v>2004</v>
      </c>
      <c r="D426">
        <v>0</v>
      </c>
      <c r="E426">
        <v>0</v>
      </c>
      <c r="F426">
        <v>2</v>
      </c>
      <c r="G426">
        <v>2</v>
      </c>
      <c r="H426">
        <v>4</v>
      </c>
      <c r="I426">
        <v>4</v>
      </c>
      <c r="J426">
        <v>5</v>
      </c>
      <c r="K426">
        <v>2</v>
      </c>
      <c r="L426" s="6">
        <f t="shared" si="6"/>
        <v>3.1666666666666665</v>
      </c>
      <c r="M426">
        <v>9</v>
      </c>
    </row>
    <row r="427" spans="1:13" x14ac:dyDescent="0.3">
      <c r="A427">
        <v>41026</v>
      </c>
      <c r="B427">
        <v>0</v>
      </c>
      <c r="C427">
        <v>1997</v>
      </c>
      <c r="D427">
        <v>3</v>
      </c>
      <c r="E427">
        <v>3</v>
      </c>
      <c r="F427">
        <v>4</v>
      </c>
      <c r="G427">
        <v>4</v>
      </c>
      <c r="H427">
        <v>5</v>
      </c>
      <c r="I427">
        <v>5</v>
      </c>
      <c r="J427">
        <v>3</v>
      </c>
      <c r="K427">
        <v>3</v>
      </c>
      <c r="L427" s="6">
        <f t="shared" si="6"/>
        <v>4</v>
      </c>
      <c r="M427">
        <v>9</v>
      </c>
    </row>
    <row r="428" spans="1:13" x14ac:dyDescent="0.3">
      <c r="A428">
        <v>40722</v>
      </c>
      <c r="B428">
        <v>1</v>
      </c>
      <c r="C428">
        <v>2003</v>
      </c>
      <c r="D428" t="s">
        <v>43</v>
      </c>
      <c r="F428">
        <v>3</v>
      </c>
      <c r="G428">
        <v>1</v>
      </c>
      <c r="H428">
        <v>2</v>
      </c>
      <c r="I428">
        <v>4</v>
      </c>
      <c r="J428">
        <v>4</v>
      </c>
      <c r="K428">
        <v>1</v>
      </c>
      <c r="L428" s="6">
        <f t="shared" si="6"/>
        <v>2.5</v>
      </c>
      <c r="M428">
        <v>9</v>
      </c>
    </row>
    <row r="429" spans="1:13" x14ac:dyDescent="0.3">
      <c r="A429">
        <v>40913</v>
      </c>
      <c r="B429">
        <v>1</v>
      </c>
      <c r="C429">
        <v>1995</v>
      </c>
      <c r="D429" t="s">
        <v>46</v>
      </c>
      <c r="F429">
        <v>2</v>
      </c>
      <c r="G429">
        <v>2</v>
      </c>
      <c r="H429">
        <v>4</v>
      </c>
      <c r="I429">
        <v>2</v>
      </c>
      <c r="J429">
        <v>3</v>
      </c>
      <c r="K429">
        <v>3</v>
      </c>
      <c r="L429" s="6">
        <f t="shared" si="6"/>
        <v>2.6666666666666665</v>
      </c>
      <c r="M429">
        <v>9</v>
      </c>
    </row>
    <row r="430" spans="1:13" x14ac:dyDescent="0.3">
      <c r="A430">
        <v>40999</v>
      </c>
      <c r="B430">
        <v>1</v>
      </c>
      <c r="C430">
        <v>1983</v>
      </c>
      <c r="D430" t="s">
        <v>44</v>
      </c>
      <c r="F430">
        <v>4</v>
      </c>
      <c r="G430">
        <v>3</v>
      </c>
      <c r="H430">
        <v>4</v>
      </c>
      <c r="I430">
        <v>4</v>
      </c>
      <c r="J430">
        <v>4</v>
      </c>
      <c r="K430">
        <v>4</v>
      </c>
      <c r="L430" s="6">
        <f t="shared" si="6"/>
        <v>3.8333333333333335</v>
      </c>
      <c r="M430">
        <v>9</v>
      </c>
    </row>
    <row r="431" spans="1:13" x14ac:dyDescent="0.3">
      <c r="A431">
        <v>41239</v>
      </c>
      <c r="B431">
        <v>1</v>
      </c>
      <c r="C431">
        <v>2003</v>
      </c>
      <c r="D431" t="s">
        <v>44</v>
      </c>
      <c r="F431">
        <v>4</v>
      </c>
      <c r="G431">
        <v>1</v>
      </c>
      <c r="H431">
        <v>1</v>
      </c>
      <c r="I431">
        <v>4</v>
      </c>
      <c r="J431">
        <v>4</v>
      </c>
      <c r="K431">
        <v>2</v>
      </c>
      <c r="L431" s="6">
        <f t="shared" si="6"/>
        <v>2.6666666666666665</v>
      </c>
      <c r="M431">
        <v>9</v>
      </c>
    </row>
    <row r="432" spans="1:13" x14ac:dyDescent="0.3">
      <c r="A432">
        <v>41452</v>
      </c>
      <c r="B432">
        <v>1</v>
      </c>
      <c r="C432">
        <v>2002</v>
      </c>
      <c r="D432" t="s">
        <v>59</v>
      </c>
      <c r="E432">
        <v>1</v>
      </c>
      <c r="F432">
        <v>2</v>
      </c>
      <c r="G432">
        <v>2</v>
      </c>
      <c r="H432">
        <v>4</v>
      </c>
      <c r="I432">
        <v>3</v>
      </c>
      <c r="J432">
        <v>3</v>
      </c>
      <c r="K432">
        <v>2</v>
      </c>
      <c r="L432" s="6">
        <f t="shared" si="6"/>
        <v>2.6666666666666665</v>
      </c>
      <c r="M432">
        <v>9</v>
      </c>
    </row>
    <row r="433" spans="1:13" x14ac:dyDescent="0.3">
      <c r="A433">
        <v>41722</v>
      </c>
      <c r="B433">
        <v>1</v>
      </c>
      <c r="C433">
        <v>1999</v>
      </c>
      <c r="D433">
        <v>7</v>
      </c>
      <c r="E433">
        <v>7</v>
      </c>
      <c r="F433">
        <v>5</v>
      </c>
      <c r="G433">
        <v>5</v>
      </c>
      <c r="H433">
        <v>5</v>
      </c>
      <c r="I433">
        <v>5</v>
      </c>
      <c r="J433">
        <v>3</v>
      </c>
      <c r="K433">
        <v>5</v>
      </c>
      <c r="L433" s="6">
        <f t="shared" si="6"/>
        <v>4.666666666666667</v>
      </c>
      <c r="M433">
        <v>9</v>
      </c>
    </row>
    <row r="434" spans="1:13" x14ac:dyDescent="0.3">
      <c r="A434">
        <v>41777</v>
      </c>
      <c r="B434">
        <v>1</v>
      </c>
      <c r="C434">
        <v>2000</v>
      </c>
      <c r="D434" t="s">
        <v>44</v>
      </c>
      <c r="F434">
        <v>4</v>
      </c>
      <c r="G434">
        <v>3</v>
      </c>
      <c r="H434">
        <v>4</v>
      </c>
      <c r="I434">
        <v>4</v>
      </c>
      <c r="J434">
        <v>2</v>
      </c>
      <c r="K434">
        <v>3</v>
      </c>
      <c r="L434" s="6">
        <f t="shared" si="6"/>
        <v>3.3333333333333335</v>
      </c>
      <c r="M434">
        <v>9</v>
      </c>
    </row>
    <row r="435" spans="1:13" x14ac:dyDescent="0.3">
      <c r="A435">
        <v>42135</v>
      </c>
      <c r="B435">
        <v>1</v>
      </c>
      <c r="C435">
        <v>1990</v>
      </c>
      <c r="D435">
        <v>0</v>
      </c>
      <c r="E435">
        <v>0</v>
      </c>
      <c r="F435">
        <v>4</v>
      </c>
      <c r="G435">
        <v>1</v>
      </c>
      <c r="H435">
        <v>4</v>
      </c>
      <c r="I435">
        <v>3</v>
      </c>
      <c r="J435">
        <v>3</v>
      </c>
      <c r="K435">
        <v>2</v>
      </c>
      <c r="L435" s="6">
        <f t="shared" si="6"/>
        <v>2.8333333333333335</v>
      </c>
      <c r="M435">
        <v>9</v>
      </c>
    </row>
    <row r="436" spans="1:13" x14ac:dyDescent="0.3">
      <c r="A436">
        <v>43085</v>
      </c>
      <c r="B436">
        <v>1</v>
      </c>
      <c r="C436">
        <v>2004</v>
      </c>
      <c r="D436">
        <v>4</v>
      </c>
      <c r="E436">
        <v>4</v>
      </c>
      <c r="F436">
        <v>5</v>
      </c>
      <c r="G436">
        <v>4</v>
      </c>
      <c r="H436">
        <v>5</v>
      </c>
      <c r="I436">
        <v>4</v>
      </c>
      <c r="J436">
        <v>5</v>
      </c>
      <c r="K436">
        <v>4</v>
      </c>
      <c r="L436" s="6">
        <f t="shared" si="6"/>
        <v>4.5</v>
      </c>
      <c r="M436">
        <v>9</v>
      </c>
    </row>
    <row r="437" spans="1:13" x14ac:dyDescent="0.3">
      <c r="A437">
        <v>43743</v>
      </c>
      <c r="B437">
        <v>1</v>
      </c>
      <c r="C437">
        <v>1993</v>
      </c>
      <c r="D437" t="s">
        <v>44</v>
      </c>
      <c r="F437">
        <v>3</v>
      </c>
      <c r="G437">
        <v>1</v>
      </c>
      <c r="H437">
        <v>1</v>
      </c>
      <c r="I437">
        <v>2</v>
      </c>
      <c r="J437">
        <v>1</v>
      </c>
      <c r="K437">
        <v>1</v>
      </c>
      <c r="L437" s="6">
        <f t="shared" si="6"/>
        <v>1.5</v>
      </c>
      <c r="M437">
        <v>9</v>
      </c>
    </row>
    <row r="438" spans="1:13" x14ac:dyDescent="0.3">
      <c r="A438">
        <v>43795</v>
      </c>
      <c r="B438">
        <v>1</v>
      </c>
      <c r="C438">
        <v>1995</v>
      </c>
      <c r="D438" t="s">
        <v>44</v>
      </c>
      <c r="F438">
        <v>4</v>
      </c>
      <c r="G438">
        <v>3</v>
      </c>
      <c r="H438">
        <v>4</v>
      </c>
      <c r="I438">
        <v>5</v>
      </c>
      <c r="J438">
        <v>4</v>
      </c>
      <c r="K438">
        <v>4</v>
      </c>
      <c r="L438" s="6">
        <f t="shared" si="6"/>
        <v>4</v>
      </c>
      <c r="M438">
        <v>9</v>
      </c>
    </row>
    <row r="439" spans="1:13" x14ac:dyDescent="0.3">
      <c r="A439">
        <v>43989</v>
      </c>
      <c r="B439">
        <v>1</v>
      </c>
      <c r="C439">
        <v>2000</v>
      </c>
      <c r="D439" t="s">
        <v>44</v>
      </c>
      <c r="F439">
        <v>4</v>
      </c>
      <c r="G439">
        <v>1</v>
      </c>
      <c r="H439">
        <v>4</v>
      </c>
      <c r="I439">
        <v>4</v>
      </c>
      <c r="J439">
        <v>1</v>
      </c>
      <c r="K439">
        <v>1</v>
      </c>
      <c r="L439" s="6">
        <f t="shared" si="6"/>
        <v>2.5</v>
      </c>
      <c r="M439">
        <v>9</v>
      </c>
    </row>
    <row r="440" spans="1:13" x14ac:dyDescent="0.3">
      <c r="A440">
        <v>44168</v>
      </c>
      <c r="B440">
        <v>1</v>
      </c>
      <c r="C440">
        <v>2003</v>
      </c>
      <c r="D440" t="s">
        <v>72</v>
      </c>
      <c r="E440">
        <v>3</v>
      </c>
      <c r="F440">
        <v>5</v>
      </c>
      <c r="G440">
        <v>4</v>
      </c>
      <c r="H440">
        <v>5</v>
      </c>
      <c r="I440">
        <v>5</v>
      </c>
      <c r="J440">
        <v>3</v>
      </c>
      <c r="K440">
        <v>4</v>
      </c>
      <c r="L440" s="6">
        <f t="shared" si="6"/>
        <v>4.333333333333333</v>
      </c>
      <c r="M440">
        <v>9</v>
      </c>
    </row>
    <row r="441" spans="1:13" x14ac:dyDescent="0.3">
      <c r="A441">
        <v>44241</v>
      </c>
      <c r="B441">
        <v>1</v>
      </c>
      <c r="C441">
        <v>2005</v>
      </c>
      <c r="D441">
        <v>0</v>
      </c>
      <c r="E441">
        <v>0</v>
      </c>
      <c r="F441">
        <v>3</v>
      </c>
      <c r="G441">
        <v>2</v>
      </c>
      <c r="H441">
        <v>4</v>
      </c>
      <c r="I441">
        <v>3</v>
      </c>
      <c r="J441">
        <v>2</v>
      </c>
      <c r="K441">
        <v>4</v>
      </c>
      <c r="L441" s="6">
        <f t="shared" si="6"/>
        <v>3</v>
      </c>
      <c r="M441">
        <v>9</v>
      </c>
    </row>
    <row r="442" spans="1:13" x14ac:dyDescent="0.3">
      <c r="A442">
        <v>44971</v>
      </c>
      <c r="B442">
        <v>1</v>
      </c>
      <c r="C442">
        <v>1989</v>
      </c>
      <c r="D442" t="s">
        <v>44</v>
      </c>
      <c r="F442">
        <v>1</v>
      </c>
      <c r="G442">
        <v>3</v>
      </c>
      <c r="H442">
        <v>2</v>
      </c>
      <c r="I442">
        <v>2</v>
      </c>
      <c r="J442">
        <v>1</v>
      </c>
      <c r="K442">
        <v>3</v>
      </c>
      <c r="L442" s="6">
        <f t="shared" si="6"/>
        <v>2</v>
      </c>
      <c r="M442">
        <v>9</v>
      </c>
    </row>
    <row r="443" spans="1:13" x14ac:dyDescent="0.3">
      <c r="A443">
        <v>45465</v>
      </c>
      <c r="B443">
        <v>1</v>
      </c>
      <c r="C443">
        <v>1999</v>
      </c>
      <c r="D443" t="s">
        <v>44</v>
      </c>
      <c r="F443">
        <v>1</v>
      </c>
      <c r="G443">
        <v>1</v>
      </c>
      <c r="H443">
        <v>1</v>
      </c>
      <c r="I443">
        <v>1</v>
      </c>
      <c r="J443">
        <v>1</v>
      </c>
      <c r="K443">
        <v>1</v>
      </c>
      <c r="L443" s="6">
        <f t="shared" si="6"/>
        <v>1</v>
      </c>
      <c r="M443">
        <v>9</v>
      </c>
    </row>
    <row r="444" spans="1:13" x14ac:dyDescent="0.3">
      <c r="A444">
        <v>45476</v>
      </c>
      <c r="B444">
        <v>1</v>
      </c>
      <c r="C444">
        <v>2000</v>
      </c>
      <c r="D444" t="s">
        <v>44</v>
      </c>
      <c r="F444">
        <v>3</v>
      </c>
      <c r="G444">
        <v>2</v>
      </c>
      <c r="H444">
        <v>1</v>
      </c>
      <c r="I444">
        <v>4</v>
      </c>
      <c r="J444">
        <v>2</v>
      </c>
      <c r="K444">
        <v>2</v>
      </c>
      <c r="L444" s="6">
        <f t="shared" si="6"/>
        <v>2.3333333333333335</v>
      </c>
      <c r="M444">
        <v>9</v>
      </c>
    </row>
    <row r="445" spans="1:13" x14ac:dyDescent="0.3">
      <c r="A445">
        <v>45549</v>
      </c>
      <c r="B445">
        <v>1</v>
      </c>
      <c r="C445">
        <v>2002</v>
      </c>
      <c r="D445" t="s">
        <v>88</v>
      </c>
      <c r="E445">
        <v>7</v>
      </c>
      <c r="F445">
        <v>5</v>
      </c>
      <c r="G445">
        <v>3</v>
      </c>
      <c r="H445">
        <v>5</v>
      </c>
      <c r="I445">
        <v>5</v>
      </c>
      <c r="J445">
        <v>4</v>
      </c>
      <c r="K445">
        <v>3</v>
      </c>
      <c r="L445" s="6">
        <f t="shared" si="6"/>
        <v>4.166666666666667</v>
      </c>
      <c r="M445">
        <v>9</v>
      </c>
    </row>
    <row r="446" spans="1:13" x14ac:dyDescent="0.3">
      <c r="A446">
        <v>45637</v>
      </c>
      <c r="B446">
        <v>1</v>
      </c>
      <c r="C446">
        <v>1999</v>
      </c>
      <c r="D446" t="s">
        <v>44</v>
      </c>
      <c r="F446">
        <v>4</v>
      </c>
      <c r="G446">
        <v>4</v>
      </c>
      <c r="H446">
        <v>4</v>
      </c>
      <c r="I446">
        <v>2</v>
      </c>
      <c r="J446">
        <v>3</v>
      </c>
      <c r="K446">
        <v>3</v>
      </c>
      <c r="L446" s="6">
        <f t="shared" si="6"/>
        <v>3.3333333333333335</v>
      </c>
      <c r="M446">
        <v>9</v>
      </c>
    </row>
    <row r="447" spans="1:13" x14ac:dyDescent="0.3">
      <c r="A447">
        <v>43450</v>
      </c>
      <c r="B447">
        <v>1</v>
      </c>
      <c r="C447">
        <v>1993</v>
      </c>
      <c r="D447">
        <v>0</v>
      </c>
      <c r="E447">
        <v>0</v>
      </c>
      <c r="F447">
        <v>3</v>
      </c>
      <c r="G447">
        <v>2</v>
      </c>
      <c r="H447">
        <v>3</v>
      </c>
      <c r="I447">
        <v>3</v>
      </c>
      <c r="J447">
        <v>3</v>
      </c>
      <c r="K447">
        <v>1</v>
      </c>
      <c r="L447" s="6">
        <f t="shared" si="6"/>
        <v>2.5</v>
      </c>
      <c r="M447">
        <v>9</v>
      </c>
    </row>
    <row r="448" spans="1:13" x14ac:dyDescent="0.3">
      <c r="A448">
        <v>44968</v>
      </c>
      <c r="B448">
        <v>1</v>
      </c>
      <c r="C448">
        <v>1986</v>
      </c>
      <c r="D448" t="s">
        <v>44</v>
      </c>
      <c r="F448">
        <v>2</v>
      </c>
      <c r="G448">
        <v>1</v>
      </c>
      <c r="H448">
        <v>3</v>
      </c>
      <c r="I448">
        <v>3</v>
      </c>
      <c r="J448">
        <v>4</v>
      </c>
      <c r="K448">
        <v>1</v>
      </c>
      <c r="L448" s="6">
        <f t="shared" si="6"/>
        <v>2.3333333333333335</v>
      </c>
      <c r="M448">
        <v>9</v>
      </c>
    </row>
    <row r="449" spans="1:13" x14ac:dyDescent="0.3">
      <c r="A449">
        <v>46250</v>
      </c>
      <c r="B449">
        <v>1</v>
      </c>
      <c r="C449">
        <v>2006</v>
      </c>
      <c r="D449" t="s">
        <v>92</v>
      </c>
      <c r="F449">
        <v>3</v>
      </c>
      <c r="G449">
        <v>1</v>
      </c>
      <c r="H449">
        <v>4</v>
      </c>
      <c r="I449">
        <v>3</v>
      </c>
      <c r="J449">
        <v>3</v>
      </c>
      <c r="K449">
        <v>2</v>
      </c>
      <c r="L449" s="6">
        <f t="shared" si="6"/>
        <v>2.6666666666666665</v>
      </c>
      <c r="M449">
        <v>9</v>
      </c>
    </row>
    <row r="450" spans="1:13" x14ac:dyDescent="0.3">
      <c r="A450">
        <v>46409</v>
      </c>
      <c r="B450">
        <v>1</v>
      </c>
      <c r="C450">
        <v>2005</v>
      </c>
      <c r="D450" t="s">
        <v>93</v>
      </c>
      <c r="E450">
        <v>5</v>
      </c>
      <c r="F450">
        <v>5</v>
      </c>
      <c r="G450">
        <v>4</v>
      </c>
      <c r="H450">
        <v>5</v>
      </c>
      <c r="I450">
        <v>5</v>
      </c>
      <c r="J450">
        <v>4</v>
      </c>
      <c r="K450">
        <v>4</v>
      </c>
      <c r="L450" s="6">
        <f t="shared" si="6"/>
        <v>4.5</v>
      </c>
      <c r="M450">
        <v>9</v>
      </c>
    </row>
    <row r="451" spans="1:13" x14ac:dyDescent="0.3">
      <c r="A451">
        <v>46549</v>
      </c>
      <c r="B451">
        <v>1</v>
      </c>
      <c r="C451">
        <v>1988</v>
      </c>
      <c r="D451" t="s">
        <v>95</v>
      </c>
      <c r="F451">
        <v>2</v>
      </c>
      <c r="G451">
        <v>1</v>
      </c>
      <c r="H451">
        <v>3</v>
      </c>
      <c r="I451">
        <v>4</v>
      </c>
      <c r="J451">
        <v>2</v>
      </c>
      <c r="K451">
        <v>1</v>
      </c>
      <c r="L451" s="6">
        <f t="shared" si="6"/>
        <v>2.1666666666666665</v>
      </c>
      <c r="M451">
        <v>9</v>
      </c>
    </row>
    <row r="452" spans="1:13" x14ac:dyDescent="0.3">
      <c r="A452">
        <v>46755</v>
      </c>
      <c r="B452">
        <v>1</v>
      </c>
      <c r="C452">
        <v>1990</v>
      </c>
      <c r="D452">
        <v>4</v>
      </c>
      <c r="E452">
        <v>4</v>
      </c>
      <c r="F452">
        <v>4</v>
      </c>
      <c r="G452">
        <v>3</v>
      </c>
      <c r="H452">
        <v>5</v>
      </c>
      <c r="I452">
        <v>5</v>
      </c>
      <c r="J452">
        <v>3</v>
      </c>
      <c r="K452">
        <v>2</v>
      </c>
      <c r="L452" s="6">
        <f t="shared" ref="L452:L502" si="7">AVERAGE(F452:K452)</f>
        <v>3.6666666666666665</v>
      </c>
      <c r="M452">
        <v>9</v>
      </c>
    </row>
    <row r="453" spans="1:13" x14ac:dyDescent="0.3">
      <c r="A453">
        <v>42890</v>
      </c>
      <c r="B453">
        <v>0</v>
      </c>
      <c r="C453">
        <v>2004</v>
      </c>
      <c r="D453" t="s">
        <v>63</v>
      </c>
      <c r="E453">
        <v>2</v>
      </c>
      <c r="F453">
        <v>3</v>
      </c>
      <c r="G453">
        <v>3</v>
      </c>
      <c r="H453">
        <v>4</v>
      </c>
      <c r="I453">
        <v>4</v>
      </c>
      <c r="J453">
        <v>2</v>
      </c>
      <c r="K453">
        <v>3</v>
      </c>
      <c r="L453" s="6">
        <f t="shared" si="7"/>
        <v>3.1666666666666665</v>
      </c>
      <c r="M453">
        <v>10</v>
      </c>
    </row>
    <row r="454" spans="1:13" x14ac:dyDescent="0.3">
      <c r="A454">
        <v>40897</v>
      </c>
      <c r="B454">
        <v>0</v>
      </c>
      <c r="C454">
        <v>1985</v>
      </c>
      <c r="D454" t="s">
        <v>44</v>
      </c>
      <c r="F454">
        <v>4</v>
      </c>
      <c r="G454">
        <v>3</v>
      </c>
      <c r="H454">
        <v>4</v>
      </c>
      <c r="I454">
        <v>3</v>
      </c>
      <c r="J454">
        <v>2</v>
      </c>
      <c r="K454">
        <v>3</v>
      </c>
      <c r="L454" s="6">
        <f t="shared" si="7"/>
        <v>3.1666666666666665</v>
      </c>
      <c r="M454">
        <v>10</v>
      </c>
    </row>
    <row r="455" spans="1:13" x14ac:dyDescent="0.3">
      <c r="A455">
        <v>44959</v>
      </c>
      <c r="B455">
        <v>0</v>
      </c>
      <c r="C455">
        <v>1978</v>
      </c>
      <c r="D455" t="s">
        <v>82</v>
      </c>
      <c r="E455">
        <v>7</v>
      </c>
      <c r="F455">
        <v>4</v>
      </c>
      <c r="G455">
        <v>5</v>
      </c>
      <c r="H455">
        <v>5</v>
      </c>
      <c r="I455">
        <v>4</v>
      </c>
      <c r="J455">
        <v>3</v>
      </c>
      <c r="K455">
        <v>5</v>
      </c>
      <c r="L455" s="6">
        <f t="shared" si="7"/>
        <v>4.333333333333333</v>
      </c>
      <c r="M455">
        <v>10</v>
      </c>
    </row>
    <row r="456" spans="1:13" x14ac:dyDescent="0.3">
      <c r="A456">
        <v>40959</v>
      </c>
      <c r="B456">
        <v>0</v>
      </c>
      <c r="C456">
        <v>2001</v>
      </c>
      <c r="D456" t="s">
        <v>48</v>
      </c>
      <c r="E456">
        <v>7</v>
      </c>
      <c r="F456">
        <v>5</v>
      </c>
      <c r="G456">
        <v>4</v>
      </c>
      <c r="H456">
        <v>5</v>
      </c>
      <c r="I456">
        <v>4</v>
      </c>
      <c r="J456">
        <v>4</v>
      </c>
      <c r="K456">
        <v>4</v>
      </c>
      <c r="L456" s="6">
        <f t="shared" si="7"/>
        <v>4.333333333333333</v>
      </c>
      <c r="M456">
        <v>10</v>
      </c>
    </row>
    <row r="457" spans="1:13" x14ac:dyDescent="0.3">
      <c r="A457">
        <v>40953</v>
      </c>
      <c r="B457">
        <v>0</v>
      </c>
      <c r="C457">
        <v>1986</v>
      </c>
      <c r="D457" t="s">
        <v>47</v>
      </c>
      <c r="E457">
        <v>4</v>
      </c>
      <c r="F457">
        <v>5</v>
      </c>
      <c r="G457">
        <v>4</v>
      </c>
      <c r="H457">
        <v>5</v>
      </c>
      <c r="I457">
        <v>4</v>
      </c>
      <c r="J457">
        <v>3</v>
      </c>
      <c r="K457">
        <v>5</v>
      </c>
      <c r="L457" s="6">
        <f t="shared" si="7"/>
        <v>4.333333333333333</v>
      </c>
      <c r="M457">
        <v>10</v>
      </c>
    </row>
    <row r="458" spans="1:13" x14ac:dyDescent="0.3">
      <c r="A458">
        <v>41965</v>
      </c>
      <c r="B458">
        <v>0</v>
      </c>
      <c r="C458">
        <v>1971</v>
      </c>
      <c r="D458">
        <v>5</v>
      </c>
      <c r="E458">
        <v>5</v>
      </c>
      <c r="F458">
        <v>4</v>
      </c>
      <c r="G458">
        <v>4</v>
      </c>
      <c r="H458">
        <v>5</v>
      </c>
      <c r="I458">
        <v>4</v>
      </c>
      <c r="J458">
        <v>4</v>
      </c>
      <c r="K458">
        <v>4</v>
      </c>
      <c r="L458" s="6">
        <f t="shared" si="7"/>
        <v>4.166666666666667</v>
      </c>
      <c r="M458">
        <v>10</v>
      </c>
    </row>
    <row r="459" spans="1:13" x14ac:dyDescent="0.3">
      <c r="A459">
        <v>46134</v>
      </c>
      <c r="B459">
        <v>0</v>
      </c>
      <c r="C459">
        <v>2004</v>
      </c>
      <c r="D459">
        <v>7</v>
      </c>
      <c r="E459">
        <v>7</v>
      </c>
      <c r="F459">
        <v>4</v>
      </c>
      <c r="G459">
        <v>2</v>
      </c>
      <c r="H459">
        <v>5</v>
      </c>
      <c r="I459">
        <v>5</v>
      </c>
      <c r="J459">
        <v>5</v>
      </c>
      <c r="K459">
        <v>3</v>
      </c>
      <c r="L459" s="6">
        <f t="shared" si="7"/>
        <v>4</v>
      </c>
      <c r="M459">
        <v>10</v>
      </c>
    </row>
    <row r="460" spans="1:13" x14ac:dyDescent="0.3">
      <c r="A460">
        <v>44920</v>
      </c>
      <c r="B460">
        <v>0</v>
      </c>
      <c r="C460">
        <v>1985</v>
      </c>
      <c r="D460" t="s">
        <v>44</v>
      </c>
      <c r="F460">
        <v>4</v>
      </c>
      <c r="G460">
        <v>4</v>
      </c>
      <c r="H460">
        <v>4</v>
      </c>
      <c r="I460">
        <v>4</v>
      </c>
      <c r="J460">
        <v>2</v>
      </c>
      <c r="K460">
        <v>4</v>
      </c>
      <c r="L460" s="6">
        <f t="shared" si="7"/>
        <v>3.6666666666666665</v>
      </c>
      <c r="M460">
        <v>10</v>
      </c>
    </row>
    <row r="461" spans="1:13" x14ac:dyDescent="0.3">
      <c r="A461">
        <v>45065</v>
      </c>
      <c r="B461">
        <v>0</v>
      </c>
      <c r="C461">
        <v>1992</v>
      </c>
      <c r="D461">
        <v>3</v>
      </c>
      <c r="E461">
        <v>3</v>
      </c>
      <c r="F461">
        <v>3</v>
      </c>
      <c r="G461">
        <v>4</v>
      </c>
      <c r="H461">
        <v>5</v>
      </c>
      <c r="I461">
        <v>4</v>
      </c>
      <c r="J461">
        <v>4</v>
      </c>
      <c r="K461">
        <v>4</v>
      </c>
      <c r="L461" s="6">
        <f t="shared" si="7"/>
        <v>4</v>
      </c>
      <c r="M461">
        <v>10</v>
      </c>
    </row>
    <row r="462" spans="1:13" x14ac:dyDescent="0.3">
      <c r="A462">
        <v>43086</v>
      </c>
      <c r="B462">
        <v>0</v>
      </c>
      <c r="C462">
        <v>1968</v>
      </c>
      <c r="D462">
        <v>4</v>
      </c>
      <c r="E462">
        <v>4</v>
      </c>
      <c r="F462">
        <v>4</v>
      </c>
      <c r="G462">
        <v>2</v>
      </c>
      <c r="H462">
        <v>4</v>
      </c>
      <c r="I462">
        <v>4</v>
      </c>
      <c r="J462">
        <v>3</v>
      </c>
      <c r="K462">
        <v>3</v>
      </c>
      <c r="L462" s="6">
        <f t="shared" si="7"/>
        <v>3.3333333333333335</v>
      </c>
      <c r="M462">
        <v>10</v>
      </c>
    </row>
    <row r="463" spans="1:13" x14ac:dyDescent="0.3">
      <c r="A463">
        <v>40697</v>
      </c>
      <c r="B463">
        <v>0</v>
      </c>
      <c r="C463">
        <v>2001</v>
      </c>
      <c r="D463">
        <v>0</v>
      </c>
      <c r="E463">
        <v>0</v>
      </c>
      <c r="F463">
        <v>4</v>
      </c>
      <c r="G463">
        <v>2</v>
      </c>
      <c r="H463">
        <v>3</v>
      </c>
      <c r="I463">
        <v>5</v>
      </c>
      <c r="J463">
        <v>4</v>
      </c>
      <c r="K463">
        <v>3</v>
      </c>
      <c r="L463" s="6">
        <f t="shared" si="7"/>
        <v>3.5</v>
      </c>
      <c r="M463">
        <v>10</v>
      </c>
    </row>
    <row r="464" spans="1:13" x14ac:dyDescent="0.3">
      <c r="A464">
        <v>43084</v>
      </c>
      <c r="B464">
        <v>0</v>
      </c>
      <c r="C464">
        <v>2004</v>
      </c>
      <c r="D464" t="s">
        <v>44</v>
      </c>
      <c r="F464">
        <v>3</v>
      </c>
      <c r="G464">
        <v>2</v>
      </c>
      <c r="H464">
        <v>4</v>
      </c>
      <c r="I464">
        <v>4</v>
      </c>
      <c r="J464">
        <v>4</v>
      </c>
      <c r="K464">
        <v>2</v>
      </c>
      <c r="L464" s="6">
        <f t="shared" si="7"/>
        <v>3.1666666666666665</v>
      </c>
      <c r="M464">
        <v>10</v>
      </c>
    </row>
    <row r="465" spans="1:13" x14ac:dyDescent="0.3">
      <c r="A465">
        <v>46815</v>
      </c>
      <c r="B465">
        <v>0</v>
      </c>
      <c r="C465">
        <v>1975</v>
      </c>
      <c r="D465" t="s">
        <v>98</v>
      </c>
      <c r="E465">
        <v>2</v>
      </c>
      <c r="F465">
        <v>2</v>
      </c>
      <c r="G465">
        <v>3</v>
      </c>
      <c r="H465">
        <v>3</v>
      </c>
      <c r="I465">
        <v>4</v>
      </c>
      <c r="J465">
        <v>2</v>
      </c>
      <c r="K465">
        <v>4</v>
      </c>
      <c r="L465" s="6">
        <f t="shared" si="7"/>
        <v>3</v>
      </c>
      <c r="M465">
        <v>10</v>
      </c>
    </row>
    <row r="466" spans="1:13" x14ac:dyDescent="0.3">
      <c r="A466">
        <v>41076</v>
      </c>
      <c r="B466">
        <v>0</v>
      </c>
      <c r="C466">
        <v>1999</v>
      </c>
      <c r="D466" t="s">
        <v>44</v>
      </c>
      <c r="F466">
        <v>3</v>
      </c>
      <c r="G466">
        <v>3</v>
      </c>
      <c r="H466">
        <v>4</v>
      </c>
      <c r="I466">
        <v>4</v>
      </c>
      <c r="J466">
        <v>3</v>
      </c>
      <c r="K466">
        <v>3</v>
      </c>
      <c r="L466" s="6">
        <f t="shared" si="7"/>
        <v>3.3333333333333335</v>
      </c>
      <c r="M466">
        <v>10</v>
      </c>
    </row>
    <row r="467" spans="1:13" x14ac:dyDescent="0.3">
      <c r="A467">
        <v>40956</v>
      </c>
      <c r="B467">
        <v>0</v>
      </c>
      <c r="C467">
        <v>1972</v>
      </c>
      <c r="D467">
        <v>5</v>
      </c>
      <c r="E467">
        <v>5</v>
      </c>
      <c r="F467">
        <v>5</v>
      </c>
      <c r="G467">
        <v>5</v>
      </c>
      <c r="H467">
        <v>3</v>
      </c>
      <c r="I467">
        <v>5</v>
      </c>
      <c r="J467">
        <v>3</v>
      </c>
      <c r="K467">
        <v>1</v>
      </c>
      <c r="L467" s="6">
        <f t="shared" si="7"/>
        <v>3.6666666666666665</v>
      </c>
      <c r="M467">
        <v>10</v>
      </c>
    </row>
    <row r="468" spans="1:13" x14ac:dyDescent="0.3">
      <c r="A468">
        <v>41112</v>
      </c>
      <c r="B468">
        <v>0</v>
      </c>
      <c r="C468">
        <v>1984</v>
      </c>
      <c r="D468" t="s">
        <v>44</v>
      </c>
      <c r="F468">
        <v>3</v>
      </c>
      <c r="G468">
        <v>2</v>
      </c>
      <c r="H468">
        <v>4</v>
      </c>
      <c r="I468">
        <v>3</v>
      </c>
      <c r="J468">
        <v>4</v>
      </c>
      <c r="K468">
        <v>3</v>
      </c>
      <c r="L468" s="6">
        <f t="shared" si="7"/>
        <v>3.1666666666666665</v>
      </c>
      <c r="M468">
        <v>10</v>
      </c>
    </row>
    <row r="469" spans="1:13" x14ac:dyDescent="0.3">
      <c r="A469">
        <v>46000</v>
      </c>
      <c r="B469">
        <v>0</v>
      </c>
      <c r="C469">
        <v>1987</v>
      </c>
      <c r="D469" t="s">
        <v>91</v>
      </c>
      <c r="E469">
        <v>2</v>
      </c>
      <c r="F469">
        <v>4</v>
      </c>
      <c r="G469">
        <v>3</v>
      </c>
      <c r="H469">
        <v>4</v>
      </c>
      <c r="I469">
        <v>2</v>
      </c>
      <c r="J469">
        <v>4</v>
      </c>
      <c r="K469">
        <v>4</v>
      </c>
      <c r="L469" s="6">
        <f t="shared" si="7"/>
        <v>3.5</v>
      </c>
      <c r="M469">
        <v>10</v>
      </c>
    </row>
    <row r="470" spans="1:13" x14ac:dyDescent="0.3">
      <c r="A470">
        <v>44198</v>
      </c>
      <c r="B470">
        <v>0</v>
      </c>
      <c r="C470">
        <v>1980</v>
      </c>
      <c r="D470" t="s">
        <v>44</v>
      </c>
      <c r="F470">
        <v>3</v>
      </c>
      <c r="G470">
        <v>4</v>
      </c>
      <c r="H470">
        <v>3</v>
      </c>
      <c r="I470">
        <v>3</v>
      </c>
      <c r="J470">
        <v>3</v>
      </c>
      <c r="K470">
        <v>4</v>
      </c>
      <c r="L470" s="6">
        <f t="shared" si="7"/>
        <v>3.3333333333333335</v>
      </c>
      <c r="M470">
        <v>10</v>
      </c>
    </row>
    <row r="471" spans="1:13" x14ac:dyDescent="0.3">
      <c r="A471">
        <v>46444</v>
      </c>
      <c r="B471">
        <v>0</v>
      </c>
      <c r="C471">
        <v>2001</v>
      </c>
      <c r="D471" t="s">
        <v>94</v>
      </c>
      <c r="F471">
        <v>5</v>
      </c>
      <c r="G471">
        <v>2</v>
      </c>
      <c r="H471">
        <v>2</v>
      </c>
      <c r="I471">
        <v>5</v>
      </c>
      <c r="J471">
        <v>3</v>
      </c>
      <c r="K471">
        <v>5</v>
      </c>
      <c r="L471" s="6">
        <f t="shared" si="7"/>
        <v>3.6666666666666665</v>
      </c>
      <c r="M471">
        <v>10</v>
      </c>
    </row>
    <row r="472" spans="1:13" x14ac:dyDescent="0.3">
      <c r="A472">
        <v>42791</v>
      </c>
      <c r="B472">
        <v>0</v>
      </c>
      <c r="C472">
        <v>1997</v>
      </c>
      <c r="D472" t="s">
        <v>62</v>
      </c>
      <c r="E472">
        <v>6</v>
      </c>
      <c r="F472">
        <v>4</v>
      </c>
      <c r="G472">
        <v>4</v>
      </c>
      <c r="H472">
        <v>4</v>
      </c>
      <c r="I472">
        <v>4</v>
      </c>
      <c r="J472">
        <v>3</v>
      </c>
      <c r="K472">
        <v>4</v>
      </c>
      <c r="L472" s="6">
        <f t="shared" si="7"/>
        <v>3.8333333333333335</v>
      </c>
      <c r="M472">
        <v>10</v>
      </c>
    </row>
    <row r="473" spans="1:13" x14ac:dyDescent="0.3">
      <c r="A473">
        <v>41025</v>
      </c>
      <c r="B473">
        <v>0</v>
      </c>
      <c r="C473">
        <v>1994</v>
      </c>
      <c r="D473" t="s">
        <v>44</v>
      </c>
      <c r="F473">
        <v>3</v>
      </c>
      <c r="G473">
        <v>3</v>
      </c>
      <c r="H473">
        <v>2</v>
      </c>
      <c r="I473">
        <v>5</v>
      </c>
      <c r="J473">
        <v>4</v>
      </c>
      <c r="K473">
        <v>5</v>
      </c>
      <c r="L473" s="6">
        <f t="shared" si="7"/>
        <v>3.6666666666666665</v>
      </c>
      <c r="M473">
        <v>10</v>
      </c>
    </row>
    <row r="474" spans="1:13" x14ac:dyDescent="0.3">
      <c r="A474">
        <v>42684</v>
      </c>
      <c r="B474">
        <v>0</v>
      </c>
      <c r="C474">
        <v>2003</v>
      </c>
      <c r="D474">
        <v>2</v>
      </c>
      <c r="E474">
        <v>2</v>
      </c>
      <c r="F474">
        <v>2</v>
      </c>
      <c r="G474">
        <v>3</v>
      </c>
      <c r="H474">
        <v>4</v>
      </c>
      <c r="I474">
        <v>4</v>
      </c>
      <c r="J474">
        <v>4</v>
      </c>
      <c r="K474">
        <v>2</v>
      </c>
      <c r="L474" s="6">
        <f t="shared" si="7"/>
        <v>3.1666666666666665</v>
      </c>
      <c r="M474">
        <v>10</v>
      </c>
    </row>
    <row r="475" spans="1:13" x14ac:dyDescent="0.3">
      <c r="A475">
        <v>41457</v>
      </c>
      <c r="B475">
        <v>0</v>
      </c>
      <c r="C475">
        <v>2004</v>
      </c>
      <c r="D475">
        <v>2</v>
      </c>
      <c r="E475">
        <v>2</v>
      </c>
      <c r="F475">
        <v>4</v>
      </c>
      <c r="G475">
        <v>3</v>
      </c>
      <c r="H475">
        <v>5</v>
      </c>
      <c r="I475">
        <v>4</v>
      </c>
      <c r="J475">
        <v>2</v>
      </c>
      <c r="K475">
        <v>3</v>
      </c>
      <c r="L475" s="6">
        <f t="shared" si="7"/>
        <v>3.5</v>
      </c>
      <c r="M475">
        <v>10</v>
      </c>
    </row>
    <row r="476" spans="1:13" x14ac:dyDescent="0.3">
      <c r="A476">
        <v>41422</v>
      </c>
      <c r="B476">
        <v>0</v>
      </c>
      <c r="C476">
        <v>1977</v>
      </c>
      <c r="D476" t="s">
        <v>44</v>
      </c>
      <c r="F476">
        <v>4</v>
      </c>
      <c r="G476">
        <v>4</v>
      </c>
      <c r="H476">
        <v>4</v>
      </c>
      <c r="I476">
        <v>4</v>
      </c>
      <c r="J476">
        <v>4</v>
      </c>
      <c r="K476">
        <v>4</v>
      </c>
      <c r="L476" s="6">
        <f t="shared" si="7"/>
        <v>4</v>
      </c>
      <c r="M476">
        <v>10</v>
      </c>
    </row>
    <row r="477" spans="1:13" x14ac:dyDescent="0.3">
      <c r="A477">
        <v>45253</v>
      </c>
      <c r="B477">
        <v>0</v>
      </c>
      <c r="C477">
        <v>1983</v>
      </c>
      <c r="D477">
        <v>1</v>
      </c>
      <c r="E477">
        <v>1</v>
      </c>
      <c r="F477">
        <v>4</v>
      </c>
      <c r="G477">
        <v>2</v>
      </c>
      <c r="H477">
        <v>4</v>
      </c>
      <c r="I477">
        <v>3</v>
      </c>
      <c r="J477">
        <v>3</v>
      </c>
      <c r="K477">
        <v>2</v>
      </c>
      <c r="L477" s="6">
        <f t="shared" si="7"/>
        <v>3</v>
      </c>
      <c r="M477">
        <v>10</v>
      </c>
    </row>
    <row r="478" spans="1:13" x14ac:dyDescent="0.3">
      <c r="A478">
        <v>40722</v>
      </c>
      <c r="B478">
        <v>1</v>
      </c>
      <c r="C478">
        <v>2003</v>
      </c>
      <c r="D478" t="s">
        <v>43</v>
      </c>
      <c r="F478">
        <v>3</v>
      </c>
      <c r="G478">
        <v>1</v>
      </c>
      <c r="H478">
        <v>2</v>
      </c>
      <c r="I478">
        <v>4</v>
      </c>
      <c r="J478">
        <v>4</v>
      </c>
      <c r="K478">
        <v>1</v>
      </c>
      <c r="L478" s="6">
        <f t="shared" si="7"/>
        <v>2.5</v>
      </c>
      <c r="M478">
        <v>10</v>
      </c>
    </row>
    <row r="479" spans="1:13" x14ac:dyDescent="0.3">
      <c r="A479">
        <v>40913</v>
      </c>
      <c r="B479">
        <v>1</v>
      </c>
      <c r="C479">
        <v>1995</v>
      </c>
      <c r="D479" t="s">
        <v>46</v>
      </c>
      <c r="F479">
        <v>2</v>
      </c>
      <c r="G479">
        <v>2</v>
      </c>
      <c r="H479">
        <v>4</v>
      </c>
      <c r="I479">
        <v>2</v>
      </c>
      <c r="J479">
        <v>3</v>
      </c>
      <c r="K479">
        <v>3</v>
      </c>
      <c r="L479" s="6">
        <f t="shared" si="7"/>
        <v>2.6666666666666665</v>
      </c>
      <c r="M479">
        <v>10</v>
      </c>
    </row>
    <row r="480" spans="1:13" x14ac:dyDescent="0.3">
      <c r="A480">
        <v>40999</v>
      </c>
      <c r="B480">
        <v>1</v>
      </c>
      <c r="C480">
        <v>1983</v>
      </c>
      <c r="D480" t="s">
        <v>44</v>
      </c>
      <c r="F480">
        <v>4</v>
      </c>
      <c r="G480">
        <v>3</v>
      </c>
      <c r="H480">
        <v>4</v>
      </c>
      <c r="I480">
        <v>4</v>
      </c>
      <c r="J480">
        <v>4</v>
      </c>
      <c r="K480">
        <v>4</v>
      </c>
      <c r="L480" s="6">
        <f t="shared" si="7"/>
        <v>3.8333333333333335</v>
      </c>
      <c r="M480">
        <v>10</v>
      </c>
    </row>
    <row r="481" spans="1:13" x14ac:dyDescent="0.3">
      <c r="A481">
        <v>41239</v>
      </c>
      <c r="B481">
        <v>1</v>
      </c>
      <c r="C481">
        <v>2003</v>
      </c>
      <c r="D481" t="s">
        <v>44</v>
      </c>
      <c r="F481">
        <v>4</v>
      </c>
      <c r="G481">
        <v>1</v>
      </c>
      <c r="H481">
        <v>1</v>
      </c>
      <c r="I481">
        <v>4</v>
      </c>
      <c r="J481">
        <v>4</v>
      </c>
      <c r="K481">
        <v>2</v>
      </c>
      <c r="L481" s="6">
        <f t="shared" si="7"/>
        <v>2.6666666666666665</v>
      </c>
      <c r="M481">
        <v>10</v>
      </c>
    </row>
    <row r="482" spans="1:13" x14ac:dyDescent="0.3">
      <c r="A482">
        <v>41452</v>
      </c>
      <c r="B482">
        <v>1</v>
      </c>
      <c r="C482">
        <v>2002</v>
      </c>
      <c r="D482" t="s">
        <v>59</v>
      </c>
      <c r="E482">
        <v>1</v>
      </c>
      <c r="F482">
        <v>2</v>
      </c>
      <c r="G482">
        <v>2</v>
      </c>
      <c r="H482">
        <v>4</v>
      </c>
      <c r="I482">
        <v>3</v>
      </c>
      <c r="J482">
        <v>3</v>
      </c>
      <c r="K482">
        <v>2</v>
      </c>
      <c r="L482" s="6">
        <f t="shared" si="7"/>
        <v>2.6666666666666665</v>
      </c>
      <c r="M482">
        <v>10</v>
      </c>
    </row>
    <row r="483" spans="1:13" x14ac:dyDescent="0.3">
      <c r="A483">
        <v>41722</v>
      </c>
      <c r="B483">
        <v>1</v>
      </c>
      <c r="C483">
        <v>1999</v>
      </c>
      <c r="D483">
        <v>7</v>
      </c>
      <c r="E483">
        <v>7</v>
      </c>
      <c r="F483">
        <v>5</v>
      </c>
      <c r="G483">
        <v>5</v>
      </c>
      <c r="H483">
        <v>5</v>
      </c>
      <c r="I483">
        <v>5</v>
      </c>
      <c r="J483">
        <v>3</v>
      </c>
      <c r="K483">
        <v>5</v>
      </c>
      <c r="L483" s="6">
        <f t="shared" si="7"/>
        <v>4.666666666666667</v>
      </c>
      <c r="M483">
        <v>10</v>
      </c>
    </row>
    <row r="484" spans="1:13" x14ac:dyDescent="0.3">
      <c r="A484">
        <v>41777</v>
      </c>
      <c r="B484">
        <v>1</v>
      </c>
      <c r="C484">
        <v>2000</v>
      </c>
      <c r="D484" t="s">
        <v>44</v>
      </c>
      <c r="F484">
        <v>4</v>
      </c>
      <c r="G484">
        <v>3</v>
      </c>
      <c r="H484">
        <v>4</v>
      </c>
      <c r="I484">
        <v>4</v>
      </c>
      <c r="J484">
        <v>2</v>
      </c>
      <c r="K484">
        <v>3</v>
      </c>
      <c r="L484" s="6">
        <f t="shared" si="7"/>
        <v>3.3333333333333335</v>
      </c>
      <c r="M484">
        <v>10</v>
      </c>
    </row>
    <row r="485" spans="1:13" x14ac:dyDescent="0.3">
      <c r="A485">
        <v>42135</v>
      </c>
      <c r="B485">
        <v>1</v>
      </c>
      <c r="C485">
        <v>1990</v>
      </c>
      <c r="D485">
        <v>0</v>
      </c>
      <c r="E485">
        <v>0</v>
      </c>
      <c r="F485">
        <v>4</v>
      </c>
      <c r="G485">
        <v>1</v>
      </c>
      <c r="H485">
        <v>4</v>
      </c>
      <c r="I485">
        <v>3</v>
      </c>
      <c r="J485">
        <v>3</v>
      </c>
      <c r="K485">
        <v>2</v>
      </c>
      <c r="L485" s="6">
        <f t="shared" si="7"/>
        <v>2.8333333333333335</v>
      </c>
      <c r="M485">
        <v>10</v>
      </c>
    </row>
    <row r="486" spans="1:13" x14ac:dyDescent="0.3">
      <c r="A486">
        <v>43085</v>
      </c>
      <c r="B486">
        <v>1</v>
      </c>
      <c r="C486">
        <v>2004</v>
      </c>
      <c r="D486">
        <v>4</v>
      </c>
      <c r="E486">
        <v>4</v>
      </c>
      <c r="F486">
        <v>5</v>
      </c>
      <c r="G486">
        <v>4</v>
      </c>
      <c r="H486">
        <v>5</v>
      </c>
      <c r="I486">
        <v>4</v>
      </c>
      <c r="J486">
        <v>5</v>
      </c>
      <c r="K486">
        <v>4</v>
      </c>
      <c r="L486" s="6">
        <f t="shared" si="7"/>
        <v>4.5</v>
      </c>
      <c r="M486">
        <v>10</v>
      </c>
    </row>
    <row r="487" spans="1:13" x14ac:dyDescent="0.3">
      <c r="A487">
        <v>43743</v>
      </c>
      <c r="B487">
        <v>1</v>
      </c>
      <c r="C487">
        <v>1993</v>
      </c>
      <c r="D487" t="s">
        <v>44</v>
      </c>
      <c r="F487">
        <v>3</v>
      </c>
      <c r="G487">
        <v>1</v>
      </c>
      <c r="H487">
        <v>1</v>
      </c>
      <c r="I487">
        <v>2</v>
      </c>
      <c r="J487">
        <v>1</v>
      </c>
      <c r="K487">
        <v>1</v>
      </c>
      <c r="L487" s="6">
        <f t="shared" si="7"/>
        <v>1.5</v>
      </c>
      <c r="M487">
        <v>10</v>
      </c>
    </row>
    <row r="488" spans="1:13" x14ac:dyDescent="0.3">
      <c r="A488">
        <v>43795</v>
      </c>
      <c r="B488">
        <v>1</v>
      </c>
      <c r="C488">
        <v>1995</v>
      </c>
      <c r="D488" t="s">
        <v>44</v>
      </c>
      <c r="F488">
        <v>4</v>
      </c>
      <c r="G488">
        <v>3</v>
      </c>
      <c r="H488">
        <v>4</v>
      </c>
      <c r="I488">
        <v>5</v>
      </c>
      <c r="J488">
        <v>4</v>
      </c>
      <c r="K488">
        <v>4</v>
      </c>
      <c r="L488" s="6">
        <f t="shared" si="7"/>
        <v>4</v>
      </c>
      <c r="M488">
        <v>10</v>
      </c>
    </row>
    <row r="489" spans="1:13" x14ac:dyDescent="0.3">
      <c r="A489">
        <v>43989</v>
      </c>
      <c r="B489">
        <v>1</v>
      </c>
      <c r="C489">
        <v>2000</v>
      </c>
      <c r="D489" t="s">
        <v>44</v>
      </c>
      <c r="F489">
        <v>4</v>
      </c>
      <c r="G489">
        <v>1</v>
      </c>
      <c r="H489">
        <v>4</v>
      </c>
      <c r="I489">
        <v>4</v>
      </c>
      <c r="J489">
        <v>1</v>
      </c>
      <c r="K489">
        <v>1</v>
      </c>
      <c r="L489" s="6">
        <f t="shared" si="7"/>
        <v>2.5</v>
      </c>
      <c r="M489">
        <v>10</v>
      </c>
    </row>
    <row r="490" spans="1:13" x14ac:dyDescent="0.3">
      <c r="A490">
        <v>44168</v>
      </c>
      <c r="B490">
        <v>1</v>
      </c>
      <c r="C490">
        <v>2003</v>
      </c>
      <c r="D490" t="s">
        <v>72</v>
      </c>
      <c r="E490">
        <v>3</v>
      </c>
      <c r="F490">
        <v>5</v>
      </c>
      <c r="G490">
        <v>4</v>
      </c>
      <c r="H490">
        <v>5</v>
      </c>
      <c r="I490">
        <v>5</v>
      </c>
      <c r="J490">
        <v>3</v>
      </c>
      <c r="K490">
        <v>4</v>
      </c>
      <c r="L490" s="6">
        <f t="shared" si="7"/>
        <v>4.333333333333333</v>
      </c>
      <c r="M490">
        <v>10</v>
      </c>
    </row>
    <row r="491" spans="1:13" x14ac:dyDescent="0.3">
      <c r="A491">
        <v>44241</v>
      </c>
      <c r="B491">
        <v>1</v>
      </c>
      <c r="C491">
        <v>2005</v>
      </c>
      <c r="D491">
        <v>0</v>
      </c>
      <c r="E491">
        <v>0</v>
      </c>
      <c r="F491">
        <v>3</v>
      </c>
      <c r="G491">
        <v>2</v>
      </c>
      <c r="H491">
        <v>4</v>
      </c>
      <c r="I491">
        <v>3</v>
      </c>
      <c r="J491">
        <v>2</v>
      </c>
      <c r="K491">
        <v>4</v>
      </c>
      <c r="L491" s="6">
        <f t="shared" si="7"/>
        <v>3</v>
      </c>
      <c r="M491">
        <v>10</v>
      </c>
    </row>
    <row r="492" spans="1:13" x14ac:dyDescent="0.3">
      <c r="A492">
        <v>44971</v>
      </c>
      <c r="B492">
        <v>1</v>
      </c>
      <c r="C492">
        <v>1989</v>
      </c>
      <c r="D492" t="s">
        <v>44</v>
      </c>
      <c r="F492">
        <v>1</v>
      </c>
      <c r="G492">
        <v>3</v>
      </c>
      <c r="H492">
        <v>2</v>
      </c>
      <c r="I492">
        <v>2</v>
      </c>
      <c r="J492">
        <v>1</v>
      </c>
      <c r="K492">
        <v>3</v>
      </c>
      <c r="L492" s="6">
        <f t="shared" si="7"/>
        <v>2</v>
      </c>
      <c r="M492">
        <v>10</v>
      </c>
    </row>
    <row r="493" spans="1:13" x14ac:dyDescent="0.3">
      <c r="A493">
        <v>45465</v>
      </c>
      <c r="B493">
        <v>1</v>
      </c>
      <c r="C493">
        <v>1999</v>
      </c>
      <c r="D493" t="s">
        <v>44</v>
      </c>
      <c r="F493">
        <v>1</v>
      </c>
      <c r="G493">
        <v>1</v>
      </c>
      <c r="H493">
        <v>1</v>
      </c>
      <c r="I493">
        <v>1</v>
      </c>
      <c r="J493">
        <v>1</v>
      </c>
      <c r="K493">
        <v>1</v>
      </c>
      <c r="L493" s="6">
        <f t="shared" si="7"/>
        <v>1</v>
      </c>
      <c r="M493">
        <v>10</v>
      </c>
    </row>
    <row r="494" spans="1:13" x14ac:dyDescent="0.3">
      <c r="A494">
        <v>45476</v>
      </c>
      <c r="B494">
        <v>1</v>
      </c>
      <c r="C494">
        <v>2000</v>
      </c>
      <c r="D494" t="s">
        <v>44</v>
      </c>
      <c r="F494">
        <v>3</v>
      </c>
      <c r="G494">
        <v>2</v>
      </c>
      <c r="H494">
        <v>1</v>
      </c>
      <c r="I494">
        <v>4</v>
      </c>
      <c r="J494">
        <v>2</v>
      </c>
      <c r="K494">
        <v>2</v>
      </c>
      <c r="L494" s="6">
        <f t="shared" si="7"/>
        <v>2.3333333333333335</v>
      </c>
      <c r="M494">
        <v>10</v>
      </c>
    </row>
    <row r="495" spans="1:13" x14ac:dyDescent="0.3">
      <c r="A495">
        <v>45549</v>
      </c>
      <c r="B495">
        <v>1</v>
      </c>
      <c r="C495">
        <v>2002</v>
      </c>
      <c r="D495" t="s">
        <v>88</v>
      </c>
      <c r="E495">
        <v>7</v>
      </c>
      <c r="F495">
        <v>5</v>
      </c>
      <c r="G495">
        <v>3</v>
      </c>
      <c r="H495">
        <v>5</v>
      </c>
      <c r="I495">
        <v>5</v>
      </c>
      <c r="J495">
        <v>4</v>
      </c>
      <c r="K495">
        <v>3</v>
      </c>
      <c r="L495" s="6">
        <f t="shared" si="7"/>
        <v>4.166666666666667</v>
      </c>
      <c r="M495">
        <v>10</v>
      </c>
    </row>
    <row r="496" spans="1:13" x14ac:dyDescent="0.3">
      <c r="A496">
        <v>45637</v>
      </c>
      <c r="B496">
        <v>1</v>
      </c>
      <c r="C496">
        <v>1999</v>
      </c>
      <c r="D496" t="s">
        <v>44</v>
      </c>
      <c r="F496">
        <v>4</v>
      </c>
      <c r="G496">
        <v>4</v>
      </c>
      <c r="H496">
        <v>4</v>
      </c>
      <c r="I496">
        <v>2</v>
      </c>
      <c r="J496">
        <v>3</v>
      </c>
      <c r="K496">
        <v>3</v>
      </c>
      <c r="L496" s="6">
        <f t="shared" si="7"/>
        <v>3.3333333333333335</v>
      </c>
      <c r="M496">
        <v>10</v>
      </c>
    </row>
    <row r="497" spans="1:13" x14ac:dyDescent="0.3">
      <c r="A497">
        <v>43450</v>
      </c>
      <c r="B497">
        <v>1</v>
      </c>
      <c r="C497">
        <v>1993</v>
      </c>
      <c r="D497">
        <v>0</v>
      </c>
      <c r="E497">
        <v>0</v>
      </c>
      <c r="F497">
        <v>3</v>
      </c>
      <c r="G497">
        <v>2</v>
      </c>
      <c r="H497">
        <v>3</v>
      </c>
      <c r="I497">
        <v>3</v>
      </c>
      <c r="J497">
        <v>3</v>
      </c>
      <c r="K497">
        <v>1</v>
      </c>
      <c r="L497" s="6">
        <f t="shared" si="7"/>
        <v>2.5</v>
      </c>
      <c r="M497">
        <v>10</v>
      </c>
    </row>
    <row r="498" spans="1:13" x14ac:dyDescent="0.3">
      <c r="A498">
        <v>44968</v>
      </c>
      <c r="B498">
        <v>1</v>
      </c>
      <c r="C498">
        <v>1986</v>
      </c>
      <c r="D498" t="s">
        <v>44</v>
      </c>
      <c r="F498">
        <v>2</v>
      </c>
      <c r="G498">
        <v>1</v>
      </c>
      <c r="H498">
        <v>3</v>
      </c>
      <c r="I498">
        <v>3</v>
      </c>
      <c r="J498">
        <v>4</v>
      </c>
      <c r="K498">
        <v>1</v>
      </c>
      <c r="L498" s="6">
        <f t="shared" si="7"/>
        <v>2.3333333333333335</v>
      </c>
      <c r="M498">
        <v>10</v>
      </c>
    </row>
    <row r="499" spans="1:13" x14ac:dyDescent="0.3">
      <c r="A499">
        <v>46250</v>
      </c>
      <c r="B499">
        <v>1</v>
      </c>
      <c r="C499">
        <v>2006</v>
      </c>
      <c r="D499" t="s">
        <v>92</v>
      </c>
      <c r="F499">
        <v>3</v>
      </c>
      <c r="G499">
        <v>1</v>
      </c>
      <c r="H499">
        <v>4</v>
      </c>
      <c r="I499">
        <v>3</v>
      </c>
      <c r="J499">
        <v>3</v>
      </c>
      <c r="K499">
        <v>2</v>
      </c>
      <c r="L499" s="6">
        <f t="shared" si="7"/>
        <v>2.6666666666666665</v>
      </c>
      <c r="M499">
        <v>10</v>
      </c>
    </row>
    <row r="500" spans="1:13" x14ac:dyDescent="0.3">
      <c r="A500">
        <v>46409</v>
      </c>
      <c r="B500">
        <v>1</v>
      </c>
      <c r="C500">
        <v>2005</v>
      </c>
      <c r="D500" t="s">
        <v>93</v>
      </c>
      <c r="E500">
        <v>5</v>
      </c>
      <c r="F500">
        <v>5</v>
      </c>
      <c r="G500">
        <v>4</v>
      </c>
      <c r="H500">
        <v>5</v>
      </c>
      <c r="I500">
        <v>5</v>
      </c>
      <c r="J500">
        <v>4</v>
      </c>
      <c r="K500">
        <v>4</v>
      </c>
      <c r="L500" s="6">
        <f t="shared" si="7"/>
        <v>4.5</v>
      </c>
      <c r="M500">
        <v>10</v>
      </c>
    </row>
    <row r="501" spans="1:13" x14ac:dyDescent="0.3">
      <c r="A501">
        <v>46549</v>
      </c>
      <c r="B501">
        <v>1</v>
      </c>
      <c r="C501">
        <v>1988</v>
      </c>
      <c r="D501" t="s">
        <v>95</v>
      </c>
      <c r="F501">
        <v>2</v>
      </c>
      <c r="G501">
        <v>1</v>
      </c>
      <c r="H501">
        <v>3</v>
      </c>
      <c r="I501">
        <v>4</v>
      </c>
      <c r="J501">
        <v>2</v>
      </c>
      <c r="K501">
        <v>1</v>
      </c>
      <c r="L501" s="6">
        <f t="shared" si="7"/>
        <v>2.1666666666666665</v>
      </c>
      <c r="M501">
        <v>10</v>
      </c>
    </row>
    <row r="502" spans="1:13" x14ac:dyDescent="0.3">
      <c r="A502">
        <v>46755</v>
      </c>
      <c r="B502">
        <v>1</v>
      </c>
      <c r="C502">
        <v>1990</v>
      </c>
      <c r="D502">
        <v>4</v>
      </c>
      <c r="E502">
        <v>4</v>
      </c>
      <c r="F502">
        <v>4</v>
      </c>
      <c r="G502">
        <v>3</v>
      </c>
      <c r="H502">
        <v>5</v>
      </c>
      <c r="I502">
        <v>5</v>
      </c>
      <c r="J502">
        <v>3</v>
      </c>
      <c r="K502">
        <v>2</v>
      </c>
      <c r="L502" s="6">
        <f t="shared" si="7"/>
        <v>3.6666666666666665</v>
      </c>
      <c r="M502">
        <v>10</v>
      </c>
    </row>
  </sheetData>
  <mergeCells count="3">
    <mergeCell ref="Q25:X25"/>
    <mergeCell ref="A1:M1"/>
    <mergeCell ref="N1:T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CEE8-310D-4A9D-8658-624215368350}">
  <dimension ref="A1:S10"/>
  <sheetViews>
    <sheetView workbookViewId="0">
      <selection activeCell="I20" sqref="I20"/>
    </sheetView>
  </sheetViews>
  <sheetFormatPr defaultRowHeight="14.4" x14ac:dyDescent="0.3"/>
  <sheetData>
    <row r="1" spans="1:19" x14ac:dyDescent="0.3">
      <c r="A1" t="s">
        <v>19</v>
      </c>
      <c r="B1" t="s">
        <v>20</v>
      </c>
      <c r="C1" t="s">
        <v>21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  <c r="N1" t="s">
        <v>109</v>
      </c>
      <c r="O1" t="s">
        <v>110</v>
      </c>
      <c r="P1" t="s">
        <v>111</v>
      </c>
      <c r="Q1" t="s">
        <v>112</v>
      </c>
      <c r="R1" t="s">
        <v>113</v>
      </c>
      <c r="S1" t="s">
        <v>114</v>
      </c>
    </row>
    <row r="2" spans="1:19" x14ac:dyDescent="0.3">
      <c r="A2">
        <v>41080</v>
      </c>
      <c r="B2">
        <v>0</v>
      </c>
      <c r="C2">
        <v>1982</v>
      </c>
      <c r="D2" s="1">
        <v>45958.93445601852</v>
      </c>
      <c r="E2" s="1">
        <v>45966.839525462965</v>
      </c>
      <c r="F2" t="s">
        <v>50</v>
      </c>
      <c r="G2">
        <v>7</v>
      </c>
      <c r="H2">
        <v>4</v>
      </c>
      <c r="I2">
        <v>3</v>
      </c>
      <c r="J2">
        <v>4</v>
      </c>
      <c r="K2">
        <v>3</v>
      </c>
      <c r="L2">
        <v>3</v>
      </c>
      <c r="M2">
        <v>4</v>
      </c>
      <c r="N2">
        <v>3</v>
      </c>
      <c r="O2">
        <v>4</v>
      </c>
      <c r="P2">
        <v>4</v>
      </c>
      <c r="Q2">
        <v>3</v>
      </c>
      <c r="R2">
        <v>4</v>
      </c>
      <c r="S2">
        <v>4</v>
      </c>
    </row>
    <row r="3" spans="1:19" x14ac:dyDescent="0.3">
      <c r="A3">
        <v>40854</v>
      </c>
      <c r="B3">
        <v>0</v>
      </c>
      <c r="C3">
        <v>1983</v>
      </c>
      <c r="D3" s="1">
        <v>45962.717199074075</v>
      </c>
      <c r="E3" s="1">
        <v>45970.803865740738</v>
      </c>
      <c r="F3">
        <v>4</v>
      </c>
      <c r="G3">
        <v>6</v>
      </c>
      <c r="H3">
        <v>4</v>
      </c>
      <c r="I3">
        <v>2</v>
      </c>
      <c r="J3">
        <v>5</v>
      </c>
      <c r="K3">
        <v>4</v>
      </c>
      <c r="L3">
        <v>4</v>
      </c>
      <c r="M3">
        <v>3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</row>
    <row r="4" spans="1:19" x14ac:dyDescent="0.3">
      <c r="A4">
        <v>44170</v>
      </c>
      <c r="B4">
        <v>0</v>
      </c>
      <c r="C4">
        <v>2004</v>
      </c>
      <c r="D4" s="1">
        <v>45964.833831018521</v>
      </c>
      <c r="E4" s="1">
        <v>45971.875439814816</v>
      </c>
      <c r="F4">
        <v>5</v>
      </c>
      <c r="G4">
        <v>3</v>
      </c>
      <c r="H4">
        <v>5</v>
      </c>
      <c r="I4">
        <v>4</v>
      </c>
      <c r="J4">
        <v>5</v>
      </c>
      <c r="K4">
        <v>4</v>
      </c>
      <c r="L4">
        <v>5</v>
      </c>
      <c r="M4">
        <v>4</v>
      </c>
      <c r="N4">
        <v>4</v>
      </c>
      <c r="O4">
        <v>4</v>
      </c>
      <c r="P4">
        <v>5</v>
      </c>
      <c r="Q4">
        <v>4</v>
      </c>
      <c r="R4">
        <v>5</v>
      </c>
      <c r="S4">
        <v>4</v>
      </c>
    </row>
    <row r="6" spans="1:19" x14ac:dyDescent="0.3">
      <c r="A6" t="s">
        <v>115</v>
      </c>
      <c r="B6" t="s">
        <v>19</v>
      </c>
      <c r="C6" t="s">
        <v>116</v>
      </c>
    </row>
    <row r="7" spans="1:19" x14ac:dyDescent="0.3">
      <c r="A7">
        <v>2</v>
      </c>
      <c r="B7">
        <v>43041</v>
      </c>
      <c r="C7" t="s">
        <v>64</v>
      </c>
    </row>
    <row r="8" spans="1:19" x14ac:dyDescent="0.3">
      <c r="A8">
        <v>3</v>
      </c>
      <c r="B8">
        <v>46814</v>
      </c>
      <c r="C8" t="s">
        <v>117</v>
      </c>
    </row>
    <row r="9" spans="1:19" x14ac:dyDescent="0.3">
      <c r="A9">
        <v>4</v>
      </c>
      <c r="B9">
        <v>41195</v>
      </c>
      <c r="C9" t="s">
        <v>118</v>
      </c>
    </row>
    <row r="10" spans="1:19" x14ac:dyDescent="0.3">
      <c r="A10">
        <v>6</v>
      </c>
      <c r="B10">
        <v>43041</v>
      </c>
      <c r="C10" t="s">
        <v>64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669A-E50C-4F34-85F2-82807BA9C89C}">
  <dimension ref="A1:H19"/>
  <sheetViews>
    <sheetView workbookViewId="0">
      <selection activeCell="F12" sqref="F12"/>
    </sheetView>
  </sheetViews>
  <sheetFormatPr defaultRowHeight="14.4" x14ac:dyDescent="0.3"/>
  <sheetData>
    <row r="1" spans="1:8" x14ac:dyDescent="0.3">
      <c r="A1" t="s">
        <v>0</v>
      </c>
      <c r="B1">
        <v>341</v>
      </c>
    </row>
    <row r="2" spans="1:8" x14ac:dyDescent="0.3">
      <c r="A2" t="s">
        <v>1</v>
      </c>
      <c r="B2" t="s">
        <v>2</v>
      </c>
    </row>
    <row r="3" spans="1:8" x14ac:dyDescent="0.3">
      <c r="A3" t="s">
        <v>3</v>
      </c>
      <c r="B3" t="s">
        <v>4</v>
      </c>
    </row>
    <row r="4" spans="1:8" x14ac:dyDescent="0.3">
      <c r="A4" t="s">
        <v>5</v>
      </c>
      <c r="B4" t="s">
        <v>6</v>
      </c>
    </row>
    <row r="5" spans="1:8" x14ac:dyDescent="0.3">
      <c r="A5" t="s">
        <v>7</v>
      </c>
    </row>
    <row r="7" spans="1:8" x14ac:dyDescent="0.3">
      <c r="A7">
        <v>1</v>
      </c>
      <c r="B7" t="s">
        <v>8</v>
      </c>
    </row>
    <row r="8" spans="1:8" x14ac:dyDescent="0.3">
      <c r="A8">
        <v>2</v>
      </c>
      <c r="B8" t="s">
        <v>9</v>
      </c>
    </row>
    <row r="9" spans="1:8" x14ac:dyDescent="0.3">
      <c r="A9">
        <v>3</v>
      </c>
      <c r="B9" t="s">
        <v>10</v>
      </c>
    </row>
    <row r="10" spans="1:8" x14ac:dyDescent="0.3">
      <c r="A10">
        <v>4</v>
      </c>
      <c r="B10" t="s">
        <v>11</v>
      </c>
    </row>
    <row r="11" spans="1:8" x14ac:dyDescent="0.3">
      <c r="A11">
        <v>5</v>
      </c>
      <c r="B11" t="s">
        <v>12</v>
      </c>
    </row>
    <row r="13" spans="1:8" x14ac:dyDescent="0.3">
      <c r="A13" s="12" t="s">
        <v>24</v>
      </c>
      <c r="B13" t="s">
        <v>13</v>
      </c>
    </row>
    <row r="14" spans="1:8" x14ac:dyDescent="0.3">
      <c r="A14" s="12" t="s">
        <v>25</v>
      </c>
      <c r="B14" t="s">
        <v>14</v>
      </c>
    </row>
    <row r="15" spans="1:8" x14ac:dyDescent="0.3">
      <c r="A15" s="12" t="s">
        <v>26</v>
      </c>
      <c r="B15" s="7" t="s">
        <v>15</v>
      </c>
      <c r="C15" s="7"/>
      <c r="D15" s="7"/>
      <c r="E15" s="7"/>
      <c r="F15" s="7"/>
      <c r="G15" s="7"/>
      <c r="H15" s="7"/>
    </row>
    <row r="16" spans="1:8" x14ac:dyDescent="0.3">
      <c r="A16" s="12" t="s">
        <v>27</v>
      </c>
      <c r="B16" t="s">
        <v>16</v>
      </c>
    </row>
    <row r="17" spans="1:8" x14ac:dyDescent="0.3">
      <c r="A17" s="12" t="s">
        <v>28</v>
      </c>
      <c r="B17" s="5" t="s">
        <v>17</v>
      </c>
      <c r="C17" s="5"/>
      <c r="D17" s="5"/>
      <c r="E17" s="5"/>
      <c r="F17" s="5"/>
      <c r="G17" s="5"/>
      <c r="H17" s="5"/>
    </row>
    <row r="18" spans="1:8" x14ac:dyDescent="0.3">
      <c r="A18" s="12" t="s">
        <v>29</v>
      </c>
      <c r="B18" t="s">
        <v>18</v>
      </c>
    </row>
    <row r="19" spans="1:8" x14ac:dyDescent="0.3">
      <c r="A19" t="s">
        <v>120</v>
      </c>
      <c r="B19" t="s">
        <v>119</v>
      </c>
    </row>
  </sheetData>
  <phoneticPr fontId="2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C4751-BF7D-485B-865D-C3F331D83F25}">
  <sheetPr>
    <tabColor rgb="FFFF0000"/>
  </sheetPr>
  <dimension ref="A1:S223"/>
  <sheetViews>
    <sheetView workbookViewId="0">
      <selection activeCell="A184" sqref="A184"/>
    </sheetView>
  </sheetViews>
  <sheetFormatPr defaultRowHeight="14.4" x14ac:dyDescent="0.3"/>
  <cols>
    <col min="5" max="5" width="29.21875" style="60" customWidth="1"/>
    <col min="6" max="6" width="14.44140625" customWidth="1"/>
    <col min="13" max="13" width="10.77734375" customWidth="1"/>
    <col min="14" max="14" width="11.33203125" customWidth="1"/>
  </cols>
  <sheetData>
    <row r="1" spans="1:19" x14ac:dyDescent="0.3">
      <c r="A1" t="s">
        <v>19</v>
      </c>
      <c r="B1" t="s">
        <v>20</v>
      </c>
      <c r="C1" t="s">
        <v>21</v>
      </c>
      <c r="D1" t="s">
        <v>190</v>
      </c>
      <c r="E1" s="60" t="s">
        <v>121</v>
      </c>
      <c r="F1" t="s">
        <v>122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s="2" t="s">
        <v>130</v>
      </c>
      <c r="N1" s="3" t="s">
        <v>123</v>
      </c>
      <c r="O1" s="13" t="s">
        <v>129</v>
      </c>
      <c r="Q1" s="14" t="s">
        <v>127</v>
      </c>
      <c r="R1" s="15" t="s">
        <v>128</v>
      </c>
    </row>
    <row r="2" spans="1:19" x14ac:dyDescent="0.3">
      <c r="A2">
        <v>40697</v>
      </c>
      <c r="B2">
        <v>0</v>
      </c>
      <c r="C2">
        <v>2001</v>
      </c>
      <c r="D2" s="53" t="s">
        <v>191</v>
      </c>
      <c r="E2" s="60">
        <v>0</v>
      </c>
      <c r="F2">
        <v>0</v>
      </c>
      <c r="G2">
        <v>4</v>
      </c>
      <c r="H2">
        <v>2</v>
      </c>
      <c r="I2">
        <v>3</v>
      </c>
      <c r="J2">
        <v>5</v>
      </c>
      <c r="K2">
        <v>4</v>
      </c>
      <c r="L2">
        <v>3</v>
      </c>
      <c r="M2" s="6">
        <f>AVERAGE(G2:L2)</f>
        <v>3.5</v>
      </c>
      <c r="N2" s="10">
        <f>SUM(G2:L2)</f>
        <v>21</v>
      </c>
      <c r="O2" s="11">
        <f>(N2-$Q$2)/$R$2</f>
        <v>-0.14722288109556858</v>
      </c>
      <c r="Q2" s="6">
        <f>AVERAGE(N2:N218)</f>
        <v>21.622119815668203</v>
      </c>
      <c r="R2" s="6">
        <f>STDEVA(N2:N218)</f>
        <v>4.2257005910946592</v>
      </c>
    </row>
    <row r="3" spans="1:19" x14ac:dyDescent="0.3">
      <c r="A3">
        <v>40873</v>
      </c>
      <c r="B3">
        <v>0</v>
      </c>
      <c r="C3">
        <v>2005</v>
      </c>
      <c r="D3" s="53" t="s">
        <v>192</v>
      </c>
      <c r="E3" s="60" t="s">
        <v>44</v>
      </c>
      <c r="G3">
        <v>4</v>
      </c>
      <c r="H3">
        <v>4</v>
      </c>
      <c r="I3">
        <v>4</v>
      </c>
      <c r="J3">
        <v>5</v>
      </c>
      <c r="K3">
        <v>4</v>
      </c>
      <c r="L3">
        <v>3</v>
      </c>
      <c r="M3" s="6">
        <f t="shared" ref="M3:M65" si="0">AVERAGE(G3:L3)</f>
        <v>4</v>
      </c>
      <c r="N3" s="10">
        <f t="shared" ref="N3:N65" si="1">SUM(G3:L3)</f>
        <v>24</v>
      </c>
      <c r="O3" s="11">
        <f t="shared" ref="O3:O65" si="2">(N3-$Q$2)/$R$2</f>
        <v>0.56271856774306206</v>
      </c>
      <c r="S3">
        <v>40722</v>
      </c>
    </row>
    <row r="4" spans="1:19" x14ac:dyDescent="0.3">
      <c r="A4">
        <v>40895</v>
      </c>
      <c r="B4">
        <v>0</v>
      </c>
      <c r="C4">
        <v>1994</v>
      </c>
      <c r="D4" s="53" t="s">
        <v>191</v>
      </c>
      <c r="E4" s="60">
        <v>4</v>
      </c>
      <c r="F4">
        <v>4</v>
      </c>
      <c r="G4">
        <v>4</v>
      </c>
      <c r="H4">
        <v>4</v>
      </c>
      <c r="I4">
        <v>3</v>
      </c>
      <c r="J4">
        <v>4</v>
      </c>
      <c r="K4">
        <v>5</v>
      </c>
      <c r="L4">
        <v>4</v>
      </c>
      <c r="M4" s="6">
        <f t="shared" si="0"/>
        <v>4</v>
      </c>
      <c r="N4" s="10">
        <f t="shared" si="1"/>
        <v>24</v>
      </c>
      <c r="O4" s="11">
        <f t="shared" si="2"/>
        <v>0.56271856774306206</v>
      </c>
      <c r="S4">
        <v>41773</v>
      </c>
    </row>
    <row r="5" spans="1:19" x14ac:dyDescent="0.3">
      <c r="A5">
        <v>40897</v>
      </c>
      <c r="B5">
        <v>0</v>
      </c>
      <c r="C5">
        <v>1985</v>
      </c>
      <c r="D5" s="53" t="s">
        <v>193</v>
      </c>
      <c r="E5" s="60" t="s">
        <v>44</v>
      </c>
      <c r="G5">
        <v>4</v>
      </c>
      <c r="H5">
        <v>3</v>
      </c>
      <c r="I5">
        <v>4</v>
      </c>
      <c r="J5">
        <v>3</v>
      </c>
      <c r="K5">
        <v>2</v>
      </c>
      <c r="L5">
        <v>3</v>
      </c>
      <c r="M5" s="6">
        <f t="shared" si="0"/>
        <v>3.1666666666666665</v>
      </c>
      <c r="N5" s="10">
        <f t="shared" si="1"/>
        <v>19</v>
      </c>
      <c r="O5" s="11">
        <f t="shared" si="2"/>
        <v>-0.6205171803213223</v>
      </c>
      <c r="S5">
        <v>43041</v>
      </c>
    </row>
    <row r="6" spans="1:19" x14ac:dyDescent="0.3">
      <c r="A6">
        <v>40900</v>
      </c>
      <c r="B6">
        <v>0</v>
      </c>
      <c r="C6">
        <v>2000</v>
      </c>
      <c r="D6" s="53" t="s">
        <v>191</v>
      </c>
      <c r="E6" s="60" t="s">
        <v>44</v>
      </c>
      <c r="G6">
        <v>5</v>
      </c>
      <c r="H6">
        <v>1</v>
      </c>
      <c r="I6">
        <v>5</v>
      </c>
      <c r="J6">
        <v>4</v>
      </c>
      <c r="K6">
        <v>4</v>
      </c>
      <c r="L6">
        <v>2</v>
      </c>
      <c r="M6" s="6">
        <f t="shared" si="0"/>
        <v>3.5</v>
      </c>
      <c r="N6" s="10">
        <f t="shared" si="1"/>
        <v>21</v>
      </c>
      <c r="O6" s="11">
        <f t="shared" si="2"/>
        <v>-0.14722288109556858</v>
      </c>
      <c r="S6">
        <v>43477</v>
      </c>
    </row>
    <row r="7" spans="1:19" ht="57.6" x14ac:dyDescent="0.3">
      <c r="A7">
        <v>40904</v>
      </c>
      <c r="B7">
        <v>0</v>
      </c>
      <c r="C7">
        <v>1966</v>
      </c>
      <c r="D7" s="53" t="s">
        <v>193</v>
      </c>
      <c r="E7" s="60" t="s">
        <v>45</v>
      </c>
      <c r="G7">
        <v>2</v>
      </c>
      <c r="H7">
        <v>2</v>
      </c>
      <c r="I7">
        <v>4</v>
      </c>
      <c r="J7">
        <v>2</v>
      </c>
      <c r="K7">
        <v>2</v>
      </c>
      <c r="L7">
        <v>3</v>
      </c>
      <c r="M7" s="6">
        <f t="shared" si="0"/>
        <v>2.5</v>
      </c>
      <c r="N7" s="10">
        <f t="shared" si="1"/>
        <v>15</v>
      </c>
      <c r="O7" s="11">
        <f t="shared" si="2"/>
        <v>-1.5671057787728297</v>
      </c>
      <c r="S7">
        <v>42249</v>
      </c>
    </row>
    <row r="8" spans="1:19" x14ac:dyDescent="0.3">
      <c r="A8">
        <v>40907</v>
      </c>
      <c r="B8">
        <v>0</v>
      </c>
      <c r="C8">
        <v>1979</v>
      </c>
      <c r="D8" s="53" t="s">
        <v>193</v>
      </c>
      <c r="E8" s="60" t="s">
        <v>44</v>
      </c>
      <c r="G8">
        <v>4</v>
      </c>
      <c r="H8">
        <v>2</v>
      </c>
      <c r="I8">
        <v>4</v>
      </c>
      <c r="J8">
        <v>3</v>
      </c>
      <c r="K8">
        <v>3</v>
      </c>
      <c r="L8">
        <v>4</v>
      </c>
      <c r="M8" s="6">
        <f t="shared" si="0"/>
        <v>3.3333333333333335</v>
      </c>
      <c r="N8" s="10">
        <f t="shared" si="1"/>
        <v>20</v>
      </c>
      <c r="O8" s="11">
        <f t="shared" si="2"/>
        <v>-0.38387003070844544</v>
      </c>
    </row>
    <row r="9" spans="1:19" x14ac:dyDescent="0.3">
      <c r="A9">
        <v>40913</v>
      </c>
      <c r="B9">
        <v>1</v>
      </c>
      <c r="C9">
        <v>1995</v>
      </c>
      <c r="D9" s="53" t="s">
        <v>191</v>
      </c>
      <c r="E9" s="60" t="s">
        <v>46</v>
      </c>
      <c r="G9">
        <v>2</v>
      </c>
      <c r="H9">
        <v>2</v>
      </c>
      <c r="I9">
        <v>4</v>
      </c>
      <c r="J9">
        <v>2</v>
      </c>
      <c r="K9">
        <v>3</v>
      </c>
      <c r="L9">
        <v>3</v>
      </c>
      <c r="M9" s="6">
        <f t="shared" si="0"/>
        <v>2.6666666666666665</v>
      </c>
      <c r="N9" s="10">
        <f t="shared" si="1"/>
        <v>16</v>
      </c>
      <c r="O9" s="11">
        <f t="shared" si="2"/>
        <v>-1.3304586291599529</v>
      </c>
    </row>
    <row r="10" spans="1:19" x14ac:dyDescent="0.3">
      <c r="A10">
        <v>40953</v>
      </c>
      <c r="B10">
        <v>0</v>
      </c>
      <c r="C10">
        <v>1986</v>
      </c>
      <c r="D10" s="53" t="s">
        <v>193</v>
      </c>
      <c r="E10" s="60" t="s">
        <v>47</v>
      </c>
      <c r="F10">
        <v>4</v>
      </c>
      <c r="G10">
        <v>5</v>
      </c>
      <c r="H10">
        <v>4</v>
      </c>
      <c r="I10">
        <v>5</v>
      </c>
      <c r="J10">
        <v>4</v>
      </c>
      <c r="K10">
        <v>3</v>
      </c>
      <c r="L10">
        <v>5</v>
      </c>
      <c r="M10" s="6">
        <f t="shared" si="0"/>
        <v>4.333333333333333</v>
      </c>
      <c r="N10" s="10">
        <f t="shared" si="1"/>
        <v>26</v>
      </c>
      <c r="O10" s="11">
        <f t="shared" si="2"/>
        <v>1.0360128669688158</v>
      </c>
    </row>
    <row r="11" spans="1:19" x14ac:dyDescent="0.3">
      <c r="A11">
        <v>40956</v>
      </c>
      <c r="B11">
        <v>0</v>
      </c>
      <c r="C11">
        <v>1972</v>
      </c>
      <c r="D11" s="53" t="s">
        <v>193</v>
      </c>
      <c r="E11" s="60">
        <v>5</v>
      </c>
      <c r="F11">
        <v>5</v>
      </c>
      <c r="G11">
        <v>5</v>
      </c>
      <c r="H11">
        <v>5</v>
      </c>
      <c r="I11">
        <v>3</v>
      </c>
      <c r="J11">
        <v>5</v>
      </c>
      <c r="K11">
        <v>3</v>
      </c>
      <c r="L11">
        <v>1</v>
      </c>
      <c r="M11" s="6">
        <f t="shared" si="0"/>
        <v>3.6666666666666665</v>
      </c>
      <c r="N11" s="10">
        <f t="shared" si="1"/>
        <v>22</v>
      </c>
      <c r="O11" s="11">
        <f t="shared" si="2"/>
        <v>8.9424268517308281E-2</v>
      </c>
    </row>
    <row r="12" spans="1:19" ht="28.8" x14ac:dyDescent="0.3">
      <c r="A12">
        <v>40959</v>
      </c>
      <c r="B12">
        <v>0</v>
      </c>
      <c r="C12">
        <v>2001</v>
      </c>
      <c r="D12" s="53" t="s">
        <v>191</v>
      </c>
      <c r="E12" s="60" t="s">
        <v>48</v>
      </c>
      <c r="F12">
        <v>7</v>
      </c>
      <c r="G12">
        <v>5</v>
      </c>
      <c r="H12">
        <v>4</v>
      </c>
      <c r="I12">
        <v>5</v>
      </c>
      <c r="J12">
        <v>4</v>
      </c>
      <c r="K12">
        <v>4</v>
      </c>
      <c r="L12">
        <v>4</v>
      </c>
      <c r="M12" s="6">
        <f t="shared" si="0"/>
        <v>4.333333333333333</v>
      </c>
      <c r="N12" s="10">
        <f t="shared" si="1"/>
        <v>26</v>
      </c>
      <c r="O12" s="11">
        <f t="shared" si="2"/>
        <v>1.0360128669688158</v>
      </c>
    </row>
    <row r="13" spans="1:19" x14ac:dyDescent="0.3">
      <c r="A13">
        <v>40960</v>
      </c>
      <c r="B13">
        <v>0</v>
      </c>
      <c r="C13">
        <v>1968</v>
      </c>
      <c r="D13" s="53" t="s">
        <v>193</v>
      </c>
      <c r="E13" s="60" t="s">
        <v>44</v>
      </c>
      <c r="G13">
        <v>3</v>
      </c>
      <c r="H13">
        <v>3</v>
      </c>
      <c r="I13">
        <v>3</v>
      </c>
      <c r="J13">
        <v>2</v>
      </c>
      <c r="K13">
        <v>4</v>
      </c>
      <c r="L13">
        <v>1</v>
      </c>
      <c r="M13" s="6">
        <f t="shared" si="0"/>
        <v>2.6666666666666665</v>
      </c>
      <c r="N13" s="10">
        <f t="shared" si="1"/>
        <v>16</v>
      </c>
      <c r="O13" s="11">
        <f t="shared" si="2"/>
        <v>-1.3304586291599529</v>
      </c>
    </row>
    <row r="14" spans="1:19" x14ac:dyDescent="0.3">
      <c r="A14">
        <v>40969</v>
      </c>
      <c r="B14">
        <v>0</v>
      </c>
      <c r="C14">
        <v>1992</v>
      </c>
      <c r="D14" s="53" t="s">
        <v>191</v>
      </c>
      <c r="E14" s="60" t="s">
        <v>44</v>
      </c>
      <c r="G14">
        <v>5</v>
      </c>
      <c r="H14">
        <v>3</v>
      </c>
      <c r="I14">
        <v>5</v>
      </c>
      <c r="J14">
        <v>4</v>
      </c>
      <c r="K14">
        <v>4</v>
      </c>
      <c r="L14">
        <v>5</v>
      </c>
      <c r="M14" s="6">
        <f t="shared" si="0"/>
        <v>4.333333333333333</v>
      </c>
      <c r="N14" s="10">
        <f t="shared" si="1"/>
        <v>26</v>
      </c>
      <c r="O14" s="11">
        <f t="shared" si="2"/>
        <v>1.0360128669688158</v>
      </c>
    </row>
    <row r="15" spans="1:19" x14ac:dyDescent="0.3">
      <c r="A15">
        <v>40975</v>
      </c>
      <c r="B15">
        <v>0</v>
      </c>
      <c r="C15">
        <v>1990</v>
      </c>
      <c r="D15" s="53" t="s">
        <v>191</v>
      </c>
      <c r="E15" s="60">
        <v>6</v>
      </c>
      <c r="F15">
        <v>6</v>
      </c>
      <c r="G15">
        <v>4</v>
      </c>
      <c r="H15">
        <v>4</v>
      </c>
      <c r="I15">
        <v>5</v>
      </c>
      <c r="J15">
        <v>5</v>
      </c>
      <c r="K15">
        <v>4</v>
      </c>
      <c r="L15">
        <v>4</v>
      </c>
      <c r="M15" s="6">
        <f t="shared" si="0"/>
        <v>4.333333333333333</v>
      </c>
      <c r="N15" s="10">
        <f t="shared" si="1"/>
        <v>26</v>
      </c>
      <c r="O15" s="11">
        <f t="shared" si="2"/>
        <v>1.0360128669688158</v>
      </c>
    </row>
    <row r="16" spans="1:19" x14ac:dyDescent="0.3">
      <c r="A16">
        <v>40985</v>
      </c>
      <c r="B16">
        <v>0</v>
      </c>
      <c r="C16">
        <v>1985</v>
      </c>
      <c r="D16" s="53" t="s">
        <v>193</v>
      </c>
      <c r="E16" s="60" t="s">
        <v>44</v>
      </c>
      <c r="G16">
        <v>5</v>
      </c>
      <c r="H16">
        <v>4</v>
      </c>
      <c r="I16">
        <v>5</v>
      </c>
      <c r="J16">
        <v>5</v>
      </c>
      <c r="K16">
        <v>3</v>
      </c>
      <c r="L16">
        <v>5</v>
      </c>
      <c r="M16" s="6">
        <f t="shared" si="0"/>
        <v>4.5</v>
      </c>
      <c r="N16" s="10">
        <f t="shared" si="1"/>
        <v>27</v>
      </c>
      <c r="O16" s="11">
        <f t="shared" si="2"/>
        <v>1.2726600165816926</v>
      </c>
    </row>
    <row r="17" spans="1:15" x14ac:dyDescent="0.3">
      <c r="A17">
        <v>40988</v>
      </c>
      <c r="B17">
        <v>0</v>
      </c>
      <c r="C17">
        <v>1997</v>
      </c>
      <c r="D17" s="53" t="s">
        <v>191</v>
      </c>
      <c r="E17" s="60" t="s">
        <v>44</v>
      </c>
      <c r="G17">
        <v>4</v>
      </c>
      <c r="H17">
        <v>3</v>
      </c>
      <c r="I17">
        <v>5</v>
      </c>
      <c r="J17">
        <v>4</v>
      </c>
      <c r="K17">
        <v>3</v>
      </c>
      <c r="L17">
        <v>3</v>
      </c>
      <c r="M17" s="6">
        <f t="shared" si="0"/>
        <v>3.6666666666666665</v>
      </c>
      <c r="N17" s="10">
        <f t="shared" si="1"/>
        <v>22</v>
      </c>
      <c r="O17" s="11">
        <f t="shared" si="2"/>
        <v>8.9424268517308281E-2</v>
      </c>
    </row>
    <row r="18" spans="1:15" x14ac:dyDescent="0.3">
      <c r="A18">
        <v>40987</v>
      </c>
      <c r="B18">
        <v>0</v>
      </c>
      <c r="C18">
        <v>1982</v>
      </c>
      <c r="D18" s="53" t="s">
        <v>193</v>
      </c>
      <c r="E18" s="60">
        <v>4</v>
      </c>
      <c r="F18">
        <v>4</v>
      </c>
      <c r="G18">
        <v>3</v>
      </c>
      <c r="H18">
        <v>3</v>
      </c>
      <c r="I18">
        <v>5</v>
      </c>
      <c r="J18">
        <v>3</v>
      </c>
      <c r="K18">
        <v>2</v>
      </c>
      <c r="L18">
        <v>4</v>
      </c>
      <c r="M18" s="6">
        <f t="shared" si="0"/>
        <v>3.3333333333333335</v>
      </c>
      <c r="N18" s="10">
        <f t="shared" si="1"/>
        <v>20</v>
      </c>
      <c r="O18" s="11">
        <f t="shared" si="2"/>
        <v>-0.38387003070844544</v>
      </c>
    </row>
    <row r="19" spans="1:15" x14ac:dyDescent="0.3">
      <c r="A19">
        <v>40989</v>
      </c>
      <c r="B19">
        <v>0</v>
      </c>
      <c r="C19">
        <v>1997</v>
      </c>
      <c r="D19" s="53" t="s">
        <v>191</v>
      </c>
      <c r="E19" s="60">
        <v>2</v>
      </c>
      <c r="F19">
        <v>2</v>
      </c>
      <c r="G19">
        <v>3</v>
      </c>
      <c r="H19">
        <v>2</v>
      </c>
      <c r="I19">
        <v>4</v>
      </c>
      <c r="J19">
        <v>4</v>
      </c>
      <c r="K19">
        <v>3</v>
      </c>
      <c r="L19">
        <v>4</v>
      </c>
      <c r="M19" s="6">
        <f t="shared" si="0"/>
        <v>3.3333333333333335</v>
      </c>
      <c r="N19" s="10">
        <f t="shared" si="1"/>
        <v>20</v>
      </c>
      <c r="O19" s="11">
        <f t="shared" si="2"/>
        <v>-0.38387003070844544</v>
      </c>
    </row>
    <row r="20" spans="1:15" ht="28.8" x14ac:dyDescent="0.3">
      <c r="A20">
        <v>40993</v>
      </c>
      <c r="B20">
        <v>0</v>
      </c>
      <c r="C20">
        <v>2001</v>
      </c>
      <c r="D20" s="53" t="s">
        <v>191</v>
      </c>
      <c r="E20" s="60" t="s">
        <v>49</v>
      </c>
      <c r="F20">
        <v>5</v>
      </c>
      <c r="G20">
        <v>4</v>
      </c>
      <c r="H20">
        <v>4</v>
      </c>
      <c r="I20">
        <v>5</v>
      </c>
      <c r="J20">
        <v>4</v>
      </c>
      <c r="K20">
        <v>4</v>
      </c>
      <c r="L20">
        <v>4</v>
      </c>
      <c r="M20" s="6">
        <f t="shared" si="0"/>
        <v>4.166666666666667</v>
      </c>
      <c r="N20" s="10">
        <f t="shared" si="1"/>
        <v>25</v>
      </c>
      <c r="O20" s="11">
        <f t="shared" si="2"/>
        <v>0.79936571735593887</v>
      </c>
    </row>
    <row r="21" spans="1:15" x14ac:dyDescent="0.3">
      <c r="A21">
        <v>40994</v>
      </c>
      <c r="B21">
        <v>0</v>
      </c>
      <c r="C21">
        <v>1995</v>
      </c>
      <c r="D21" s="53" t="s">
        <v>191</v>
      </c>
      <c r="E21" s="60">
        <v>5</v>
      </c>
      <c r="F21">
        <v>5</v>
      </c>
      <c r="G21">
        <v>5</v>
      </c>
      <c r="H21">
        <v>4</v>
      </c>
      <c r="I21">
        <v>5</v>
      </c>
      <c r="J21">
        <v>4</v>
      </c>
      <c r="K21">
        <v>5</v>
      </c>
      <c r="L21">
        <v>4</v>
      </c>
      <c r="M21" s="6">
        <f t="shared" si="0"/>
        <v>4.5</v>
      </c>
      <c r="N21" s="10">
        <f t="shared" si="1"/>
        <v>27</v>
      </c>
      <c r="O21" s="11">
        <f t="shared" si="2"/>
        <v>1.2726600165816926</v>
      </c>
    </row>
    <row r="22" spans="1:15" x14ac:dyDescent="0.3">
      <c r="A22">
        <v>40995</v>
      </c>
      <c r="B22">
        <v>0</v>
      </c>
      <c r="C22">
        <v>2002</v>
      </c>
      <c r="D22" s="53" t="s">
        <v>191</v>
      </c>
      <c r="E22" s="60">
        <v>3</v>
      </c>
      <c r="F22">
        <v>3</v>
      </c>
      <c r="G22">
        <v>3</v>
      </c>
      <c r="H22">
        <v>3</v>
      </c>
      <c r="I22">
        <v>4</v>
      </c>
      <c r="J22">
        <v>2</v>
      </c>
      <c r="K22">
        <v>2</v>
      </c>
      <c r="L22">
        <v>3</v>
      </c>
      <c r="M22" s="6">
        <f t="shared" si="0"/>
        <v>2.8333333333333335</v>
      </c>
      <c r="N22" s="10">
        <f t="shared" si="1"/>
        <v>17</v>
      </c>
      <c r="O22" s="11">
        <f t="shared" si="2"/>
        <v>-1.0938114795470759</v>
      </c>
    </row>
    <row r="23" spans="1:15" x14ac:dyDescent="0.3">
      <c r="A23">
        <v>40999</v>
      </c>
      <c r="B23">
        <v>1</v>
      </c>
      <c r="C23">
        <v>1983</v>
      </c>
      <c r="D23" s="53" t="s">
        <v>193</v>
      </c>
      <c r="E23" s="60" t="s">
        <v>44</v>
      </c>
      <c r="G23">
        <v>4</v>
      </c>
      <c r="H23">
        <v>3</v>
      </c>
      <c r="I23">
        <v>4</v>
      </c>
      <c r="J23">
        <v>4</v>
      </c>
      <c r="K23">
        <v>4</v>
      </c>
      <c r="L23">
        <v>4</v>
      </c>
      <c r="M23" s="6">
        <f t="shared" si="0"/>
        <v>3.8333333333333335</v>
      </c>
      <c r="N23" s="10">
        <f t="shared" si="1"/>
        <v>23</v>
      </c>
      <c r="O23" s="11">
        <f t="shared" si="2"/>
        <v>0.32607141813018514</v>
      </c>
    </row>
    <row r="24" spans="1:15" x14ac:dyDescent="0.3">
      <c r="A24">
        <v>40998</v>
      </c>
      <c r="B24">
        <v>0</v>
      </c>
      <c r="C24">
        <v>1986</v>
      </c>
      <c r="D24" s="53" t="s">
        <v>193</v>
      </c>
      <c r="E24" s="60">
        <v>6</v>
      </c>
      <c r="F24">
        <v>6</v>
      </c>
      <c r="G24">
        <v>4</v>
      </c>
      <c r="H24">
        <v>5</v>
      </c>
      <c r="I24">
        <v>5</v>
      </c>
      <c r="J24">
        <v>3</v>
      </c>
      <c r="K24">
        <v>4</v>
      </c>
      <c r="L24">
        <v>3</v>
      </c>
      <c r="M24" s="6">
        <f t="shared" si="0"/>
        <v>4</v>
      </c>
      <c r="N24" s="10">
        <f t="shared" si="1"/>
        <v>24</v>
      </c>
      <c r="O24" s="11">
        <f t="shared" si="2"/>
        <v>0.56271856774306206</v>
      </c>
    </row>
    <row r="25" spans="1:15" x14ac:dyDescent="0.3">
      <c r="A25">
        <v>41001</v>
      </c>
      <c r="B25">
        <v>0</v>
      </c>
      <c r="C25">
        <v>1992</v>
      </c>
      <c r="D25" s="53" t="s">
        <v>191</v>
      </c>
      <c r="E25" s="60" t="s">
        <v>44</v>
      </c>
      <c r="G25">
        <v>5</v>
      </c>
      <c r="H25">
        <v>5</v>
      </c>
      <c r="I25">
        <v>5</v>
      </c>
      <c r="J25">
        <v>5</v>
      </c>
      <c r="K25">
        <v>3</v>
      </c>
      <c r="L25">
        <v>4</v>
      </c>
      <c r="M25" s="6">
        <f t="shared" si="0"/>
        <v>4.5</v>
      </c>
      <c r="N25" s="10">
        <f t="shared" si="1"/>
        <v>27</v>
      </c>
      <c r="O25" s="11">
        <f t="shared" si="2"/>
        <v>1.2726600165816926</v>
      </c>
    </row>
    <row r="26" spans="1:15" x14ac:dyDescent="0.3">
      <c r="A26">
        <v>41003</v>
      </c>
      <c r="B26">
        <v>0</v>
      </c>
      <c r="C26">
        <v>1994</v>
      </c>
      <c r="D26" s="53" t="s">
        <v>191</v>
      </c>
      <c r="E26" s="60" t="s">
        <v>44</v>
      </c>
      <c r="G26">
        <v>4</v>
      </c>
      <c r="H26">
        <v>5</v>
      </c>
      <c r="I26">
        <v>4</v>
      </c>
      <c r="J26">
        <v>3</v>
      </c>
      <c r="K26">
        <v>2</v>
      </c>
      <c r="L26">
        <v>4</v>
      </c>
      <c r="M26" s="6">
        <f t="shared" si="0"/>
        <v>3.6666666666666665</v>
      </c>
      <c r="N26" s="10">
        <f t="shared" si="1"/>
        <v>22</v>
      </c>
      <c r="O26" s="11">
        <f t="shared" si="2"/>
        <v>8.9424268517308281E-2</v>
      </c>
    </row>
    <row r="27" spans="1:15" x14ac:dyDescent="0.3">
      <c r="A27">
        <v>41005</v>
      </c>
      <c r="B27">
        <v>0</v>
      </c>
      <c r="C27">
        <v>1986</v>
      </c>
      <c r="D27" s="53" t="s">
        <v>193</v>
      </c>
      <c r="E27" s="60">
        <v>3</v>
      </c>
      <c r="F27">
        <v>3</v>
      </c>
      <c r="G27">
        <v>4</v>
      </c>
      <c r="H27">
        <v>4</v>
      </c>
      <c r="I27">
        <v>4</v>
      </c>
      <c r="J27">
        <v>4</v>
      </c>
      <c r="K27">
        <v>4</v>
      </c>
      <c r="L27">
        <v>3</v>
      </c>
      <c r="M27" s="6">
        <f t="shared" si="0"/>
        <v>3.8333333333333335</v>
      </c>
      <c r="N27" s="10">
        <f t="shared" si="1"/>
        <v>23</v>
      </c>
      <c r="O27" s="11">
        <f t="shared" si="2"/>
        <v>0.32607141813018514</v>
      </c>
    </row>
    <row r="28" spans="1:15" x14ac:dyDescent="0.3">
      <c r="A28">
        <v>41007</v>
      </c>
      <c r="B28">
        <v>0</v>
      </c>
      <c r="C28">
        <v>1996</v>
      </c>
      <c r="D28" s="53" t="s">
        <v>191</v>
      </c>
      <c r="E28" s="60">
        <v>5</v>
      </c>
      <c r="F28">
        <v>5</v>
      </c>
      <c r="G28">
        <v>5</v>
      </c>
      <c r="H28">
        <v>4</v>
      </c>
      <c r="I28">
        <v>4</v>
      </c>
      <c r="J28">
        <v>5</v>
      </c>
      <c r="K28">
        <v>4</v>
      </c>
      <c r="L28">
        <v>4</v>
      </c>
      <c r="M28" s="6">
        <f t="shared" si="0"/>
        <v>4.333333333333333</v>
      </c>
      <c r="N28" s="10">
        <f t="shared" si="1"/>
        <v>26</v>
      </c>
      <c r="O28" s="11">
        <f t="shared" si="2"/>
        <v>1.0360128669688158</v>
      </c>
    </row>
    <row r="29" spans="1:15" x14ac:dyDescent="0.3">
      <c r="A29">
        <v>41018</v>
      </c>
      <c r="B29">
        <v>0</v>
      </c>
      <c r="C29">
        <v>1968</v>
      </c>
      <c r="D29" s="53" t="s">
        <v>193</v>
      </c>
      <c r="E29" s="60" t="s">
        <v>44</v>
      </c>
      <c r="G29">
        <v>4</v>
      </c>
      <c r="H29">
        <v>4</v>
      </c>
      <c r="I29">
        <v>5</v>
      </c>
      <c r="J29">
        <v>4</v>
      </c>
      <c r="K29">
        <v>4</v>
      </c>
      <c r="L29">
        <v>4</v>
      </c>
      <c r="M29" s="6">
        <f t="shared" si="0"/>
        <v>4.166666666666667</v>
      </c>
      <c r="N29" s="10">
        <f t="shared" si="1"/>
        <v>25</v>
      </c>
      <c r="O29" s="11">
        <f t="shared" si="2"/>
        <v>0.79936571735593887</v>
      </c>
    </row>
    <row r="30" spans="1:15" x14ac:dyDescent="0.3">
      <c r="A30">
        <v>41021</v>
      </c>
      <c r="B30">
        <v>0</v>
      </c>
      <c r="C30">
        <v>1983</v>
      </c>
      <c r="D30" s="53" t="s">
        <v>193</v>
      </c>
      <c r="E30" s="60">
        <v>7</v>
      </c>
      <c r="F30">
        <v>7</v>
      </c>
      <c r="G30">
        <v>5</v>
      </c>
      <c r="H30">
        <v>4</v>
      </c>
      <c r="I30">
        <v>5</v>
      </c>
      <c r="J30">
        <v>4</v>
      </c>
      <c r="K30">
        <v>4</v>
      </c>
      <c r="L30">
        <v>4</v>
      </c>
      <c r="M30" s="6">
        <f t="shared" si="0"/>
        <v>4.333333333333333</v>
      </c>
      <c r="N30" s="10">
        <f t="shared" si="1"/>
        <v>26</v>
      </c>
      <c r="O30" s="11">
        <f t="shared" si="2"/>
        <v>1.0360128669688158</v>
      </c>
    </row>
    <row r="31" spans="1:15" x14ac:dyDescent="0.3">
      <c r="A31">
        <v>41025</v>
      </c>
      <c r="B31">
        <v>0</v>
      </c>
      <c r="C31">
        <v>1994</v>
      </c>
      <c r="D31" s="53" t="s">
        <v>191</v>
      </c>
      <c r="E31" s="60" t="s">
        <v>44</v>
      </c>
      <c r="G31">
        <v>3</v>
      </c>
      <c r="H31">
        <v>3</v>
      </c>
      <c r="I31">
        <v>2</v>
      </c>
      <c r="J31">
        <v>5</v>
      </c>
      <c r="K31">
        <v>4</v>
      </c>
      <c r="L31">
        <v>5</v>
      </c>
      <c r="M31" s="6">
        <f t="shared" si="0"/>
        <v>3.6666666666666665</v>
      </c>
      <c r="N31" s="10">
        <f t="shared" si="1"/>
        <v>22</v>
      </c>
      <c r="O31" s="11">
        <f t="shared" si="2"/>
        <v>8.9424268517308281E-2</v>
      </c>
    </row>
    <row r="32" spans="1:15" x14ac:dyDescent="0.3">
      <c r="A32">
        <v>41056</v>
      </c>
      <c r="B32">
        <v>0</v>
      </c>
      <c r="C32">
        <v>1985</v>
      </c>
      <c r="D32" s="53" t="s">
        <v>193</v>
      </c>
      <c r="E32" s="60" t="s">
        <v>44</v>
      </c>
      <c r="G32">
        <v>4</v>
      </c>
      <c r="H32">
        <v>4</v>
      </c>
      <c r="I32">
        <v>4</v>
      </c>
      <c r="J32">
        <v>4</v>
      </c>
      <c r="K32">
        <v>3</v>
      </c>
      <c r="L32">
        <v>4</v>
      </c>
      <c r="M32" s="6">
        <f t="shared" si="0"/>
        <v>3.8333333333333335</v>
      </c>
      <c r="N32" s="10">
        <f t="shared" si="1"/>
        <v>23</v>
      </c>
      <c r="O32" s="11">
        <f t="shared" si="2"/>
        <v>0.32607141813018514</v>
      </c>
    </row>
    <row r="33" spans="1:15" x14ac:dyDescent="0.3">
      <c r="A33">
        <v>41057</v>
      </c>
      <c r="B33">
        <v>0</v>
      </c>
      <c r="C33">
        <v>1980</v>
      </c>
      <c r="D33" s="53" t="s">
        <v>193</v>
      </c>
      <c r="E33" s="60">
        <v>7</v>
      </c>
      <c r="F33">
        <v>7</v>
      </c>
      <c r="G33">
        <v>4</v>
      </c>
      <c r="H33">
        <v>2</v>
      </c>
      <c r="I33">
        <v>3</v>
      </c>
      <c r="J33">
        <v>5</v>
      </c>
      <c r="K33">
        <v>3</v>
      </c>
      <c r="L33">
        <v>2</v>
      </c>
      <c r="M33" s="6">
        <f t="shared" si="0"/>
        <v>3.1666666666666665</v>
      </c>
      <c r="N33" s="10">
        <f t="shared" si="1"/>
        <v>19</v>
      </c>
      <c r="O33" s="11">
        <f t="shared" si="2"/>
        <v>-0.6205171803213223</v>
      </c>
    </row>
    <row r="34" spans="1:15" x14ac:dyDescent="0.3">
      <c r="A34">
        <v>41076</v>
      </c>
      <c r="B34">
        <v>0</v>
      </c>
      <c r="C34">
        <v>1999</v>
      </c>
      <c r="D34" s="53" t="s">
        <v>191</v>
      </c>
      <c r="E34" s="60" t="s">
        <v>44</v>
      </c>
      <c r="G34">
        <v>3</v>
      </c>
      <c r="H34">
        <v>3</v>
      </c>
      <c r="I34">
        <v>4</v>
      </c>
      <c r="J34">
        <v>4</v>
      </c>
      <c r="K34">
        <v>3</v>
      </c>
      <c r="L34">
        <v>3</v>
      </c>
      <c r="M34" s="6">
        <f t="shared" si="0"/>
        <v>3.3333333333333335</v>
      </c>
      <c r="N34" s="10">
        <f t="shared" si="1"/>
        <v>20</v>
      </c>
      <c r="O34" s="11">
        <f t="shared" si="2"/>
        <v>-0.38387003070844544</v>
      </c>
    </row>
    <row r="35" spans="1:15" ht="28.8" x14ac:dyDescent="0.3">
      <c r="A35">
        <v>41080</v>
      </c>
      <c r="B35">
        <v>0</v>
      </c>
      <c r="C35">
        <v>1982</v>
      </c>
      <c r="D35" s="53" t="s">
        <v>193</v>
      </c>
      <c r="E35" s="60" t="s">
        <v>50</v>
      </c>
      <c r="F35">
        <v>7</v>
      </c>
      <c r="G35">
        <v>4</v>
      </c>
      <c r="H35">
        <v>3</v>
      </c>
      <c r="I35">
        <v>4</v>
      </c>
      <c r="J35">
        <v>3</v>
      </c>
      <c r="K35">
        <v>3</v>
      </c>
      <c r="L35">
        <v>4</v>
      </c>
      <c r="M35" s="6">
        <f t="shared" si="0"/>
        <v>3.5</v>
      </c>
      <c r="N35" s="10">
        <f t="shared" si="1"/>
        <v>21</v>
      </c>
      <c r="O35" s="11">
        <f t="shared" si="2"/>
        <v>-0.14722288109556858</v>
      </c>
    </row>
    <row r="36" spans="1:15" x14ac:dyDescent="0.3">
      <c r="A36">
        <v>41087</v>
      </c>
      <c r="B36">
        <v>0</v>
      </c>
      <c r="C36">
        <v>1981</v>
      </c>
      <c r="D36" s="53" t="s">
        <v>193</v>
      </c>
      <c r="E36" s="60">
        <v>5</v>
      </c>
      <c r="F36">
        <v>5</v>
      </c>
      <c r="G36">
        <v>4</v>
      </c>
      <c r="H36">
        <v>3</v>
      </c>
      <c r="I36">
        <v>4</v>
      </c>
      <c r="J36">
        <v>4</v>
      </c>
      <c r="K36">
        <v>4</v>
      </c>
      <c r="L36">
        <v>4</v>
      </c>
      <c r="M36" s="6">
        <f t="shared" si="0"/>
        <v>3.8333333333333335</v>
      </c>
      <c r="N36" s="10">
        <f t="shared" si="1"/>
        <v>23</v>
      </c>
      <c r="O36" s="11">
        <f t="shared" si="2"/>
        <v>0.32607141813018514</v>
      </c>
    </row>
    <row r="37" spans="1:15" x14ac:dyDescent="0.3">
      <c r="A37">
        <v>41091</v>
      </c>
      <c r="B37">
        <v>0</v>
      </c>
      <c r="C37">
        <v>1965</v>
      </c>
      <c r="D37" s="53" t="s">
        <v>193</v>
      </c>
      <c r="E37" s="60" t="s">
        <v>44</v>
      </c>
      <c r="G37">
        <v>4</v>
      </c>
      <c r="H37">
        <v>3</v>
      </c>
      <c r="I37">
        <v>5</v>
      </c>
      <c r="J37">
        <v>4</v>
      </c>
      <c r="K37">
        <v>3</v>
      </c>
      <c r="L37">
        <v>3</v>
      </c>
      <c r="M37" s="6">
        <f t="shared" si="0"/>
        <v>3.6666666666666665</v>
      </c>
      <c r="N37" s="10">
        <f t="shared" si="1"/>
        <v>22</v>
      </c>
      <c r="O37" s="11">
        <f t="shared" si="2"/>
        <v>8.9424268517308281E-2</v>
      </c>
    </row>
    <row r="38" spans="1:15" x14ac:dyDescent="0.3">
      <c r="A38">
        <v>41092</v>
      </c>
      <c r="B38">
        <v>0</v>
      </c>
      <c r="C38">
        <v>1983</v>
      </c>
      <c r="D38" s="53" t="s">
        <v>193</v>
      </c>
      <c r="E38" s="60">
        <v>6</v>
      </c>
      <c r="F38">
        <v>6</v>
      </c>
      <c r="G38">
        <v>4</v>
      </c>
      <c r="H38">
        <v>4</v>
      </c>
      <c r="I38">
        <v>5</v>
      </c>
      <c r="J38">
        <v>4</v>
      </c>
      <c r="K38">
        <v>4</v>
      </c>
      <c r="L38">
        <v>3</v>
      </c>
      <c r="M38" s="6">
        <f t="shared" si="0"/>
        <v>4</v>
      </c>
      <c r="N38" s="10">
        <f t="shared" si="1"/>
        <v>24</v>
      </c>
      <c r="O38" s="11">
        <f t="shared" si="2"/>
        <v>0.56271856774306206</v>
      </c>
    </row>
    <row r="39" spans="1:15" x14ac:dyDescent="0.3">
      <c r="A39">
        <v>41093</v>
      </c>
      <c r="B39">
        <v>0</v>
      </c>
      <c r="C39">
        <v>1969</v>
      </c>
      <c r="D39" s="53" t="s">
        <v>193</v>
      </c>
      <c r="E39" s="60" t="s">
        <v>44</v>
      </c>
      <c r="G39">
        <v>5</v>
      </c>
      <c r="H39">
        <v>4</v>
      </c>
      <c r="I39">
        <v>4</v>
      </c>
      <c r="J39">
        <v>4</v>
      </c>
      <c r="K39">
        <v>4</v>
      </c>
      <c r="L39">
        <v>4</v>
      </c>
      <c r="M39" s="6">
        <f t="shared" si="0"/>
        <v>4.166666666666667</v>
      </c>
      <c r="N39" s="10">
        <f t="shared" si="1"/>
        <v>25</v>
      </c>
      <c r="O39" s="11">
        <f t="shared" si="2"/>
        <v>0.79936571735593887</v>
      </c>
    </row>
    <row r="40" spans="1:15" x14ac:dyDescent="0.3">
      <c r="A40">
        <v>41096</v>
      </c>
      <c r="B40">
        <v>0</v>
      </c>
      <c r="C40">
        <v>1984</v>
      </c>
      <c r="D40" s="53" t="s">
        <v>193</v>
      </c>
      <c r="E40" s="60">
        <v>7</v>
      </c>
      <c r="F40">
        <v>7</v>
      </c>
      <c r="G40">
        <v>4</v>
      </c>
      <c r="H40">
        <v>3</v>
      </c>
      <c r="I40">
        <v>4</v>
      </c>
      <c r="J40">
        <v>4</v>
      </c>
      <c r="K40">
        <v>4</v>
      </c>
      <c r="L40">
        <v>3</v>
      </c>
      <c r="M40" s="6">
        <f t="shared" si="0"/>
        <v>3.6666666666666665</v>
      </c>
      <c r="N40" s="10">
        <f t="shared" si="1"/>
        <v>22</v>
      </c>
      <c r="O40" s="11">
        <f t="shared" si="2"/>
        <v>8.9424268517308281E-2</v>
      </c>
    </row>
    <row r="41" spans="1:15" x14ac:dyDescent="0.3">
      <c r="A41">
        <v>41097</v>
      </c>
      <c r="B41">
        <v>0</v>
      </c>
      <c r="C41">
        <v>1992</v>
      </c>
      <c r="D41" s="53" t="s">
        <v>191</v>
      </c>
      <c r="E41" s="60" t="s">
        <v>44</v>
      </c>
      <c r="G41">
        <v>4</v>
      </c>
      <c r="H41">
        <v>4</v>
      </c>
      <c r="I41">
        <v>5</v>
      </c>
      <c r="J41">
        <v>4</v>
      </c>
      <c r="K41">
        <v>3</v>
      </c>
      <c r="L41">
        <v>4</v>
      </c>
      <c r="M41" s="6">
        <f t="shared" si="0"/>
        <v>4</v>
      </c>
      <c r="N41" s="10">
        <f t="shared" si="1"/>
        <v>24</v>
      </c>
      <c r="O41" s="11">
        <f t="shared" si="2"/>
        <v>0.56271856774306206</v>
      </c>
    </row>
    <row r="42" spans="1:15" x14ac:dyDescent="0.3">
      <c r="A42">
        <v>41098</v>
      </c>
      <c r="B42">
        <v>0</v>
      </c>
      <c r="C42">
        <v>1973</v>
      </c>
      <c r="D42" s="53" t="s">
        <v>193</v>
      </c>
      <c r="E42" s="60" t="s">
        <v>44</v>
      </c>
      <c r="G42">
        <v>4</v>
      </c>
      <c r="H42">
        <v>4</v>
      </c>
      <c r="I42">
        <v>5</v>
      </c>
      <c r="J42">
        <v>4</v>
      </c>
      <c r="K42">
        <v>4</v>
      </c>
      <c r="L42">
        <v>2</v>
      </c>
      <c r="M42" s="6">
        <f t="shared" si="0"/>
        <v>3.8333333333333335</v>
      </c>
      <c r="N42" s="10">
        <f t="shared" si="1"/>
        <v>23</v>
      </c>
      <c r="O42" s="11">
        <f t="shared" si="2"/>
        <v>0.32607141813018514</v>
      </c>
    </row>
    <row r="43" spans="1:15" x14ac:dyDescent="0.3">
      <c r="A43">
        <v>41100</v>
      </c>
      <c r="B43">
        <v>0</v>
      </c>
      <c r="C43">
        <v>1994</v>
      </c>
      <c r="D43" s="53" t="s">
        <v>191</v>
      </c>
      <c r="E43" s="60" t="s">
        <v>44</v>
      </c>
      <c r="G43">
        <v>5</v>
      </c>
      <c r="H43">
        <v>4</v>
      </c>
      <c r="I43">
        <v>4</v>
      </c>
      <c r="J43">
        <v>4</v>
      </c>
      <c r="K43">
        <v>3</v>
      </c>
      <c r="L43">
        <v>5</v>
      </c>
      <c r="M43" s="6">
        <f t="shared" si="0"/>
        <v>4.166666666666667</v>
      </c>
      <c r="N43" s="10">
        <f t="shared" si="1"/>
        <v>25</v>
      </c>
      <c r="O43" s="11">
        <f t="shared" si="2"/>
        <v>0.79936571735593887</v>
      </c>
    </row>
    <row r="44" spans="1:15" x14ac:dyDescent="0.3">
      <c r="A44">
        <v>41104</v>
      </c>
      <c r="B44">
        <v>0</v>
      </c>
      <c r="C44">
        <v>1975</v>
      </c>
      <c r="D44" s="53" t="s">
        <v>193</v>
      </c>
      <c r="E44" s="60" t="s">
        <v>44</v>
      </c>
      <c r="G44">
        <v>3</v>
      </c>
      <c r="H44">
        <v>2</v>
      </c>
      <c r="I44">
        <v>3</v>
      </c>
      <c r="J44">
        <v>3</v>
      </c>
      <c r="K44">
        <v>3</v>
      </c>
      <c r="L44">
        <v>3</v>
      </c>
      <c r="M44" s="6">
        <f t="shared" si="0"/>
        <v>2.8333333333333335</v>
      </c>
      <c r="N44" s="10">
        <f t="shared" si="1"/>
        <v>17</v>
      </c>
      <c r="O44" s="11">
        <f t="shared" si="2"/>
        <v>-1.0938114795470759</v>
      </c>
    </row>
    <row r="45" spans="1:15" x14ac:dyDescent="0.3">
      <c r="A45">
        <v>41105</v>
      </c>
      <c r="B45">
        <v>0</v>
      </c>
      <c r="C45">
        <v>1981</v>
      </c>
      <c r="D45" s="53" t="s">
        <v>193</v>
      </c>
      <c r="E45" s="60" t="s">
        <v>51</v>
      </c>
      <c r="F45">
        <v>0</v>
      </c>
      <c r="G45">
        <v>2</v>
      </c>
      <c r="H45">
        <v>3</v>
      </c>
      <c r="I45">
        <v>5</v>
      </c>
      <c r="J45">
        <v>2</v>
      </c>
      <c r="K45">
        <v>3</v>
      </c>
      <c r="L45">
        <v>3</v>
      </c>
      <c r="M45" s="6">
        <f t="shared" si="0"/>
        <v>3</v>
      </c>
      <c r="N45" s="10">
        <f t="shared" si="1"/>
        <v>18</v>
      </c>
      <c r="O45" s="11">
        <f t="shared" si="2"/>
        <v>-0.85716432993419911</v>
      </c>
    </row>
    <row r="46" spans="1:15" x14ac:dyDescent="0.3">
      <c r="A46">
        <v>41107</v>
      </c>
      <c r="B46">
        <v>0</v>
      </c>
      <c r="C46">
        <v>1985</v>
      </c>
      <c r="D46" s="53" t="s">
        <v>193</v>
      </c>
      <c r="E46" s="60">
        <v>7</v>
      </c>
      <c r="F46">
        <v>7</v>
      </c>
      <c r="G46">
        <v>4</v>
      </c>
      <c r="H46">
        <v>4</v>
      </c>
      <c r="I46">
        <v>5</v>
      </c>
      <c r="J46">
        <v>4</v>
      </c>
      <c r="K46">
        <v>3</v>
      </c>
      <c r="L46">
        <v>4</v>
      </c>
      <c r="M46" s="6">
        <f t="shared" si="0"/>
        <v>4</v>
      </c>
      <c r="N46" s="10">
        <f t="shared" si="1"/>
        <v>24</v>
      </c>
      <c r="O46" s="11">
        <f t="shared" si="2"/>
        <v>0.56271856774306206</v>
      </c>
    </row>
    <row r="47" spans="1:15" x14ac:dyDescent="0.3">
      <c r="A47">
        <v>41112</v>
      </c>
      <c r="B47">
        <v>0</v>
      </c>
      <c r="C47">
        <v>1984</v>
      </c>
      <c r="D47" s="53" t="s">
        <v>193</v>
      </c>
      <c r="E47" s="60" t="s">
        <v>44</v>
      </c>
      <c r="G47">
        <v>3</v>
      </c>
      <c r="H47">
        <v>2</v>
      </c>
      <c r="I47">
        <v>4</v>
      </c>
      <c r="J47">
        <v>3</v>
      </c>
      <c r="K47">
        <v>4</v>
      </c>
      <c r="L47">
        <v>3</v>
      </c>
      <c r="M47" s="6">
        <f t="shared" si="0"/>
        <v>3.1666666666666665</v>
      </c>
      <c r="N47" s="10">
        <f t="shared" si="1"/>
        <v>19</v>
      </c>
      <c r="O47" s="11">
        <f t="shared" si="2"/>
        <v>-0.6205171803213223</v>
      </c>
    </row>
    <row r="48" spans="1:15" x14ac:dyDescent="0.3">
      <c r="A48">
        <v>41116</v>
      </c>
      <c r="B48">
        <v>0</v>
      </c>
      <c r="C48">
        <v>1984</v>
      </c>
      <c r="D48" s="53" t="s">
        <v>193</v>
      </c>
      <c r="E48" s="60">
        <v>6</v>
      </c>
      <c r="F48">
        <v>6</v>
      </c>
      <c r="G48">
        <v>4</v>
      </c>
      <c r="H48">
        <v>3</v>
      </c>
      <c r="I48">
        <v>4</v>
      </c>
      <c r="J48">
        <v>5</v>
      </c>
      <c r="K48">
        <v>4</v>
      </c>
      <c r="L48">
        <v>4</v>
      </c>
      <c r="M48" s="6">
        <f t="shared" si="0"/>
        <v>4</v>
      </c>
      <c r="N48" s="10">
        <f t="shared" si="1"/>
        <v>24</v>
      </c>
      <c r="O48" s="11">
        <f t="shared" si="2"/>
        <v>0.56271856774306206</v>
      </c>
    </row>
    <row r="49" spans="1:15" ht="28.8" x14ac:dyDescent="0.3">
      <c r="A49">
        <v>41118</v>
      </c>
      <c r="B49">
        <v>0</v>
      </c>
      <c r="C49">
        <v>1993</v>
      </c>
      <c r="D49" s="53" t="s">
        <v>191</v>
      </c>
      <c r="E49" s="60" t="s">
        <v>52</v>
      </c>
      <c r="F49">
        <v>2</v>
      </c>
      <c r="G49">
        <v>5</v>
      </c>
      <c r="H49">
        <v>4</v>
      </c>
      <c r="I49">
        <v>4</v>
      </c>
      <c r="J49">
        <v>4</v>
      </c>
      <c r="K49">
        <v>4</v>
      </c>
      <c r="L49">
        <v>3</v>
      </c>
      <c r="M49" s="6">
        <f t="shared" si="0"/>
        <v>4</v>
      </c>
      <c r="N49" s="10">
        <f t="shared" si="1"/>
        <v>24</v>
      </c>
      <c r="O49" s="11">
        <f t="shared" si="2"/>
        <v>0.56271856774306206</v>
      </c>
    </row>
    <row r="50" spans="1:15" x14ac:dyDescent="0.3">
      <c r="A50">
        <v>41121</v>
      </c>
      <c r="B50">
        <v>0</v>
      </c>
      <c r="C50">
        <v>1998</v>
      </c>
      <c r="D50" s="53" t="s">
        <v>191</v>
      </c>
      <c r="E50" s="60" t="s">
        <v>53</v>
      </c>
      <c r="F50">
        <v>0</v>
      </c>
      <c r="G50">
        <v>2</v>
      </c>
      <c r="H50">
        <v>3</v>
      </c>
      <c r="I50">
        <v>4</v>
      </c>
      <c r="J50">
        <v>2</v>
      </c>
      <c r="K50">
        <v>3</v>
      </c>
      <c r="L50">
        <v>3</v>
      </c>
      <c r="M50" s="6">
        <f t="shared" si="0"/>
        <v>2.8333333333333335</v>
      </c>
      <c r="N50" s="10">
        <f t="shared" si="1"/>
        <v>17</v>
      </c>
      <c r="O50" s="11">
        <f t="shared" si="2"/>
        <v>-1.0938114795470759</v>
      </c>
    </row>
    <row r="51" spans="1:15" ht="57.6" x14ac:dyDescent="0.3">
      <c r="A51">
        <v>41148</v>
      </c>
      <c r="B51">
        <v>0</v>
      </c>
      <c r="C51">
        <v>1976</v>
      </c>
      <c r="D51" s="53" t="s">
        <v>193</v>
      </c>
      <c r="E51" s="60" t="s">
        <v>54</v>
      </c>
      <c r="G51">
        <v>4</v>
      </c>
      <c r="H51">
        <v>1</v>
      </c>
      <c r="I51">
        <v>5</v>
      </c>
      <c r="J51">
        <v>4</v>
      </c>
      <c r="K51">
        <v>4</v>
      </c>
      <c r="L51">
        <v>2</v>
      </c>
      <c r="M51" s="6">
        <f t="shared" si="0"/>
        <v>3.3333333333333335</v>
      </c>
      <c r="N51" s="10">
        <f t="shared" si="1"/>
        <v>20</v>
      </c>
      <c r="O51" s="11">
        <f t="shared" si="2"/>
        <v>-0.38387003070844544</v>
      </c>
    </row>
    <row r="52" spans="1:15" x14ac:dyDescent="0.3">
      <c r="A52">
        <v>41151</v>
      </c>
      <c r="B52">
        <v>0</v>
      </c>
      <c r="C52">
        <v>1964</v>
      </c>
      <c r="D52" s="53" t="s">
        <v>193</v>
      </c>
      <c r="E52" s="60">
        <v>0</v>
      </c>
      <c r="F52">
        <v>0</v>
      </c>
      <c r="G52">
        <v>2</v>
      </c>
      <c r="H52">
        <v>2</v>
      </c>
      <c r="I52">
        <v>4</v>
      </c>
      <c r="J52">
        <v>4</v>
      </c>
      <c r="K52">
        <v>1</v>
      </c>
      <c r="L52">
        <v>1</v>
      </c>
      <c r="M52" s="6">
        <f t="shared" si="0"/>
        <v>2.3333333333333335</v>
      </c>
      <c r="N52" s="10">
        <f t="shared" si="1"/>
        <v>14</v>
      </c>
      <c r="O52" s="11">
        <f t="shared" si="2"/>
        <v>-1.8037529283857066</v>
      </c>
    </row>
    <row r="53" spans="1:15" x14ac:dyDescent="0.3">
      <c r="A53">
        <v>41195</v>
      </c>
      <c r="B53">
        <v>0</v>
      </c>
      <c r="C53">
        <v>2001</v>
      </c>
      <c r="D53" s="53" t="s">
        <v>191</v>
      </c>
      <c r="E53" s="60" t="s">
        <v>55</v>
      </c>
      <c r="F53">
        <v>0</v>
      </c>
      <c r="G53">
        <v>3</v>
      </c>
      <c r="H53">
        <v>3</v>
      </c>
      <c r="I53">
        <v>4</v>
      </c>
      <c r="J53">
        <v>3</v>
      </c>
      <c r="K53">
        <v>4</v>
      </c>
      <c r="L53">
        <v>2</v>
      </c>
      <c r="M53" s="6">
        <f t="shared" si="0"/>
        <v>3.1666666666666665</v>
      </c>
      <c r="N53" s="10">
        <f t="shared" si="1"/>
        <v>19</v>
      </c>
      <c r="O53" s="11">
        <f t="shared" si="2"/>
        <v>-0.6205171803213223</v>
      </c>
    </row>
    <row r="54" spans="1:15" x14ac:dyDescent="0.3">
      <c r="A54">
        <v>41211</v>
      </c>
      <c r="B54">
        <v>0</v>
      </c>
      <c r="C54">
        <v>1987</v>
      </c>
      <c r="D54" s="53" t="s">
        <v>193</v>
      </c>
      <c r="E54" s="60">
        <v>2</v>
      </c>
      <c r="F54">
        <v>2</v>
      </c>
      <c r="G54">
        <v>4</v>
      </c>
      <c r="H54">
        <v>4</v>
      </c>
      <c r="I54">
        <v>5</v>
      </c>
      <c r="J54">
        <v>4</v>
      </c>
      <c r="K54">
        <v>3</v>
      </c>
      <c r="L54">
        <v>4</v>
      </c>
      <c r="M54" s="6">
        <f t="shared" si="0"/>
        <v>4</v>
      </c>
      <c r="N54" s="10">
        <f t="shared" si="1"/>
        <v>24</v>
      </c>
      <c r="O54" s="11">
        <f t="shared" si="2"/>
        <v>0.56271856774306206</v>
      </c>
    </row>
    <row r="55" spans="1:15" x14ac:dyDescent="0.3">
      <c r="A55">
        <v>41239</v>
      </c>
      <c r="B55">
        <v>1</v>
      </c>
      <c r="C55">
        <v>2003</v>
      </c>
      <c r="D55" s="53" t="s">
        <v>191</v>
      </c>
      <c r="E55" s="60" t="s">
        <v>44</v>
      </c>
      <c r="G55">
        <v>4</v>
      </c>
      <c r="H55">
        <v>1</v>
      </c>
      <c r="I55">
        <v>1</v>
      </c>
      <c r="J55">
        <v>4</v>
      </c>
      <c r="K55">
        <v>4</v>
      </c>
      <c r="L55">
        <v>2</v>
      </c>
      <c r="M55" s="6">
        <f t="shared" si="0"/>
        <v>2.6666666666666665</v>
      </c>
      <c r="N55" s="10">
        <f t="shared" si="1"/>
        <v>16</v>
      </c>
      <c r="O55" s="11">
        <f t="shared" si="2"/>
        <v>-1.3304586291599529</v>
      </c>
    </row>
    <row r="56" spans="1:15" ht="28.8" x14ac:dyDescent="0.3">
      <c r="A56">
        <v>41281</v>
      </c>
      <c r="B56">
        <v>0</v>
      </c>
      <c r="C56">
        <v>1978</v>
      </c>
      <c r="D56" s="53" t="s">
        <v>193</v>
      </c>
      <c r="E56" s="60" t="s">
        <v>56</v>
      </c>
      <c r="G56">
        <v>5</v>
      </c>
      <c r="H56">
        <v>4</v>
      </c>
      <c r="I56">
        <v>4</v>
      </c>
      <c r="J56">
        <v>5</v>
      </c>
      <c r="K56">
        <v>4</v>
      </c>
      <c r="L56">
        <v>4</v>
      </c>
      <c r="M56" s="6">
        <f t="shared" si="0"/>
        <v>4.333333333333333</v>
      </c>
      <c r="N56" s="10">
        <f t="shared" si="1"/>
        <v>26</v>
      </c>
      <c r="O56" s="11">
        <f t="shared" si="2"/>
        <v>1.0360128669688158</v>
      </c>
    </row>
    <row r="57" spans="1:15" ht="28.8" x14ac:dyDescent="0.3">
      <c r="A57">
        <v>41289</v>
      </c>
      <c r="B57">
        <v>0</v>
      </c>
      <c r="C57">
        <v>1987</v>
      </c>
      <c r="D57" s="53" t="s">
        <v>193</v>
      </c>
      <c r="E57" s="60" t="s">
        <v>57</v>
      </c>
      <c r="F57">
        <v>5</v>
      </c>
      <c r="G57">
        <v>4</v>
      </c>
      <c r="H57">
        <v>3</v>
      </c>
      <c r="I57">
        <v>2</v>
      </c>
      <c r="J57">
        <v>3</v>
      </c>
      <c r="K57">
        <v>4</v>
      </c>
      <c r="L57">
        <v>3</v>
      </c>
      <c r="M57" s="6">
        <f t="shared" si="0"/>
        <v>3.1666666666666665</v>
      </c>
      <c r="N57" s="10">
        <f t="shared" si="1"/>
        <v>19</v>
      </c>
      <c r="O57" s="11">
        <f t="shared" si="2"/>
        <v>-0.6205171803213223</v>
      </c>
    </row>
    <row r="58" spans="1:15" x14ac:dyDescent="0.3">
      <c r="A58">
        <v>41293</v>
      </c>
      <c r="B58">
        <v>0</v>
      </c>
      <c r="C58">
        <v>1985</v>
      </c>
      <c r="D58" s="53" t="s">
        <v>193</v>
      </c>
      <c r="E58" s="60">
        <v>0</v>
      </c>
      <c r="F58">
        <v>0</v>
      </c>
      <c r="G58">
        <v>3</v>
      </c>
      <c r="H58">
        <v>3</v>
      </c>
      <c r="I58">
        <v>3</v>
      </c>
      <c r="J58">
        <v>3</v>
      </c>
      <c r="K58">
        <v>4</v>
      </c>
      <c r="L58">
        <v>3</v>
      </c>
      <c r="M58" s="6">
        <f t="shared" si="0"/>
        <v>3.1666666666666665</v>
      </c>
      <c r="N58" s="10">
        <f t="shared" si="1"/>
        <v>19</v>
      </c>
      <c r="O58" s="11">
        <f t="shared" si="2"/>
        <v>-0.6205171803213223</v>
      </c>
    </row>
    <row r="59" spans="1:15" x14ac:dyDescent="0.3">
      <c r="A59">
        <v>34182</v>
      </c>
      <c r="B59">
        <v>0</v>
      </c>
      <c r="C59">
        <v>2000</v>
      </c>
      <c r="D59" s="53" t="s">
        <v>191</v>
      </c>
      <c r="E59" s="60">
        <v>3</v>
      </c>
      <c r="F59">
        <v>3</v>
      </c>
      <c r="G59">
        <v>4</v>
      </c>
      <c r="H59">
        <v>4</v>
      </c>
      <c r="I59">
        <v>5</v>
      </c>
      <c r="J59">
        <v>4</v>
      </c>
      <c r="K59">
        <v>2</v>
      </c>
      <c r="L59">
        <v>4</v>
      </c>
      <c r="M59" s="6">
        <f t="shared" si="0"/>
        <v>3.8333333333333335</v>
      </c>
      <c r="N59" s="10">
        <f t="shared" si="1"/>
        <v>23</v>
      </c>
      <c r="O59" s="11">
        <f t="shared" si="2"/>
        <v>0.32607141813018514</v>
      </c>
    </row>
    <row r="60" spans="1:15" x14ac:dyDescent="0.3">
      <c r="A60">
        <v>41315</v>
      </c>
      <c r="B60">
        <v>0</v>
      </c>
      <c r="C60">
        <v>1988</v>
      </c>
      <c r="D60" s="53" t="s">
        <v>193</v>
      </c>
      <c r="E60" s="60" t="s">
        <v>58</v>
      </c>
      <c r="F60">
        <v>5</v>
      </c>
      <c r="G60">
        <v>5</v>
      </c>
      <c r="H60">
        <v>5</v>
      </c>
      <c r="I60">
        <v>4</v>
      </c>
      <c r="J60">
        <v>5</v>
      </c>
      <c r="K60">
        <v>3</v>
      </c>
      <c r="L60">
        <v>5</v>
      </c>
      <c r="M60" s="6">
        <f t="shared" si="0"/>
        <v>4.5</v>
      </c>
      <c r="N60" s="10">
        <f t="shared" si="1"/>
        <v>27</v>
      </c>
      <c r="O60" s="11">
        <f t="shared" si="2"/>
        <v>1.2726600165816926</v>
      </c>
    </row>
    <row r="61" spans="1:15" x14ac:dyDescent="0.3">
      <c r="A61">
        <v>41328</v>
      </c>
      <c r="B61">
        <v>0</v>
      </c>
      <c r="C61">
        <v>1984</v>
      </c>
      <c r="D61" s="53" t="s">
        <v>193</v>
      </c>
      <c r="E61" s="60" t="s">
        <v>44</v>
      </c>
      <c r="G61">
        <v>3</v>
      </c>
      <c r="H61">
        <v>4</v>
      </c>
      <c r="I61">
        <v>4</v>
      </c>
      <c r="J61">
        <v>4</v>
      </c>
      <c r="K61">
        <v>2</v>
      </c>
      <c r="L61">
        <v>5</v>
      </c>
      <c r="M61" s="6">
        <f t="shared" si="0"/>
        <v>3.6666666666666665</v>
      </c>
      <c r="N61" s="10">
        <f t="shared" si="1"/>
        <v>22</v>
      </c>
      <c r="O61" s="11">
        <f t="shared" si="2"/>
        <v>8.9424268517308281E-2</v>
      </c>
    </row>
    <row r="62" spans="1:15" x14ac:dyDescent="0.3">
      <c r="A62">
        <v>41332</v>
      </c>
      <c r="B62">
        <v>0</v>
      </c>
      <c r="C62">
        <v>1987</v>
      </c>
      <c r="D62" s="53" t="s">
        <v>193</v>
      </c>
      <c r="E62" s="60" t="s">
        <v>44</v>
      </c>
      <c r="G62">
        <v>3</v>
      </c>
      <c r="H62">
        <v>3</v>
      </c>
      <c r="I62">
        <v>5</v>
      </c>
      <c r="J62">
        <v>3</v>
      </c>
      <c r="K62">
        <v>3</v>
      </c>
      <c r="L62">
        <v>4</v>
      </c>
      <c r="M62" s="6">
        <f t="shared" si="0"/>
        <v>3.5</v>
      </c>
      <c r="N62" s="10">
        <f t="shared" si="1"/>
        <v>21</v>
      </c>
      <c r="O62" s="11">
        <f t="shared" si="2"/>
        <v>-0.14722288109556858</v>
      </c>
    </row>
    <row r="63" spans="1:15" x14ac:dyDescent="0.3">
      <c r="A63">
        <v>41387</v>
      </c>
      <c r="B63">
        <v>0</v>
      </c>
      <c r="C63">
        <v>1984</v>
      </c>
      <c r="D63" s="53" t="s">
        <v>193</v>
      </c>
      <c r="E63" s="60">
        <v>5</v>
      </c>
      <c r="F63">
        <v>5</v>
      </c>
      <c r="G63">
        <v>4</v>
      </c>
      <c r="H63">
        <v>4</v>
      </c>
      <c r="I63">
        <v>5</v>
      </c>
      <c r="J63">
        <v>4</v>
      </c>
      <c r="K63">
        <v>4</v>
      </c>
      <c r="L63">
        <v>4</v>
      </c>
      <c r="M63" s="6">
        <f t="shared" si="0"/>
        <v>4.166666666666667</v>
      </c>
      <c r="N63" s="10">
        <f t="shared" si="1"/>
        <v>25</v>
      </c>
      <c r="O63" s="11">
        <f t="shared" si="2"/>
        <v>0.79936571735593887</v>
      </c>
    </row>
    <row r="64" spans="1:15" x14ac:dyDescent="0.3">
      <c r="A64">
        <v>41395</v>
      </c>
      <c r="B64">
        <v>0</v>
      </c>
      <c r="C64">
        <v>1996</v>
      </c>
      <c r="D64" s="53" t="s">
        <v>191</v>
      </c>
      <c r="E64" s="60">
        <v>7</v>
      </c>
      <c r="F64">
        <v>7</v>
      </c>
      <c r="G64">
        <v>4</v>
      </c>
      <c r="H64">
        <v>4</v>
      </c>
      <c r="I64">
        <v>4</v>
      </c>
      <c r="J64">
        <v>4</v>
      </c>
      <c r="K64">
        <v>4</v>
      </c>
      <c r="L64">
        <v>4</v>
      </c>
      <c r="M64" s="6">
        <f t="shared" si="0"/>
        <v>4</v>
      </c>
      <c r="N64" s="10">
        <f t="shared" si="1"/>
        <v>24</v>
      </c>
      <c r="O64" s="11">
        <f t="shared" si="2"/>
        <v>0.56271856774306206</v>
      </c>
    </row>
    <row r="65" spans="1:15" x14ac:dyDescent="0.3">
      <c r="A65">
        <v>41412</v>
      </c>
      <c r="B65">
        <v>0</v>
      </c>
      <c r="C65">
        <v>1984</v>
      </c>
      <c r="D65" s="53" t="s">
        <v>193</v>
      </c>
      <c r="E65" s="60">
        <v>7</v>
      </c>
      <c r="F65">
        <v>7</v>
      </c>
      <c r="G65">
        <v>4</v>
      </c>
      <c r="H65">
        <v>3</v>
      </c>
      <c r="I65">
        <v>4</v>
      </c>
      <c r="J65">
        <v>4</v>
      </c>
      <c r="K65">
        <v>4</v>
      </c>
      <c r="L65">
        <v>3</v>
      </c>
      <c r="M65" s="6">
        <f t="shared" si="0"/>
        <v>3.6666666666666665</v>
      </c>
      <c r="N65" s="10">
        <f t="shared" si="1"/>
        <v>22</v>
      </c>
      <c r="O65" s="11">
        <f t="shared" si="2"/>
        <v>8.9424268517308281E-2</v>
      </c>
    </row>
    <row r="66" spans="1:15" x14ac:dyDescent="0.3">
      <c r="A66">
        <v>41419</v>
      </c>
      <c r="B66">
        <v>0</v>
      </c>
      <c r="C66">
        <v>2002</v>
      </c>
      <c r="D66" s="53" t="s">
        <v>191</v>
      </c>
      <c r="E66" s="60" t="s">
        <v>44</v>
      </c>
      <c r="G66">
        <v>2</v>
      </c>
      <c r="H66">
        <v>1</v>
      </c>
      <c r="I66">
        <v>3</v>
      </c>
      <c r="J66">
        <v>3</v>
      </c>
      <c r="K66">
        <v>2</v>
      </c>
      <c r="L66">
        <v>1</v>
      </c>
      <c r="M66" s="6">
        <f t="shared" ref="M66:M126" si="3">AVERAGE(G66:L66)</f>
        <v>2</v>
      </c>
      <c r="N66" s="10">
        <f t="shared" ref="N66:N126" si="4">SUM(G66:L66)</f>
        <v>12</v>
      </c>
      <c r="O66" s="11">
        <f t="shared" ref="O66:O126" si="5">(N66-$Q$2)/$R$2</f>
        <v>-2.2770472276114604</v>
      </c>
    </row>
    <row r="67" spans="1:15" x14ac:dyDescent="0.3">
      <c r="A67">
        <v>41422</v>
      </c>
      <c r="B67">
        <v>0</v>
      </c>
      <c r="C67">
        <v>1977</v>
      </c>
      <c r="D67" s="53" t="s">
        <v>193</v>
      </c>
      <c r="E67" s="60" t="s">
        <v>44</v>
      </c>
      <c r="G67">
        <v>4</v>
      </c>
      <c r="H67">
        <v>4</v>
      </c>
      <c r="I67">
        <v>4</v>
      </c>
      <c r="J67">
        <v>4</v>
      </c>
      <c r="K67">
        <v>4</v>
      </c>
      <c r="L67">
        <v>4</v>
      </c>
      <c r="M67" s="6">
        <f t="shared" si="3"/>
        <v>4</v>
      </c>
      <c r="N67" s="10">
        <f t="shared" si="4"/>
        <v>24</v>
      </c>
      <c r="O67" s="11">
        <f t="shared" si="5"/>
        <v>0.56271856774306206</v>
      </c>
    </row>
    <row r="68" spans="1:15" x14ac:dyDescent="0.3">
      <c r="A68">
        <v>41503</v>
      </c>
      <c r="B68">
        <v>0</v>
      </c>
      <c r="C68">
        <v>2004</v>
      </c>
      <c r="D68" s="53" t="s">
        <v>192</v>
      </c>
      <c r="E68" s="60">
        <v>0</v>
      </c>
      <c r="F68">
        <v>0</v>
      </c>
      <c r="G68">
        <v>2</v>
      </c>
      <c r="H68">
        <v>2</v>
      </c>
      <c r="I68">
        <v>4</v>
      </c>
      <c r="J68">
        <v>4</v>
      </c>
      <c r="K68">
        <v>5</v>
      </c>
      <c r="L68">
        <v>2</v>
      </c>
      <c r="M68" s="6">
        <f t="shared" si="3"/>
        <v>3.1666666666666665</v>
      </c>
      <c r="N68" s="10">
        <f t="shared" si="4"/>
        <v>19</v>
      </c>
      <c r="O68" s="11">
        <f t="shared" si="5"/>
        <v>-0.6205171803213223</v>
      </c>
    </row>
    <row r="69" spans="1:15" x14ac:dyDescent="0.3">
      <c r="A69">
        <v>41452</v>
      </c>
      <c r="B69">
        <v>1</v>
      </c>
      <c r="C69">
        <v>2002</v>
      </c>
      <c r="D69" s="53" t="s">
        <v>191</v>
      </c>
      <c r="E69" s="60" t="s">
        <v>59</v>
      </c>
      <c r="F69">
        <v>1</v>
      </c>
      <c r="G69">
        <v>2</v>
      </c>
      <c r="H69">
        <v>2</v>
      </c>
      <c r="I69">
        <v>4</v>
      </c>
      <c r="J69">
        <v>3</v>
      </c>
      <c r="K69">
        <v>3</v>
      </c>
      <c r="L69">
        <v>2</v>
      </c>
      <c r="M69" s="6">
        <f t="shared" si="3"/>
        <v>2.6666666666666665</v>
      </c>
      <c r="N69" s="10">
        <f t="shared" si="4"/>
        <v>16</v>
      </c>
      <c r="O69" s="11">
        <f t="shared" si="5"/>
        <v>-1.3304586291599529</v>
      </c>
    </row>
    <row r="70" spans="1:15" x14ac:dyDescent="0.3">
      <c r="A70">
        <v>41457</v>
      </c>
      <c r="B70">
        <v>0</v>
      </c>
      <c r="C70">
        <v>2004</v>
      </c>
      <c r="D70" s="53" t="s">
        <v>192</v>
      </c>
      <c r="E70" s="60">
        <v>2</v>
      </c>
      <c r="F70">
        <v>2</v>
      </c>
      <c r="G70">
        <v>4</v>
      </c>
      <c r="H70">
        <v>3</v>
      </c>
      <c r="I70">
        <v>5</v>
      </c>
      <c r="J70">
        <v>4</v>
      </c>
      <c r="K70">
        <v>2</v>
      </c>
      <c r="L70">
        <v>3</v>
      </c>
      <c r="M70" s="6">
        <f t="shared" si="3"/>
        <v>3.5</v>
      </c>
      <c r="N70" s="10">
        <f t="shared" si="4"/>
        <v>21</v>
      </c>
      <c r="O70" s="11">
        <f t="shared" si="5"/>
        <v>-0.14722288109556858</v>
      </c>
    </row>
    <row r="71" spans="1:15" x14ac:dyDescent="0.3">
      <c r="A71">
        <v>41569</v>
      </c>
      <c r="B71">
        <v>0</v>
      </c>
      <c r="C71">
        <v>1996</v>
      </c>
      <c r="D71" s="53" t="s">
        <v>191</v>
      </c>
      <c r="E71" s="60" t="s">
        <v>44</v>
      </c>
      <c r="G71">
        <v>4</v>
      </c>
      <c r="H71">
        <v>3</v>
      </c>
      <c r="I71">
        <v>4</v>
      </c>
      <c r="J71">
        <v>3</v>
      </c>
      <c r="K71">
        <v>3</v>
      </c>
      <c r="L71">
        <v>3</v>
      </c>
      <c r="M71" s="6">
        <f t="shared" si="3"/>
        <v>3.3333333333333335</v>
      </c>
      <c r="N71" s="10">
        <f t="shared" si="4"/>
        <v>20</v>
      </c>
      <c r="O71" s="11">
        <f t="shared" si="5"/>
        <v>-0.38387003070844544</v>
      </c>
    </row>
    <row r="72" spans="1:15" x14ac:dyDescent="0.3">
      <c r="A72">
        <v>41588</v>
      </c>
      <c r="B72">
        <v>0</v>
      </c>
      <c r="C72">
        <v>2003</v>
      </c>
      <c r="D72" s="53" t="s">
        <v>191</v>
      </c>
      <c r="E72" s="60">
        <v>3</v>
      </c>
      <c r="F72">
        <v>3</v>
      </c>
      <c r="G72">
        <v>4</v>
      </c>
      <c r="H72">
        <v>4</v>
      </c>
      <c r="I72">
        <v>4</v>
      </c>
      <c r="J72">
        <v>4</v>
      </c>
      <c r="K72">
        <v>2</v>
      </c>
      <c r="L72">
        <v>4</v>
      </c>
      <c r="M72" s="6">
        <f t="shared" si="3"/>
        <v>3.6666666666666665</v>
      </c>
      <c r="N72" s="10">
        <f t="shared" si="4"/>
        <v>22</v>
      </c>
      <c r="O72" s="11">
        <f t="shared" si="5"/>
        <v>8.9424268517308281E-2</v>
      </c>
    </row>
    <row r="73" spans="1:15" x14ac:dyDescent="0.3">
      <c r="A73">
        <v>41631</v>
      </c>
      <c r="B73">
        <v>0</v>
      </c>
      <c r="C73">
        <v>1996</v>
      </c>
      <c r="D73" s="53" t="s">
        <v>191</v>
      </c>
      <c r="E73" s="60">
        <v>0</v>
      </c>
      <c r="F73">
        <v>0</v>
      </c>
      <c r="G73">
        <v>2</v>
      </c>
      <c r="H73">
        <v>3</v>
      </c>
      <c r="I73">
        <v>5</v>
      </c>
      <c r="J73">
        <v>2</v>
      </c>
      <c r="K73">
        <v>3</v>
      </c>
      <c r="L73">
        <v>3</v>
      </c>
      <c r="M73" s="6">
        <f t="shared" si="3"/>
        <v>3</v>
      </c>
      <c r="N73" s="10">
        <f t="shared" si="4"/>
        <v>18</v>
      </c>
      <c r="O73" s="11">
        <f t="shared" si="5"/>
        <v>-0.85716432993419911</v>
      </c>
    </row>
    <row r="74" spans="1:15" x14ac:dyDescent="0.3">
      <c r="A74">
        <v>41722</v>
      </c>
      <c r="B74">
        <v>1</v>
      </c>
      <c r="C74">
        <v>1999</v>
      </c>
      <c r="D74" s="53" t="s">
        <v>191</v>
      </c>
      <c r="E74" s="60">
        <v>7</v>
      </c>
      <c r="F74">
        <v>7</v>
      </c>
      <c r="G74">
        <v>5</v>
      </c>
      <c r="H74">
        <v>5</v>
      </c>
      <c r="I74">
        <v>5</v>
      </c>
      <c r="J74">
        <v>5</v>
      </c>
      <c r="K74">
        <v>3</v>
      </c>
      <c r="L74">
        <v>5</v>
      </c>
      <c r="M74" s="6">
        <f t="shared" si="3"/>
        <v>4.666666666666667</v>
      </c>
      <c r="N74" s="10">
        <f t="shared" si="4"/>
        <v>28</v>
      </c>
      <c r="O74" s="11">
        <f t="shared" si="5"/>
        <v>1.5093071661945694</v>
      </c>
    </row>
    <row r="75" spans="1:15" x14ac:dyDescent="0.3">
      <c r="A75">
        <v>41747</v>
      </c>
      <c r="B75">
        <v>0</v>
      </c>
      <c r="C75">
        <v>1967</v>
      </c>
      <c r="D75" s="53" t="s">
        <v>193</v>
      </c>
      <c r="E75" s="60" t="s">
        <v>44</v>
      </c>
      <c r="G75">
        <v>4</v>
      </c>
      <c r="H75">
        <v>4</v>
      </c>
      <c r="I75">
        <v>4</v>
      </c>
      <c r="J75">
        <v>2</v>
      </c>
      <c r="K75">
        <v>3</v>
      </c>
      <c r="L75">
        <v>3</v>
      </c>
      <c r="M75" s="6">
        <f t="shared" si="3"/>
        <v>3.3333333333333335</v>
      </c>
      <c r="N75" s="10">
        <f t="shared" si="4"/>
        <v>20</v>
      </c>
      <c r="O75" s="11">
        <f t="shared" si="5"/>
        <v>-0.38387003070844544</v>
      </c>
    </row>
    <row r="76" spans="1:15" x14ac:dyDescent="0.3">
      <c r="A76">
        <v>41756</v>
      </c>
      <c r="B76">
        <v>0</v>
      </c>
      <c r="C76">
        <v>1992</v>
      </c>
      <c r="D76" s="53" t="s">
        <v>191</v>
      </c>
      <c r="E76" s="60">
        <v>3</v>
      </c>
      <c r="F76">
        <v>3</v>
      </c>
      <c r="G76">
        <v>2</v>
      </c>
      <c r="H76">
        <v>3</v>
      </c>
      <c r="I76">
        <v>3</v>
      </c>
      <c r="J76">
        <v>3</v>
      </c>
      <c r="K76">
        <v>4</v>
      </c>
      <c r="L76">
        <v>4</v>
      </c>
      <c r="M76" s="6">
        <f t="shared" si="3"/>
        <v>3.1666666666666665</v>
      </c>
      <c r="N76" s="10">
        <f t="shared" si="4"/>
        <v>19</v>
      </c>
      <c r="O76" s="11">
        <f t="shared" si="5"/>
        <v>-0.6205171803213223</v>
      </c>
    </row>
    <row r="77" spans="1:15" x14ac:dyDescent="0.3">
      <c r="A77">
        <v>41777</v>
      </c>
      <c r="B77">
        <v>1</v>
      </c>
      <c r="C77">
        <v>2000</v>
      </c>
      <c r="D77" s="53" t="s">
        <v>191</v>
      </c>
      <c r="E77" s="60" t="s">
        <v>44</v>
      </c>
      <c r="G77">
        <v>4</v>
      </c>
      <c r="H77">
        <v>3</v>
      </c>
      <c r="I77">
        <v>4</v>
      </c>
      <c r="J77">
        <v>4</v>
      </c>
      <c r="K77">
        <v>2</v>
      </c>
      <c r="L77">
        <v>3</v>
      </c>
      <c r="M77" s="6">
        <f t="shared" si="3"/>
        <v>3.3333333333333335</v>
      </c>
      <c r="N77" s="10">
        <f t="shared" si="4"/>
        <v>20</v>
      </c>
      <c r="O77" s="11">
        <f t="shared" si="5"/>
        <v>-0.38387003070844544</v>
      </c>
    </row>
    <row r="78" spans="1:15" x14ac:dyDescent="0.3">
      <c r="A78">
        <v>41785</v>
      </c>
      <c r="B78">
        <v>0</v>
      </c>
      <c r="C78">
        <v>2000</v>
      </c>
      <c r="D78" s="53" t="s">
        <v>191</v>
      </c>
      <c r="E78" s="60">
        <v>3</v>
      </c>
      <c r="F78">
        <v>3</v>
      </c>
      <c r="G78">
        <v>3</v>
      </c>
      <c r="H78">
        <v>2</v>
      </c>
      <c r="I78">
        <v>4</v>
      </c>
      <c r="J78">
        <v>3</v>
      </c>
      <c r="K78">
        <v>2</v>
      </c>
      <c r="L78">
        <v>3</v>
      </c>
      <c r="M78" s="6">
        <f t="shared" si="3"/>
        <v>2.8333333333333335</v>
      </c>
      <c r="N78" s="10">
        <f t="shared" si="4"/>
        <v>17</v>
      </c>
      <c r="O78" s="11">
        <f t="shared" si="5"/>
        <v>-1.0938114795470759</v>
      </c>
    </row>
    <row r="79" spans="1:15" x14ac:dyDescent="0.3">
      <c r="A79">
        <v>41854</v>
      </c>
      <c r="B79">
        <v>0</v>
      </c>
      <c r="C79">
        <v>2000</v>
      </c>
      <c r="D79" s="53" t="s">
        <v>191</v>
      </c>
      <c r="E79" s="60">
        <v>7</v>
      </c>
      <c r="F79">
        <v>7</v>
      </c>
      <c r="G79">
        <v>5</v>
      </c>
      <c r="H79">
        <v>5</v>
      </c>
      <c r="I79">
        <v>5</v>
      </c>
      <c r="J79">
        <v>5</v>
      </c>
      <c r="K79">
        <v>3</v>
      </c>
      <c r="L79">
        <v>5</v>
      </c>
      <c r="M79" s="6">
        <f t="shared" si="3"/>
        <v>4.666666666666667</v>
      </c>
      <c r="N79" s="10">
        <f t="shared" si="4"/>
        <v>28</v>
      </c>
      <c r="O79" s="11">
        <f t="shared" si="5"/>
        <v>1.5093071661945694</v>
      </c>
    </row>
    <row r="80" spans="1:15" x14ac:dyDescent="0.3">
      <c r="A80">
        <v>41965</v>
      </c>
      <c r="B80">
        <v>0</v>
      </c>
      <c r="C80">
        <v>1971</v>
      </c>
      <c r="D80" s="53" t="s">
        <v>193</v>
      </c>
      <c r="E80" s="60">
        <v>5</v>
      </c>
      <c r="F80">
        <v>5</v>
      </c>
      <c r="G80">
        <v>4</v>
      </c>
      <c r="H80">
        <v>4</v>
      </c>
      <c r="I80">
        <v>5</v>
      </c>
      <c r="J80">
        <v>4</v>
      </c>
      <c r="K80">
        <v>4</v>
      </c>
      <c r="L80">
        <v>4</v>
      </c>
      <c r="M80" s="6">
        <f t="shared" si="3"/>
        <v>4.166666666666667</v>
      </c>
      <c r="N80" s="10">
        <f t="shared" si="4"/>
        <v>25</v>
      </c>
      <c r="O80" s="11">
        <f t="shared" si="5"/>
        <v>0.79936571735593887</v>
      </c>
    </row>
    <row r="81" spans="1:15" x14ac:dyDescent="0.3">
      <c r="A81">
        <v>42044</v>
      </c>
      <c r="B81">
        <v>0</v>
      </c>
      <c r="C81">
        <v>2001</v>
      </c>
      <c r="D81" s="53" t="s">
        <v>191</v>
      </c>
      <c r="E81" s="60">
        <v>0</v>
      </c>
      <c r="F81">
        <v>0</v>
      </c>
      <c r="G81">
        <v>3</v>
      </c>
      <c r="H81">
        <v>2</v>
      </c>
      <c r="I81">
        <v>4</v>
      </c>
      <c r="J81">
        <v>4</v>
      </c>
      <c r="K81">
        <v>4</v>
      </c>
      <c r="L81">
        <v>2</v>
      </c>
      <c r="M81" s="6">
        <f t="shared" si="3"/>
        <v>3.1666666666666665</v>
      </c>
      <c r="N81" s="10">
        <f t="shared" si="4"/>
        <v>19</v>
      </c>
      <c r="O81" s="11">
        <f t="shared" si="5"/>
        <v>-0.6205171803213223</v>
      </c>
    </row>
    <row r="82" spans="1:15" x14ac:dyDescent="0.3">
      <c r="A82">
        <v>42094</v>
      </c>
      <c r="B82">
        <v>0</v>
      </c>
      <c r="C82">
        <v>1977</v>
      </c>
      <c r="D82" s="53" t="s">
        <v>193</v>
      </c>
      <c r="E82" s="60">
        <v>7</v>
      </c>
      <c r="F82">
        <v>7</v>
      </c>
      <c r="G82">
        <v>4</v>
      </c>
      <c r="H82">
        <v>4</v>
      </c>
      <c r="I82">
        <v>5</v>
      </c>
      <c r="J82">
        <v>4</v>
      </c>
      <c r="K82">
        <v>3</v>
      </c>
      <c r="L82">
        <v>3</v>
      </c>
      <c r="M82" s="6">
        <f t="shared" si="3"/>
        <v>3.8333333333333335</v>
      </c>
      <c r="N82" s="10">
        <f t="shared" si="4"/>
        <v>23</v>
      </c>
      <c r="O82" s="11">
        <f t="shared" si="5"/>
        <v>0.32607141813018514</v>
      </c>
    </row>
    <row r="83" spans="1:15" x14ac:dyDescent="0.3">
      <c r="A83">
        <v>42135</v>
      </c>
      <c r="B83">
        <v>1</v>
      </c>
      <c r="C83">
        <v>1990</v>
      </c>
      <c r="D83" s="53" t="s">
        <v>191</v>
      </c>
      <c r="E83" s="60">
        <v>0</v>
      </c>
      <c r="F83">
        <v>0</v>
      </c>
      <c r="G83">
        <v>4</v>
      </c>
      <c r="H83">
        <v>1</v>
      </c>
      <c r="I83">
        <v>4</v>
      </c>
      <c r="J83">
        <v>3</v>
      </c>
      <c r="K83">
        <v>3</v>
      </c>
      <c r="L83">
        <v>2</v>
      </c>
      <c r="M83" s="6">
        <f t="shared" si="3"/>
        <v>2.8333333333333335</v>
      </c>
      <c r="N83" s="10">
        <f t="shared" si="4"/>
        <v>17</v>
      </c>
      <c r="O83" s="11">
        <f t="shared" si="5"/>
        <v>-1.0938114795470759</v>
      </c>
    </row>
    <row r="84" spans="1:15" x14ac:dyDescent="0.3">
      <c r="A84">
        <v>42164</v>
      </c>
      <c r="B84">
        <v>0</v>
      </c>
      <c r="C84">
        <v>1996</v>
      </c>
      <c r="D84" s="53" t="s">
        <v>191</v>
      </c>
      <c r="E84" s="60" t="s">
        <v>44</v>
      </c>
      <c r="G84">
        <v>3</v>
      </c>
      <c r="H84">
        <v>2</v>
      </c>
      <c r="I84">
        <v>4</v>
      </c>
      <c r="J84">
        <v>4</v>
      </c>
      <c r="K84">
        <v>4</v>
      </c>
      <c r="L84">
        <v>3</v>
      </c>
      <c r="M84" s="6">
        <f t="shared" si="3"/>
        <v>3.3333333333333335</v>
      </c>
      <c r="N84" s="10">
        <f t="shared" si="4"/>
        <v>20</v>
      </c>
      <c r="O84" s="11">
        <f t="shared" si="5"/>
        <v>-0.38387003070844544</v>
      </c>
    </row>
    <row r="85" spans="1:15" x14ac:dyDescent="0.3">
      <c r="A85">
        <v>42223</v>
      </c>
      <c r="B85">
        <v>0</v>
      </c>
      <c r="C85">
        <v>1994</v>
      </c>
      <c r="D85" s="53" t="s">
        <v>191</v>
      </c>
      <c r="E85" s="60" t="s">
        <v>44</v>
      </c>
      <c r="G85">
        <v>4</v>
      </c>
      <c r="H85">
        <v>4</v>
      </c>
      <c r="I85">
        <v>4</v>
      </c>
      <c r="J85">
        <v>3</v>
      </c>
      <c r="K85">
        <v>3</v>
      </c>
      <c r="L85">
        <v>4</v>
      </c>
      <c r="M85" s="6">
        <f t="shared" si="3"/>
        <v>3.6666666666666665</v>
      </c>
      <c r="N85" s="10">
        <f t="shared" si="4"/>
        <v>22</v>
      </c>
      <c r="O85" s="11">
        <f t="shared" si="5"/>
        <v>8.9424268517308281E-2</v>
      </c>
    </row>
    <row r="86" spans="1:15" ht="43.2" x14ac:dyDescent="0.3">
      <c r="A86">
        <v>42258</v>
      </c>
      <c r="B86">
        <v>0</v>
      </c>
      <c r="C86">
        <v>1998</v>
      </c>
      <c r="D86" s="53" t="s">
        <v>191</v>
      </c>
      <c r="E86" s="60" t="s">
        <v>61</v>
      </c>
      <c r="F86">
        <v>0</v>
      </c>
      <c r="G86">
        <v>5</v>
      </c>
      <c r="H86">
        <v>3</v>
      </c>
      <c r="I86">
        <v>5</v>
      </c>
      <c r="J86">
        <v>4</v>
      </c>
      <c r="K86">
        <v>3</v>
      </c>
      <c r="L86">
        <v>5</v>
      </c>
      <c r="M86" s="6">
        <f t="shared" si="3"/>
        <v>4.166666666666667</v>
      </c>
      <c r="N86" s="10">
        <f t="shared" si="4"/>
        <v>25</v>
      </c>
      <c r="O86" s="11">
        <f t="shared" si="5"/>
        <v>0.79936571735593887</v>
      </c>
    </row>
    <row r="87" spans="1:15" x14ac:dyDescent="0.3">
      <c r="A87">
        <v>42381</v>
      </c>
      <c r="B87">
        <v>0</v>
      </c>
      <c r="C87">
        <v>1989</v>
      </c>
      <c r="D87" s="53" t="s">
        <v>193</v>
      </c>
      <c r="E87" s="60" t="s">
        <v>44</v>
      </c>
      <c r="G87">
        <v>3</v>
      </c>
      <c r="H87">
        <v>3</v>
      </c>
      <c r="I87">
        <v>5</v>
      </c>
      <c r="J87">
        <v>4</v>
      </c>
      <c r="K87">
        <v>2</v>
      </c>
      <c r="L87">
        <v>2</v>
      </c>
      <c r="M87" s="6">
        <f t="shared" si="3"/>
        <v>3.1666666666666665</v>
      </c>
      <c r="N87" s="10">
        <f t="shared" si="4"/>
        <v>19</v>
      </c>
      <c r="O87" s="11">
        <f t="shared" si="5"/>
        <v>-0.6205171803213223</v>
      </c>
    </row>
    <row r="88" spans="1:15" x14ac:dyDescent="0.3">
      <c r="A88">
        <v>42389</v>
      </c>
      <c r="B88">
        <v>0</v>
      </c>
      <c r="C88">
        <v>1986</v>
      </c>
      <c r="D88" s="53" t="s">
        <v>193</v>
      </c>
      <c r="E88" s="60">
        <v>5</v>
      </c>
      <c r="F88">
        <v>5</v>
      </c>
      <c r="G88">
        <v>5</v>
      </c>
      <c r="H88">
        <v>5</v>
      </c>
      <c r="I88">
        <v>5</v>
      </c>
      <c r="J88">
        <v>4</v>
      </c>
      <c r="K88">
        <v>4</v>
      </c>
      <c r="L88">
        <v>4</v>
      </c>
      <c r="M88" s="6">
        <f t="shared" si="3"/>
        <v>4.5</v>
      </c>
      <c r="N88" s="10">
        <f t="shared" si="4"/>
        <v>27</v>
      </c>
      <c r="O88" s="11">
        <f t="shared" si="5"/>
        <v>1.2726600165816926</v>
      </c>
    </row>
    <row r="89" spans="1:15" x14ac:dyDescent="0.3">
      <c r="A89">
        <v>42391</v>
      </c>
      <c r="B89">
        <v>0</v>
      </c>
      <c r="C89">
        <v>1991</v>
      </c>
      <c r="D89" s="53" t="s">
        <v>191</v>
      </c>
      <c r="E89" s="60" t="s">
        <v>44</v>
      </c>
      <c r="G89">
        <v>5</v>
      </c>
      <c r="H89">
        <v>4</v>
      </c>
      <c r="I89">
        <v>4</v>
      </c>
      <c r="J89">
        <v>5</v>
      </c>
      <c r="K89">
        <v>4</v>
      </c>
      <c r="L89">
        <v>4</v>
      </c>
      <c r="M89" s="6">
        <f t="shared" si="3"/>
        <v>4.333333333333333</v>
      </c>
      <c r="N89" s="10">
        <f t="shared" si="4"/>
        <v>26</v>
      </c>
      <c r="O89" s="11">
        <f t="shared" si="5"/>
        <v>1.0360128669688158</v>
      </c>
    </row>
    <row r="90" spans="1:15" x14ac:dyDescent="0.3">
      <c r="A90">
        <v>41008</v>
      </c>
      <c r="B90">
        <v>0</v>
      </c>
      <c r="C90">
        <v>1989</v>
      </c>
      <c r="D90" s="53" t="s">
        <v>193</v>
      </c>
      <c r="E90" s="60">
        <v>7</v>
      </c>
      <c r="F90">
        <v>7</v>
      </c>
      <c r="G90">
        <v>4</v>
      </c>
      <c r="H90">
        <v>5</v>
      </c>
      <c r="I90">
        <v>4</v>
      </c>
      <c r="J90">
        <v>5</v>
      </c>
      <c r="K90">
        <v>4</v>
      </c>
      <c r="L90">
        <v>5</v>
      </c>
      <c r="M90" s="6">
        <f t="shared" si="3"/>
        <v>4.5</v>
      </c>
      <c r="N90" s="10">
        <f t="shared" si="4"/>
        <v>27</v>
      </c>
      <c r="O90" s="11">
        <f t="shared" si="5"/>
        <v>1.2726600165816926</v>
      </c>
    </row>
    <row r="91" spans="1:15" x14ac:dyDescent="0.3">
      <c r="A91">
        <v>42454</v>
      </c>
      <c r="B91">
        <v>0</v>
      </c>
      <c r="C91">
        <v>2003</v>
      </c>
      <c r="D91" s="53" t="s">
        <v>191</v>
      </c>
      <c r="E91" s="60">
        <v>5</v>
      </c>
      <c r="F91">
        <v>5</v>
      </c>
      <c r="G91">
        <v>5</v>
      </c>
      <c r="H91">
        <v>3</v>
      </c>
      <c r="I91">
        <v>1</v>
      </c>
      <c r="J91">
        <v>1</v>
      </c>
      <c r="K91">
        <v>4</v>
      </c>
      <c r="L91">
        <v>3</v>
      </c>
      <c r="M91" s="6">
        <f t="shared" si="3"/>
        <v>2.8333333333333335</v>
      </c>
      <c r="N91" s="10">
        <f t="shared" si="4"/>
        <v>17</v>
      </c>
      <c r="O91" s="11">
        <f t="shared" si="5"/>
        <v>-1.0938114795470759</v>
      </c>
    </row>
    <row r="92" spans="1:15" x14ac:dyDescent="0.3">
      <c r="A92">
        <v>42576</v>
      </c>
      <c r="B92">
        <v>0</v>
      </c>
      <c r="C92">
        <v>1985</v>
      </c>
      <c r="D92" s="53" t="s">
        <v>193</v>
      </c>
      <c r="E92" s="60">
        <v>7</v>
      </c>
      <c r="F92">
        <v>7</v>
      </c>
      <c r="G92">
        <v>5</v>
      </c>
      <c r="H92">
        <v>4</v>
      </c>
      <c r="I92">
        <v>5</v>
      </c>
      <c r="J92">
        <v>4</v>
      </c>
      <c r="K92">
        <v>3</v>
      </c>
      <c r="L92">
        <v>4</v>
      </c>
      <c r="M92" s="6">
        <f t="shared" si="3"/>
        <v>4.166666666666667</v>
      </c>
      <c r="N92" s="10">
        <f t="shared" si="4"/>
        <v>25</v>
      </c>
      <c r="O92" s="11">
        <f t="shared" si="5"/>
        <v>0.79936571735593887</v>
      </c>
    </row>
    <row r="93" spans="1:15" x14ac:dyDescent="0.3">
      <c r="A93">
        <v>42595</v>
      </c>
      <c r="B93">
        <v>0</v>
      </c>
      <c r="C93">
        <v>1964</v>
      </c>
      <c r="D93" s="53" t="s">
        <v>193</v>
      </c>
      <c r="E93" s="60" t="s">
        <v>44</v>
      </c>
      <c r="G93">
        <v>3</v>
      </c>
      <c r="H93">
        <v>2</v>
      </c>
      <c r="I93">
        <v>2</v>
      </c>
      <c r="J93">
        <v>4</v>
      </c>
      <c r="K93">
        <v>3</v>
      </c>
      <c r="L93">
        <v>2</v>
      </c>
      <c r="M93" s="6">
        <f t="shared" si="3"/>
        <v>2.6666666666666665</v>
      </c>
      <c r="N93" s="10">
        <f t="shared" si="4"/>
        <v>16</v>
      </c>
      <c r="O93" s="11">
        <f t="shared" si="5"/>
        <v>-1.3304586291599529</v>
      </c>
    </row>
    <row r="94" spans="1:15" x14ac:dyDescent="0.3">
      <c r="A94">
        <v>42684</v>
      </c>
      <c r="B94">
        <v>0</v>
      </c>
      <c r="C94">
        <v>2003</v>
      </c>
      <c r="D94" s="53" t="s">
        <v>191</v>
      </c>
      <c r="E94" s="60">
        <v>2</v>
      </c>
      <c r="F94">
        <v>2</v>
      </c>
      <c r="G94">
        <v>2</v>
      </c>
      <c r="H94">
        <v>3</v>
      </c>
      <c r="I94">
        <v>4</v>
      </c>
      <c r="J94">
        <v>4</v>
      </c>
      <c r="K94">
        <v>4</v>
      </c>
      <c r="L94">
        <v>2</v>
      </c>
      <c r="M94" s="6">
        <f t="shared" si="3"/>
        <v>3.1666666666666665</v>
      </c>
      <c r="N94" s="10">
        <f t="shared" si="4"/>
        <v>19</v>
      </c>
      <c r="O94" s="11">
        <f t="shared" si="5"/>
        <v>-0.6205171803213223</v>
      </c>
    </row>
    <row r="95" spans="1:15" x14ac:dyDescent="0.3">
      <c r="A95">
        <v>42721</v>
      </c>
      <c r="B95">
        <v>0</v>
      </c>
      <c r="C95">
        <v>2007</v>
      </c>
      <c r="D95" s="53" t="s">
        <v>192</v>
      </c>
      <c r="E95" s="60" t="s">
        <v>44</v>
      </c>
      <c r="G95">
        <v>3</v>
      </c>
      <c r="H95">
        <v>3</v>
      </c>
      <c r="I95">
        <v>4</v>
      </c>
      <c r="J95">
        <v>4</v>
      </c>
      <c r="K95">
        <v>3</v>
      </c>
      <c r="L95">
        <v>2</v>
      </c>
      <c r="M95" s="6">
        <f t="shared" si="3"/>
        <v>3.1666666666666665</v>
      </c>
      <c r="N95" s="10">
        <f t="shared" si="4"/>
        <v>19</v>
      </c>
      <c r="O95" s="11">
        <f t="shared" si="5"/>
        <v>-0.6205171803213223</v>
      </c>
    </row>
    <row r="96" spans="1:15" x14ac:dyDescent="0.3">
      <c r="A96">
        <v>42745</v>
      </c>
      <c r="B96">
        <v>0</v>
      </c>
      <c r="C96">
        <v>1994</v>
      </c>
      <c r="D96" s="53" t="s">
        <v>191</v>
      </c>
      <c r="E96" s="60">
        <v>2</v>
      </c>
      <c r="F96">
        <v>2</v>
      </c>
      <c r="G96">
        <v>3</v>
      </c>
      <c r="H96">
        <v>2</v>
      </c>
      <c r="I96">
        <v>4</v>
      </c>
      <c r="J96">
        <v>2</v>
      </c>
      <c r="K96">
        <v>2</v>
      </c>
      <c r="L96">
        <v>2</v>
      </c>
      <c r="M96" s="6">
        <f t="shared" si="3"/>
        <v>2.5</v>
      </c>
      <c r="N96" s="10">
        <f t="shared" si="4"/>
        <v>15</v>
      </c>
      <c r="O96" s="11">
        <f t="shared" si="5"/>
        <v>-1.5671057787728297</v>
      </c>
    </row>
    <row r="97" spans="1:15" ht="43.2" x14ac:dyDescent="0.3">
      <c r="A97">
        <v>42791</v>
      </c>
      <c r="B97">
        <v>0</v>
      </c>
      <c r="C97">
        <v>1997</v>
      </c>
      <c r="D97" s="53" t="s">
        <v>191</v>
      </c>
      <c r="E97" s="60" t="s">
        <v>62</v>
      </c>
      <c r="F97">
        <v>6</v>
      </c>
      <c r="G97">
        <v>4</v>
      </c>
      <c r="H97">
        <v>4</v>
      </c>
      <c r="I97">
        <v>4</v>
      </c>
      <c r="J97">
        <v>4</v>
      </c>
      <c r="K97">
        <v>3</v>
      </c>
      <c r="L97">
        <v>4</v>
      </c>
      <c r="M97" s="6">
        <f t="shared" si="3"/>
        <v>3.8333333333333335</v>
      </c>
      <c r="N97" s="10">
        <f t="shared" si="4"/>
        <v>23</v>
      </c>
      <c r="O97" s="11">
        <f t="shared" si="5"/>
        <v>0.32607141813018514</v>
      </c>
    </row>
    <row r="98" spans="1:15" x14ac:dyDescent="0.3">
      <c r="A98">
        <v>42890</v>
      </c>
      <c r="B98">
        <v>0</v>
      </c>
      <c r="C98">
        <v>2004</v>
      </c>
      <c r="D98" s="53" t="s">
        <v>192</v>
      </c>
      <c r="E98" s="60" t="s">
        <v>63</v>
      </c>
      <c r="F98">
        <v>2</v>
      </c>
      <c r="G98">
        <v>3</v>
      </c>
      <c r="H98">
        <v>3</v>
      </c>
      <c r="I98">
        <v>4</v>
      </c>
      <c r="J98">
        <v>4</v>
      </c>
      <c r="K98">
        <v>2</v>
      </c>
      <c r="L98">
        <v>3</v>
      </c>
      <c r="M98" s="6">
        <f t="shared" si="3"/>
        <v>3.1666666666666665</v>
      </c>
      <c r="N98" s="10">
        <f t="shared" si="4"/>
        <v>19</v>
      </c>
      <c r="O98" s="11">
        <f t="shared" si="5"/>
        <v>-0.6205171803213223</v>
      </c>
    </row>
    <row r="99" spans="1:15" x14ac:dyDescent="0.3">
      <c r="A99">
        <v>43084</v>
      </c>
      <c r="B99">
        <v>0</v>
      </c>
      <c r="C99">
        <v>2004</v>
      </c>
      <c r="D99" s="53" t="s">
        <v>192</v>
      </c>
      <c r="E99" s="60" t="s">
        <v>44</v>
      </c>
      <c r="G99">
        <v>3</v>
      </c>
      <c r="H99">
        <v>2</v>
      </c>
      <c r="I99">
        <v>4</v>
      </c>
      <c r="J99">
        <v>4</v>
      </c>
      <c r="K99">
        <v>4</v>
      </c>
      <c r="L99">
        <v>2</v>
      </c>
      <c r="M99" s="6">
        <f t="shared" si="3"/>
        <v>3.1666666666666665</v>
      </c>
      <c r="N99" s="10">
        <f t="shared" si="4"/>
        <v>19</v>
      </c>
      <c r="O99" s="11">
        <f t="shared" si="5"/>
        <v>-0.6205171803213223</v>
      </c>
    </row>
    <row r="100" spans="1:15" x14ac:dyDescent="0.3">
      <c r="A100">
        <v>43085</v>
      </c>
      <c r="B100">
        <v>1</v>
      </c>
      <c r="C100">
        <v>2004</v>
      </c>
      <c r="D100" s="53" t="s">
        <v>192</v>
      </c>
      <c r="E100" s="60">
        <v>4</v>
      </c>
      <c r="F100">
        <v>4</v>
      </c>
      <c r="G100">
        <v>5</v>
      </c>
      <c r="H100">
        <v>4</v>
      </c>
      <c r="I100">
        <v>5</v>
      </c>
      <c r="J100">
        <v>4</v>
      </c>
      <c r="K100">
        <v>5</v>
      </c>
      <c r="L100">
        <v>4</v>
      </c>
      <c r="M100" s="6">
        <f t="shared" si="3"/>
        <v>4.5</v>
      </c>
      <c r="N100" s="10">
        <f t="shared" si="4"/>
        <v>27</v>
      </c>
      <c r="O100" s="11">
        <f t="shared" si="5"/>
        <v>1.2726600165816926</v>
      </c>
    </row>
    <row r="101" spans="1:15" x14ac:dyDescent="0.3">
      <c r="A101">
        <v>43086</v>
      </c>
      <c r="B101">
        <v>0</v>
      </c>
      <c r="C101">
        <v>1968</v>
      </c>
      <c r="D101" s="53" t="s">
        <v>193</v>
      </c>
      <c r="E101" s="60">
        <v>4</v>
      </c>
      <c r="F101">
        <v>4</v>
      </c>
      <c r="G101">
        <v>4</v>
      </c>
      <c r="H101">
        <v>2</v>
      </c>
      <c r="I101">
        <v>4</v>
      </c>
      <c r="J101">
        <v>4</v>
      </c>
      <c r="K101">
        <v>3</v>
      </c>
      <c r="L101">
        <v>3</v>
      </c>
      <c r="M101" s="6">
        <f t="shared" si="3"/>
        <v>3.3333333333333335</v>
      </c>
      <c r="N101" s="10">
        <f t="shared" si="4"/>
        <v>20</v>
      </c>
      <c r="O101" s="11">
        <f t="shared" si="5"/>
        <v>-0.38387003070844544</v>
      </c>
    </row>
    <row r="102" spans="1:15" x14ac:dyDescent="0.3">
      <c r="A102">
        <v>43109</v>
      </c>
      <c r="B102">
        <v>0</v>
      </c>
      <c r="C102">
        <v>2002</v>
      </c>
      <c r="D102" s="53" t="s">
        <v>191</v>
      </c>
      <c r="E102" s="60" t="s">
        <v>65</v>
      </c>
      <c r="F102">
        <v>0</v>
      </c>
      <c r="G102">
        <v>4</v>
      </c>
      <c r="H102">
        <v>3</v>
      </c>
      <c r="I102">
        <v>3</v>
      </c>
      <c r="J102">
        <v>3</v>
      </c>
      <c r="K102">
        <v>3</v>
      </c>
      <c r="L102">
        <v>2</v>
      </c>
      <c r="M102" s="6">
        <f t="shared" si="3"/>
        <v>3</v>
      </c>
      <c r="N102" s="10">
        <f t="shared" si="4"/>
        <v>18</v>
      </c>
      <c r="O102" s="11">
        <f t="shared" si="5"/>
        <v>-0.85716432993419911</v>
      </c>
    </row>
    <row r="103" spans="1:15" x14ac:dyDescent="0.3">
      <c r="A103">
        <v>43225</v>
      </c>
      <c r="B103">
        <v>0</v>
      </c>
      <c r="C103">
        <v>2000</v>
      </c>
      <c r="D103" s="53" t="s">
        <v>191</v>
      </c>
      <c r="E103" s="60">
        <v>5</v>
      </c>
      <c r="F103">
        <v>5</v>
      </c>
      <c r="G103">
        <v>5</v>
      </c>
      <c r="H103">
        <v>4</v>
      </c>
      <c r="I103">
        <v>5</v>
      </c>
      <c r="J103">
        <v>5</v>
      </c>
      <c r="K103">
        <v>3</v>
      </c>
      <c r="L103">
        <v>4</v>
      </c>
      <c r="M103" s="6">
        <f t="shared" si="3"/>
        <v>4.333333333333333</v>
      </c>
      <c r="N103" s="10">
        <f t="shared" si="4"/>
        <v>26</v>
      </c>
      <c r="O103" s="11">
        <f t="shared" si="5"/>
        <v>1.0360128669688158</v>
      </c>
    </row>
    <row r="104" spans="1:15" x14ac:dyDescent="0.3">
      <c r="A104">
        <v>43227</v>
      </c>
      <c r="B104">
        <v>0</v>
      </c>
      <c r="C104">
        <v>1976</v>
      </c>
      <c r="D104" s="53" t="s">
        <v>193</v>
      </c>
      <c r="E104" s="60" t="s">
        <v>66</v>
      </c>
      <c r="G104">
        <v>2</v>
      </c>
      <c r="H104">
        <v>1</v>
      </c>
      <c r="I104">
        <v>4</v>
      </c>
      <c r="J104">
        <v>4</v>
      </c>
      <c r="K104">
        <v>4</v>
      </c>
      <c r="L104">
        <v>3</v>
      </c>
      <c r="M104" s="6">
        <f t="shared" si="3"/>
        <v>3</v>
      </c>
      <c r="N104" s="10">
        <f t="shared" si="4"/>
        <v>18</v>
      </c>
      <c r="O104" s="11">
        <f t="shared" si="5"/>
        <v>-0.85716432993419911</v>
      </c>
    </row>
    <row r="105" spans="1:15" x14ac:dyDescent="0.3">
      <c r="A105">
        <v>43335</v>
      </c>
      <c r="B105">
        <v>0</v>
      </c>
      <c r="C105">
        <v>2006</v>
      </c>
      <c r="D105" s="53" t="s">
        <v>192</v>
      </c>
      <c r="E105" s="60" t="s">
        <v>67</v>
      </c>
      <c r="F105">
        <v>4</v>
      </c>
      <c r="G105">
        <v>4</v>
      </c>
      <c r="H105">
        <v>4</v>
      </c>
      <c r="I105">
        <v>5</v>
      </c>
      <c r="J105">
        <v>4</v>
      </c>
      <c r="K105">
        <v>2</v>
      </c>
      <c r="L105">
        <v>2</v>
      </c>
      <c r="M105" s="6">
        <f t="shared" si="3"/>
        <v>3.5</v>
      </c>
      <c r="N105" s="10">
        <f t="shared" si="4"/>
        <v>21</v>
      </c>
      <c r="O105" s="11">
        <f t="shared" si="5"/>
        <v>-0.14722288109556858</v>
      </c>
    </row>
    <row r="106" spans="1:15" x14ac:dyDescent="0.3">
      <c r="A106">
        <v>40854</v>
      </c>
      <c r="B106">
        <v>0</v>
      </c>
      <c r="C106">
        <v>1983</v>
      </c>
      <c r="D106" s="53" t="s">
        <v>193</v>
      </c>
      <c r="E106" s="60">
        <v>4</v>
      </c>
      <c r="F106">
        <v>4</v>
      </c>
      <c r="G106">
        <v>4</v>
      </c>
      <c r="H106">
        <v>2</v>
      </c>
      <c r="I106">
        <v>5</v>
      </c>
      <c r="J106">
        <v>4</v>
      </c>
      <c r="K106">
        <v>4</v>
      </c>
      <c r="L106">
        <v>3</v>
      </c>
      <c r="M106" s="6">
        <f t="shared" si="3"/>
        <v>3.6666666666666665</v>
      </c>
      <c r="N106" s="10">
        <f t="shared" si="4"/>
        <v>22</v>
      </c>
      <c r="O106" s="11">
        <f t="shared" si="5"/>
        <v>8.9424268517308281E-2</v>
      </c>
    </row>
    <row r="107" spans="1:15" x14ac:dyDescent="0.3">
      <c r="A107">
        <v>43493</v>
      </c>
      <c r="B107">
        <v>0</v>
      </c>
      <c r="C107">
        <v>1979</v>
      </c>
      <c r="D107" s="53" t="s">
        <v>193</v>
      </c>
      <c r="E107" s="60">
        <v>0</v>
      </c>
      <c r="F107">
        <v>0</v>
      </c>
      <c r="G107">
        <v>2</v>
      </c>
      <c r="H107">
        <v>3</v>
      </c>
      <c r="I107">
        <v>3</v>
      </c>
      <c r="J107">
        <v>2</v>
      </c>
      <c r="K107">
        <v>2</v>
      </c>
      <c r="L107">
        <v>4</v>
      </c>
      <c r="M107" s="6">
        <f t="shared" si="3"/>
        <v>2.6666666666666665</v>
      </c>
      <c r="N107" s="10">
        <f t="shared" si="4"/>
        <v>16</v>
      </c>
      <c r="O107" s="11">
        <f t="shared" si="5"/>
        <v>-1.3304586291599529</v>
      </c>
    </row>
    <row r="108" spans="1:15" x14ac:dyDescent="0.3">
      <c r="A108">
        <v>43675</v>
      </c>
      <c r="B108">
        <v>0</v>
      </c>
      <c r="C108">
        <v>1959</v>
      </c>
      <c r="D108" s="53" t="s">
        <v>193</v>
      </c>
      <c r="E108" s="60" t="s">
        <v>44</v>
      </c>
      <c r="G108">
        <v>5</v>
      </c>
      <c r="H108">
        <v>1</v>
      </c>
      <c r="I108">
        <v>3</v>
      </c>
      <c r="J108">
        <v>1</v>
      </c>
      <c r="K108">
        <v>4</v>
      </c>
      <c r="L108">
        <v>3</v>
      </c>
      <c r="M108" s="6">
        <f t="shared" si="3"/>
        <v>2.8333333333333335</v>
      </c>
      <c r="N108" s="10">
        <f t="shared" si="4"/>
        <v>17</v>
      </c>
      <c r="O108" s="11">
        <f t="shared" si="5"/>
        <v>-1.0938114795470759</v>
      </c>
    </row>
    <row r="109" spans="1:15" x14ac:dyDescent="0.3">
      <c r="A109">
        <v>43743</v>
      </c>
      <c r="B109">
        <v>1</v>
      </c>
      <c r="C109">
        <v>1993</v>
      </c>
      <c r="D109" s="53" t="s">
        <v>191</v>
      </c>
      <c r="E109" s="60" t="s">
        <v>44</v>
      </c>
      <c r="G109">
        <v>3</v>
      </c>
      <c r="H109">
        <v>1</v>
      </c>
      <c r="I109">
        <v>1</v>
      </c>
      <c r="J109">
        <v>2</v>
      </c>
      <c r="K109">
        <v>1</v>
      </c>
      <c r="L109">
        <v>1</v>
      </c>
      <c r="M109" s="6">
        <f t="shared" si="3"/>
        <v>1.5</v>
      </c>
      <c r="N109" s="10">
        <f t="shared" si="4"/>
        <v>9</v>
      </c>
      <c r="O109" s="11">
        <f t="shared" si="5"/>
        <v>-2.9869886764500908</v>
      </c>
    </row>
    <row r="110" spans="1:15" x14ac:dyDescent="0.3">
      <c r="A110">
        <v>43756</v>
      </c>
      <c r="B110">
        <v>0</v>
      </c>
      <c r="C110">
        <v>2004</v>
      </c>
      <c r="D110" s="53" t="s">
        <v>192</v>
      </c>
      <c r="E110" s="60">
        <v>2</v>
      </c>
      <c r="F110">
        <v>2</v>
      </c>
      <c r="G110">
        <v>2</v>
      </c>
      <c r="H110">
        <v>3</v>
      </c>
      <c r="I110">
        <v>4</v>
      </c>
      <c r="J110">
        <v>5</v>
      </c>
      <c r="K110">
        <v>3</v>
      </c>
      <c r="L110">
        <v>2</v>
      </c>
      <c r="M110" s="6">
        <f t="shared" si="3"/>
        <v>3.1666666666666665</v>
      </c>
      <c r="N110" s="10">
        <f t="shared" si="4"/>
        <v>19</v>
      </c>
      <c r="O110" s="11">
        <f t="shared" si="5"/>
        <v>-0.6205171803213223</v>
      </c>
    </row>
    <row r="111" spans="1:15" x14ac:dyDescent="0.3">
      <c r="A111">
        <v>43795</v>
      </c>
      <c r="B111">
        <v>1</v>
      </c>
      <c r="C111">
        <v>1995</v>
      </c>
      <c r="D111" s="53" t="s">
        <v>191</v>
      </c>
      <c r="E111" s="60" t="s">
        <v>44</v>
      </c>
      <c r="G111">
        <v>4</v>
      </c>
      <c r="H111">
        <v>3</v>
      </c>
      <c r="I111">
        <v>4</v>
      </c>
      <c r="J111">
        <v>5</v>
      </c>
      <c r="K111">
        <v>4</v>
      </c>
      <c r="L111">
        <v>4</v>
      </c>
      <c r="M111" s="6">
        <f t="shared" si="3"/>
        <v>4</v>
      </c>
      <c r="N111" s="10">
        <f t="shared" si="4"/>
        <v>24</v>
      </c>
      <c r="O111" s="11">
        <f t="shared" si="5"/>
        <v>0.56271856774306206</v>
      </c>
    </row>
    <row r="112" spans="1:15" x14ac:dyDescent="0.3">
      <c r="A112">
        <v>43989</v>
      </c>
      <c r="B112">
        <v>1</v>
      </c>
      <c r="C112">
        <v>2000</v>
      </c>
      <c r="D112" s="53" t="s">
        <v>191</v>
      </c>
      <c r="E112" s="60" t="s">
        <v>44</v>
      </c>
      <c r="G112">
        <v>4</v>
      </c>
      <c r="H112">
        <v>1</v>
      </c>
      <c r="I112">
        <v>4</v>
      </c>
      <c r="J112">
        <v>4</v>
      </c>
      <c r="K112">
        <v>1</v>
      </c>
      <c r="L112">
        <v>1</v>
      </c>
      <c r="M112" s="6">
        <f t="shared" si="3"/>
        <v>2.5</v>
      </c>
      <c r="N112" s="10">
        <f t="shared" si="4"/>
        <v>15</v>
      </c>
      <c r="O112" s="11">
        <f t="shared" si="5"/>
        <v>-1.5671057787728297</v>
      </c>
    </row>
    <row r="113" spans="1:15" x14ac:dyDescent="0.3">
      <c r="A113">
        <v>44000</v>
      </c>
      <c r="B113">
        <v>0</v>
      </c>
      <c r="C113">
        <v>1988</v>
      </c>
      <c r="D113" s="53" t="s">
        <v>193</v>
      </c>
      <c r="E113" s="60">
        <v>2</v>
      </c>
      <c r="F113">
        <v>2</v>
      </c>
      <c r="G113">
        <v>4</v>
      </c>
      <c r="H113">
        <v>3</v>
      </c>
      <c r="I113">
        <v>5</v>
      </c>
      <c r="J113">
        <v>3</v>
      </c>
      <c r="K113">
        <v>4</v>
      </c>
      <c r="L113">
        <v>4</v>
      </c>
      <c r="M113" s="6">
        <f t="shared" si="3"/>
        <v>3.8333333333333335</v>
      </c>
      <c r="N113" s="10">
        <f t="shared" si="4"/>
        <v>23</v>
      </c>
      <c r="O113" s="11">
        <f t="shared" si="5"/>
        <v>0.32607141813018514</v>
      </c>
    </row>
    <row r="114" spans="1:15" ht="144" x14ac:dyDescent="0.3">
      <c r="A114">
        <v>44005</v>
      </c>
      <c r="B114">
        <v>0</v>
      </c>
      <c r="C114">
        <v>1996</v>
      </c>
      <c r="D114" s="53" t="s">
        <v>191</v>
      </c>
      <c r="E114" s="60" t="s">
        <v>69</v>
      </c>
      <c r="G114">
        <v>5</v>
      </c>
      <c r="H114">
        <v>3</v>
      </c>
      <c r="I114">
        <v>5</v>
      </c>
      <c r="J114">
        <v>5</v>
      </c>
      <c r="K114">
        <v>4</v>
      </c>
      <c r="L114">
        <v>3</v>
      </c>
      <c r="M114" s="6">
        <f t="shared" si="3"/>
        <v>4.166666666666667</v>
      </c>
      <c r="N114" s="10">
        <f t="shared" si="4"/>
        <v>25</v>
      </c>
      <c r="O114" s="11">
        <f t="shared" si="5"/>
        <v>0.79936571735593887</v>
      </c>
    </row>
    <row r="115" spans="1:15" x14ac:dyDescent="0.3">
      <c r="A115">
        <v>44061</v>
      </c>
      <c r="B115">
        <v>0</v>
      </c>
      <c r="C115">
        <v>2004</v>
      </c>
      <c r="D115" s="53" t="s">
        <v>192</v>
      </c>
      <c r="E115" s="60" t="s">
        <v>44</v>
      </c>
      <c r="G115">
        <v>1</v>
      </c>
      <c r="H115">
        <v>1</v>
      </c>
      <c r="I115">
        <v>3</v>
      </c>
      <c r="J115">
        <v>1</v>
      </c>
      <c r="K115">
        <v>1</v>
      </c>
      <c r="L115">
        <v>3</v>
      </c>
      <c r="M115" s="6">
        <f t="shared" si="3"/>
        <v>1.6666666666666667</v>
      </c>
      <c r="N115" s="10">
        <f t="shared" si="4"/>
        <v>10</v>
      </c>
      <c r="O115" s="11">
        <f t="shared" si="5"/>
        <v>-2.750341526837214</v>
      </c>
    </row>
    <row r="116" spans="1:15" x14ac:dyDescent="0.3">
      <c r="A116">
        <v>44075</v>
      </c>
      <c r="B116">
        <v>0</v>
      </c>
      <c r="C116">
        <v>1988</v>
      </c>
      <c r="D116" s="53" t="s">
        <v>193</v>
      </c>
      <c r="E116" s="60">
        <v>2</v>
      </c>
      <c r="F116">
        <v>2</v>
      </c>
      <c r="G116">
        <v>5</v>
      </c>
      <c r="H116">
        <v>3</v>
      </c>
      <c r="I116">
        <v>2</v>
      </c>
      <c r="J116">
        <v>4</v>
      </c>
      <c r="K116">
        <v>4</v>
      </c>
      <c r="L116">
        <v>2</v>
      </c>
      <c r="M116" s="6">
        <f t="shared" si="3"/>
        <v>3.3333333333333335</v>
      </c>
      <c r="N116" s="10">
        <f t="shared" si="4"/>
        <v>20</v>
      </c>
      <c r="O116" s="11">
        <f t="shared" si="5"/>
        <v>-0.38387003070844544</v>
      </c>
    </row>
    <row r="117" spans="1:15" x14ac:dyDescent="0.3">
      <c r="A117">
        <v>44106</v>
      </c>
      <c r="B117">
        <v>0</v>
      </c>
      <c r="C117">
        <v>2004</v>
      </c>
      <c r="D117" s="53" t="s">
        <v>192</v>
      </c>
      <c r="E117" s="60" t="s">
        <v>70</v>
      </c>
      <c r="F117" s="6">
        <v>2.5</v>
      </c>
      <c r="G117">
        <v>1</v>
      </c>
      <c r="H117">
        <v>2</v>
      </c>
      <c r="I117">
        <v>5</v>
      </c>
      <c r="J117">
        <v>3</v>
      </c>
      <c r="K117">
        <v>4</v>
      </c>
      <c r="L117">
        <v>2</v>
      </c>
      <c r="M117" s="6">
        <f t="shared" si="3"/>
        <v>2.8333333333333335</v>
      </c>
      <c r="N117" s="10">
        <f t="shared" si="4"/>
        <v>17</v>
      </c>
      <c r="O117" s="11">
        <f t="shared" si="5"/>
        <v>-1.0938114795470759</v>
      </c>
    </row>
    <row r="118" spans="1:15" x14ac:dyDescent="0.3">
      <c r="A118">
        <v>44138</v>
      </c>
      <c r="B118">
        <v>0</v>
      </c>
      <c r="C118">
        <v>1992</v>
      </c>
      <c r="D118" s="53" t="s">
        <v>191</v>
      </c>
      <c r="E118" s="60" t="s">
        <v>71</v>
      </c>
      <c r="F118" s="6">
        <v>1.5</v>
      </c>
      <c r="G118">
        <v>3</v>
      </c>
      <c r="H118">
        <v>3</v>
      </c>
      <c r="I118">
        <v>4</v>
      </c>
      <c r="J118">
        <v>4</v>
      </c>
      <c r="K118">
        <v>4</v>
      </c>
      <c r="L118">
        <v>2</v>
      </c>
      <c r="M118" s="6">
        <f t="shared" si="3"/>
        <v>3.3333333333333335</v>
      </c>
      <c r="N118" s="10">
        <f t="shared" si="4"/>
        <v>20</v>
      </c>
      <c r="O118" s="11">
        <f t="shared" si="5"/>
        <v>-0.38387003070844544</v>
      </c>
    </row>
    <row r="119" spans="1:15" x14ac:dyDescent="0.3">
      <c r="A119">
        <v>44141</v>
      </c>
      <c r="B119">
        <v>0</v>
      </c>
      <c r="C119">
        <v>1983</v>
      </c>
      <c r="D119" s="53" t="s">
        <v>193</v>
      </c>
      <c r="E119" s="60" t="s">
        <v>44</v>
      </c>
      <c r="G119">
        <v>4</v>
      </c>
      <c r="H119">
        <v>2</v>
      </c>
      <c r="I119">
        <v>4</v>
      </c>
      <c r="J119">
        <v>4</v>
      </c>
      <c r="K119">
        <v>4</v>
      </c>
      <c r="L119">
        <v>3</v>
      </c>
      <c r="M119" s="6">
        <f t="shared" si="3"/>
        <v>3.5</v>
      </c>
      <c r="N119" s="10">
        <f t="shared" si="4"/>
        <v>21</v>
      </c>
      <c r="O119" s="11">
        <f t="shared" si="5"/>
        <v>-0.14722288109556858</v>
      </c>
    </row>
    <row r="120" spans="1:15" x14ac:dyDescent="0.3">
      <c r="A120">
        <v>44136</v>
      </c>
      <c r="B120">
        <v>0</v>
      </c>
      <c r="C120">
        <v>2004</v>
      </c>
      <c r="D120" s="53" t="s">
        <v>192</v>
      </c>
      <c r="E120" s="60" t="s">
        <v>44</v>
      </c>
      <c r="G120">
        <v>4</v>
      </c>
      <c r="H120">
        <v>2</v>
      </c>
      <c r="I120">
        <v>4</v>
      </c>
      <c r="J120">
        <v>4</v>
      </c>
      <c r="K120">
        <v>3</v>
      </c>
      <c r="L120">
        <v>4</v>
      </c>
      <c r="M120" s="6">
        <f t="shared" si="3"/>
        <v>3.5</v>
      </c>
      <c r="N120" s="10">
        <f t="shared" si="4"/>
        <v>21</v>
      </c>
      <c r="O120" s="11">
        <f t="shared" si="5"/>
        <v>-0.14722288109556858</v>
      </c>
    </row>
    <row r="121" spans="1:15" x14ac:dyDescent="0.3">
      <c r="A121">
        <v>44168</v>
      </c>
      <c r="B121">
        <v>1</v>
      </c>
      <c r="C121">
        <v>2003</v>
      </c>
      <c r="D121" s="53" t="s">
        <v>191</v>
      </c>
      <c r="E121" s="60" t="s">
        <v>72</v>
      </c>
      <c r="F121">
        <v>3</v>
      </c>
      <c r="G121">
        <v>5</v>
      </c>
      <c r="H121">
        <v>4</v>
      </c>
      <c r="I121">
        <v>5</v>
      </c>
      <c r="J121">
        <v>5</v>
      </c>
      <c r="K121">
        <v>3</v>
      </c>
      <c r="L121">
        <v>4</v>
      </c>
      <c r="M121" s="6">
        <f t="shared" si="3"/>
        <v>4.333333333333333</v>
      </c>
      <c r="N121" s="10">
        <f t="shared" si="4"/>
        <v>26</v>
      </c>
      <c r="O121" s="11">
        <f t="shared" si="5"/>
        <v>1.0360128669688158</v>
      </c>
    </row>
    <row r="122" spans="1:15" x14ac:dyDescent="0.3">
      <c r="A122">
        <v>44170</v>
      </c>
      <c r="B122">
        <v>0</v>
      </c>
      <c r="C122">
        <v>2004</v>
      </c>
      <c r="D122" s="53" t="s">
        <v>192</v>
      </c>
      <c r="E122" s="60">
        <v>5</v>
      </c>
      <c r="F122">
        <v>5</v>
      </c>
      <c r="G122">
        <v>5</v>
      </c>
      <c r="H122">
        <v>4</v>
      </c>
      <c r="I122">
        <v>5</v>
      </c>
      <c r="J122">
        <v>4</v>
      </c>
      <c r="K122">
        <v>5</v>
      </c>
      <c r="L122">
        <v>4</v>
      </c>
      <c r="M122" s="6">
        <f t="shared" si="3"/>
        <v>4.5</v>
      </c>
      <c r="N122" s="10">
        <f t="shared" si="4"/>
        <v>27</v>
      </c>
      <c r="O122" s="11">
        <f t="shared" si="5"/>
        <v>1.2726600165816926</v>
      </c>
    </row>
    <row r="123" spans="1:15" x14ac:dyDescent="0.3">
      <c r="A123">
        <v>44198</v>
      </c>
      <c r="B123">
        <v>0</v>
      </c>
      <c r="C123">
        <v>1980</v>
      </c>
      <c r="D123" s="53" t="s">
        <v>193</v>
      </c>
      <c r="E123" s="60" t="s">
        <v>44</v>
      </c>
      <c r="G123">
        <v>3</v>
      </c>
      <c r="H123">
        <v>4</v>
      </c>
      <c r="I123">
        <v>3</v>
      </c>
      <c r="J123">
        <v>3</v>
      </c>
      <c r="K123">
        <v>3</v>
      </c>
      <c r="L123">
        <v>4</v>
      </c>
      <c r="M123" s="6">
        <f t="shared" si="3"/>
        <v>3.3333333333333335</v>
      </c>
      <c r="N123" s="10">
        <f t="shared" si="4"/>
        <v>20</v>
      </c>
      <c r="O123" s="11">
        <f t="shared" si="5"/>
        <v>-0.38387003070844544</v>
      </c>
    </row>
    <row r="124" spans="1:15" x14ac:dyDescent="0.3">
      <c r="A124">
        <v>44204</v>
      </c>
      <c r="B124">
        <v>0</v>
      </c>
      <c r="C124">
        <v>1983</v>
      </c>
      <c r="D124" s="53" t="s">
        <v>193</v>
      </c>
      <c r="E124" s="60">
        <v>4</v>
      </c>
      <c r="F124">
        <v>4</v>
      </c>
      <c r="G124">
        <v>4</v>
      </c>
      <c r="H124">
        <v>3</v>
      </c>
      <c r="I124">
        <v>4</v>
      </c>
      <c r="J124">
        <v>4</v>
      </c>
      <c r="K124">
        <v>4</v>
      </c>
      <c r="L124">
        <v>4</v>
      </c>
      <c r="M124" s="6">
        <f t="shared" si="3"/>
        <v>3.8333333333333335</v>
      </c>
      <c r="N124" s="10">
        <f t="shared" si="4"/>
        <v>23</v>
      </c>
      <c r="O124" s="11">
        <f t="shared" si="5"/>
        <v>0.32607141813018514</v>
      </c>
    </row>
    <row r="125" spans="1:15" x14ac:dyDescent="0.3">
      <c r="A125">
        <v>44210</v>
      </c>
      <c r="B125">
        <v>0</v>
      </c>
      <c r="C125">
        <v>1993</v>
      </c>
      <c r="D125" s="53" t="s">
        <v>191</v>
      </c>
      <c r="E125" s="60">
        <v>5</v>
      </c>
      <c r="F125">
        <v>5</v>
      </c>
      <c r="G125">
        <v>4</v>
      </c>
      <c r="H125">
        <v>4</v>
      </c>
      <c r="I125">
        <v>4</v>
      </c>
      <c r="J125">
        <v>3</v>
      </c>
      <c r="K125">
        <v>4</v>
      </c>
      <c r="L125">
        <v>4</v>
      </c>
      <c r="M125" s="6">
        <f t="shared" si="3"/>
        <v>3.8333333333333335</v>
      </c>
      <c r="N125" s="10">
        <f t="shared" si="4"/>
        <v>23</v>
      </c>
      <c r="O125" s="11">
        <f t="shared" si="5"/>
        <v>0.32607141813018514</v>
      </c>
    </row>
    <row r="126" spans="1:15" ht="28.8" x14ac:dyDescent="0.3">
      <c r="A126">
        <v>44211</v>
      </c>
      <c r="B126">
        <v>0</v>
      </c>
      <c r="C126">
        <v>1999</v>
      </c>
      <c r="D126" s="53" t="s">
        <v>191</v>
      </c>
      <c r="E126" s="60" t="s">
        <v>73</v>
      </c>
      <c r="G126">
        <v>2</v>
      </c>
      <c r="H126">
        <v>2</v>
      </c>
      <c r="I126">
        <v>4</v>
      </c>
      <c r="J126">
        <v>4</v>
      </c>
      <c r="K126">
        <v>3</v>
      </c>
      <c r="L126">
        <v>3</v>
      </c>
      <c r="M126" s="6">
        <f t="shared" si="3"/>
        <v>3</v>
      </c>
      <c r="N126" s="10">
        <f t="shared" si="4"/>
        <v>18</v>
      </c>
      <c r="O126" s="11">
        <f t="shared" si="5"/>
        <v>-0.85716432993419911</v>
      </c>
    </row>
    <row r="127" spans="1:15" x14ac:dyDescent="0.3">
      <c r="A127">
        <v>44241</v>
      </c>
      <c r="B127">
        <v>1</v>
      </c>
      <c r="C127">
        <v>2005</v>
      </c>
      <c r="D127" s="53" t="s">
        <v>192</v>
      </c>
      <c r="E127" s="60">
        <v>0</v>
      </c>
      <c r="F127">
        <v>0</v>
      </c>
      <c r="G127">
        <v>3</v>
      </c>
      <c r="H127">
        <v>2</v>
      </c>
      <c r="I127">
        <v>4</v>
      </c>
      <c r="J127">
        <v>3</v>
      </c>
      <c r="K127">
        <v>2</v>
      </c>
      <c r="L127">
        <v>4</v>
      </c>
      <c r="M127" s="6">
        <f t="shared" ref="M127:M189" si="6">AVERAGE(G127:L127)</f>
        <v>3</v>
      </c>
      <c r="N127" s="10">
        <f t="shared" ref="N127:N189" si="7">SUM(G127:L127)</f>
        <v>18</v>
      </c>
      <c r="O127" s="11">
        <f t="shared" ref="O127:O189" si="8">(N127-$Q$2)/$R$2</f>
        <v>-0.85716432993419911</v>
      </c>
    </row>
    <row r="128" spans="1:15" x14ac:dyDescent="0.3">
      <c r="A128">
        <v>44313</v>
      </c>
      <c r="B128">
        <v>0</v>
      </c>
      <c r="C128">
        <v>2001</v>
      </c>
      <c r="D128" s="53" t="s">
        <v>191</v>
      </c>
      <c r="E128" s="60" t="s">
        <v>44</v>
      </c>
      <c r="G128">
        <v>5</v>
      </c>
      <c r="H128">
        <v>5</v>
      </c>
      <c r="I128">
        <v>5</v>
      </c>
      <c r="J128">
        <v>5</v>
      </c>
      <c r="K128">
        <v>5</v>
      </c>
      <c r="L128">
        <v>5</v>
      </c>
      <c r="M128" s="6">
        <f t="shared" si="6"/>
        <v>5</v>
      </c>
      <c r="N128" s="10">
        <f t="shared" si="7"/>
        <v>30</v>
      </c>
      <c r="O128" s="11">
        <f t="shared" si="8"/>
        <v>1.9826014654203232</v>
      </c>
    </row>
    <row r="129" spans="1:15" x14ac:dyDescent="0.3">
      <c r="A129">
        <v>44316</v>
      </c>
      <c r="B129">
        <v>0</v>
      </c>
      <c r="C129">
        <v>1995</v>
      </c>
      <c r="D129" s="53" t="s">
        <v>191</v>
      </c>
      <c r="E129" s="60">
        <v>2</v>
      </c>
      <c r="F129">
        <v>2</v>
      </c>
      <c r="G129">
        <v>4</v>
      </c>
      <c r="H129">
        <v>3</v>
      </c>
      <c r="I129">
        <v>4</v>
      </c>
      <c r="J129">
        <v>3</v>
      </c>
      <c r="K129">
        <v>3</v>
      </c>
      <c r="L129">
        <v>2</v>
      </c>
      <c r="M129" s="6">
        <f t="shared" si="6"/>
        <v>3.1666666666666665</v>
      </c>
      <c r="N129" s="10">
        <f t="shared" si="7"/>
        <v>19</v>
      </c>
      <c r="O129" s="11">
        <f t="shared" si="8"/>
        <v>-0.6205171803213223</v>
      </c>
    </row>
    <row r="130" spans="1:15" x14ac:dyDescent="0.3">
      <c r="A130">
        <v>44440</v>
      </c>
      <c r="B130">
        <v>0</v>
      </c>
      <c r="C130">
        <v>1998</v>
      </c>
      <c r="D130" s="53" t="s">
        <v>191</v>
      </c>
      <c r="E130" s="60" t="s">
        <v>74</v>
      </c>
      <c r="F130">
        <v>7</v>
      </c>
      <c r="G130">
        <v>5</v>
      </c>
      <c r="H130">
        <v>4</v>
      </c>
      <c r="I130">
        <v>3</v>
      </c>
      <c r="J130">
        <v>3</v>
      </c>
      <c r="K130">
        <v>2</v>
      </c>
      <c r="L130">
        <v>4</v>
      </c>
      <c r="M130" s="6">
        <f t="shared" si="6"/>
        <v>3.5</v>
      </c>
      <c r="N130" s="10">
        <f t="shared" si="7"/>
        <v>21</v>
      </c>
      <c r="O130" s="11">
        <f t="shared" si="8"/>
        <v>-0.14722288109556858</v>
      </c>
    </row>
    <row r="131" spans="1:15" x14ac:dyDescent="0.3">
      <c r="A131">
        <v>44502</v>
      </c>
      <c r="B131">
        <v>0</v>
      </c>
      <c r="C131">
        <v>2000</v>
      </c>
      <c r="D131" s="53" t="s">
        <v>191</v>
      </c>
      <c r="E131" s="60">
        <v>0</v>
      </c>
      <c r="F131">
        <v>0</v>
      </c>
      <c r="G131">
        <v>2</v>
      </c>
      <c r="H131">
        <v>2</v>
      </c>
      <c r="I131">
        <v>4</v>
      </c>
      <c r="J131">
        <v>4</v>
      </c>
      <c r="K131">
        <v>4</v>
      </c>
      <c r="L131">
        <v>2</v>
      </c>
      <c r="M131" s="6">
        <f t="shared" si="6"/>
        <v>3</v>
      </c>
      <c r="N131" s="10">
        <f t="shared" si="7"/>
        <v>18</v>
      </c>
      <c r="O131" s="11">
        <f t="shared" si="8"/>
        <v>-0.85716432993419911</v>
      </c>
    </row>
    <row r="132" spans="1:15" x14ac:dyDescent="0.3">
      <c r="A132">
        <v>44618</v>
      </c>
      <c r="B132">
        <v>0</v>
      </c>
      <c r="C132">
        <v>1979</v>
      </c>
      <c r="D132" s="53" t="s">
        <v>193</v>
      </c>
      <c r="E132" s="60">
        <v>5</v>
      </c>
      <c r="F132">
        <v>5</v>
      </c>
      <c r="G132">
        <v>5</v>
      </c>
      <c r="H132">
        <v>4</v>
      </c>
      <c r="I132">
        <v>5</v>
      </c>
      <c r="J132">
        <v>4</v>
      </c>
      <c r="K132">
        <v>5</v>
      </c>
      <c r="L132">
        <v>4</v>
      </c>
      <c r="M132" s="6">
        <f t="shared" si="6"/>
        <v>4.5</v>
      </c>
      <c r="N132" s="10">
        <f t="shared" si="7"/>
        <v>27</v>
      </c>
      <c r="O132" s="11">
        <f t="shared" si="8"/>
        <v>1.2726600165816926</v>
      </c>
    </row>
    <row r="133" spans="1:15" x14ac:dyDescent="0.3">
      <c r="A133">
        <v>44625</v>
      </c>
      <c r="B133">
        <v>0</v>
      </c>
      <c r="C133">
        <v>1991</v>
      </c>
      <c r="D133" s="53" t="s">
        <v>191</v>
      </c>
      <c r="E133" s="60">
        <v>15</v>
      </c>
      <c r="G133">
        <v>3</v>
      </c>
      <c r="H133">
        <v>3</v>
      </c>
      <c r="I133">
        <v>3</v>
      </c>
      <c r="J133">
        <v>3</v>
      </c>
      <c r="K133">
        <v>3</v>
      </c>
      <c r="L133">
        <v>3</v>
      </c>
      <c r="M133" s="6">
        <f t="shared" si="6"/>
        <v>3</v>
      </c>
      <c r="N133" s="10">
        <f t="shared" si="7"/>
        <v>18</v>
      </c>
      <c r="O133" s="11">
        <f t="shared" si="8"/>
        <v>-0.85716432993419911</v>
      </c>
    </row>
    <row r="134" spans="1:15" x14ac:dyDescent="0.3">
      <c r="A134">
        <v>44631</v>
      </c>
      <c r="B134">
        <v>0</v>
      </c>
      <c r="C134">
        <v>1971</v>
      </c>
      <c r="D134" s="53" t="s">
        <v>193</v>
      </c>
      <c r="E134" s="60" t="s">
        <v>75</v>
      </c>
      <c r="F134">
        <v>7</v>
      </c>
      <c r="G134">
        <v>5</v>
      </c>
      <c r="H134">
        <v>3</v>
      </c>
      <c r="I134">
        <v>5</v>
      </c>
      <c r="J134">
        <v>4</v>
      </c>
      <c r="K134">
        <v>5</v>
      </c>
      <c r="L134">
        <v>3</v>
      </c>
      <c r="M134" s="6">
        <f t="shared" si="6"/>
        <v>4.166666666666667</v>
      </c>
      <c r="N134" s="10">
        <f t="shared" si="7"/>
        <v>25</v>
      </c>
      <c r="O134" s="11">
        <f t="shared" si="8"/>
        <v>0.79936571735593887</v>
      </c>
    </row>
    <row r="135" spans="1:15" x14ac:dyDescent="0.3">
      <c r="A135">
        <v>44689</v>
      </c>
      <c r="B135">
        <v>0</v>
      </c>
      <c r="C135">
        <v>1996</v>
      </c>
      <c r="D135" s="53" t="s">
        <v>191</v>
      </c>
      <c r="E135" s="60" t="s">
        <v>44</v>
      </c>
      <c r="G135">
        <v>5</v>
      </c>
      <c r="H135">
        <v>4</v>
      </c>
      <c r="I135">
        <v>4</v>
      </c>
      <c r="J135">
        <v>4</v>
      </c>
      <c r="K135">
        <v>4</v>
      </c>
      <c r="L135">
        <v>4</v>
      </c>
      <c r="M135" s="6">
        <f t="shared" si="6"/>
        <v>4.166666666666667</v>
      </c>
      <c r="N135" s="10">
        <f t="shared" si="7"/>
        <v>25</v>
      </c>
      <c r="O135" s="11">
        <f t="shared" si="8"/>
        <v>0.79936571735593887</v>
      </c>
    </row>
    <row r="136" spans="1:15" x14ac:dyDescent="0.3">
      <c r="A136">
        <v>44731</v>
      </c>
      <c r="B136">
        <v>0</v>
      </c>
      <c r="C136">
        <v>1991</v>
      </c>
      <c r="D136" s="53" t="s">
        <v>191</v>
      </c>
      <c r="E136" s="60">
        <v>5</v>
      </c>
      <c r="F136">
        <v>5</v>
      </c>
      <c r="G136">
        <v>3</v>
      </c>
      <c r="H136">
        <v>2</v>
      </c>
      <c r="I136">
        <v>5</v>
      </c>
      <c r="J136">
        <v>3</v>
      </c>
      <c r="K136">
        <v>2</v>
      </c>
      <c r="L136">
        <v>4</v>
      </c>
      <c r="M136" s="6">
        <f t="shared" si="6"/>
        <v>3.1666666666666665</v>
      </c>
      <c r="N136" s="10">
        <f t="shared" si="7"/>
        <v>19</v>
      </c>
      <c r="O136" s="11">
        <f t="shared" si="8"/>
        <v>-0.6205171803213223</v>
      </c>
    </row>
    <row r="137" spans="1:15" x14ac:dyDescent="0.3">
      <c r="A137">
        <v>44748</v>
      </c>
      <c r="B137">
        <v>0</v>
      </c>
      <c r="C137">
        <v>1965</v>
      </c>
      <c r="D137" s="53" t="s">
        <v>193</v>
      </c>
      <c r="E137" s="60">
        <v>3</v>
      </c>
      <c r="F137">
        <v>3</v>
      </c>
      <c r="G137">
        <v>2</v>
      </c>
      <c r="H137">
        <v>3</v>
      </c>
      <c r="I137">
        <v>3</v>
      </c>
      <c r="J137">
        <v>4</v>
      </c>
      <c r="K137">
        <v>3</v>
      </c>
      <c r="L137">
        <v>4</v>
      </c>
      <c r="M137" s="6">
        <f t="shared" si="6"/>
        <v>3.1666666666666665</v>
      </c>
      <c r="N137" s="10">
        <f t="shared" si="7"/>
        <v>19</v>
      </c>
      <c r="O137" s="11">
        <f t="shared" si="8"/>
        <v>-0.6205171803213223</v>
      </c>
    </row>
    <row r="138" spans="1:15" x14ac:dyDescent="0.3">
      <c r="A138">
        <v>44752</v>
      </c>
      <c r="B138">
        <v>0</v>
      </c>
      <c r="C138">
        <v>1987</v>
      </c>
      <c r="D138" s="53" t="s">
        <v>193</v>
      </c>
      <c r="E138" s="60" t="s">
        <v>44</v>
      </c>
      <c r="G138">
        <v>4</v>
      </c>
      <c r="H138">
        <v>3</v>
      </c>
      <c r="I138">
        <v>4</v>
      </c>
      <c r="J138">
        <v>4</v>
      </c>
      <c r="K138">
        <v>3</v>
      </c>
      <c r="L138">
        <v>4</v>
      </c>
      <c r="M138" s="6">
        <f t="shared" si="6"/>
        <v>3.6666666666666665</v>
      </c>
      <c r="N138" s="10">
        <f t="shared" si="7"/>
        <v>22</v>
      </c>
      <c r="O138" s="11">
        <f t="shared" si="8"/>
        <v>8.9424268517308281E-2</v>
      </c>
    </row>
    <row r="139" spans="1:15" x14ac:dyDescent="0.3">
      <c r="A139">
        <v>44760</v>
      </c>
      <c r="B139">
        <v>0</v>
      </c>
      <c r="C139">
        <v>1978</v>
      </c>
      <c r="D139" s="53" t="s">
        <v>193</v>
      </c>
      <c r="E139" s="60">
        <v>2</v>
      </c>
      <c r="F139">
        <v>2</v>
      </c>
      <c r="G139">
        <v>2</v>
      </c>
      <c r="H139">
        <v>3</v>
      </c>
      <c r="I139">
        <v>5</v>
      </c>
      <c r="J139">
        <v>3</v>
      </c>
      <c r="K139">
        <v>4</v>
      </c>
      <c r="L139">
        <v>2</v>
      </c>
      <c r="M139" s="6">
        <f t="shared" si="6"/>
        <v>3.1666666666666665</v>
      </c>
      <c r="N139" s="10">
        <f t="shared" si="7"/>
        <v>19</v>
      </c>
      <c r="O139" s="11">
        <f t="shared" si="8"/>
        <v>-0.6205171803213223</v>
      </c>
    </row>
    <row r="140" spans="1:15" x14ac:dyDescent="0.3">
      <c r="A140">
        <v>44761</v>
      </c>
      <c r="B140">
        <v>0</v>
      </c>
      <c r="C140">
        <v>1991</v>
      </c>
      <c r="D140" s="53" t="s">
        <v>191</v>
      </c>
      <c r="E140" s="60" t="s">
        <v>44</v>
      </c>
      <c r="G140">
        <v>5</v>
      </c>
      <c r="H140">
        <v>5</v>
      </c>
      <c r="I140">
        <v>5</v>
      </c>
      <c r="J140">
        <v>5</v>
      </c>
      <c r="K140">
        <v>5</v>
      </c>
      <c r="L140">
        <v>5</v>
      </c>
      <c r="M140" s="6">
        <f t="shared" si="6"/>
        <v>5</v>
      </c>
      <c r="N140" s="10">
        <f t="shared" si="7"/>
        <v>30</v>
      </c>
      <c r="O140" s="11">
        <f t="shared" si="8"/>
        <v>1.9826014654203232</v>
      </c>
    </row>
    <row r="141" spans="1:15" x14ac:dyDescent="0.3">
      <c r="A141">
        <v>44774</v>
      </c>
      <c r="B141">
        <v>0</v>
      </c>
      <c r="C141">
        <v>2000</v>
      </c>
      <c r="D141" s="53" t="s">
        <v>191</v>
      </c>
      <c r="E141" s="60" t="s">
        <v>44</v>
      </c>
      <c r="G141">
        <v>4</v>
      </c>
      <c r="H141">
        <v>4</v>
      </c>
      <c r="I141">
        <v>5</v>
      </c>
      <c r="J141">
        <v>5</v>
      </c>
      <c r="K141">
        <v>3</v>
      </c>
      <c r="L141">
        <v>3</v>
      </c>
      <c r="M141" s="6">
        <f t="shared" si="6"/>
        <v>4</v>
      </c>
      <c r="N141" s="10">
        <f t="shared" si="7"/>
        <v>24</v>
      </c>
      <c r="O141" s="11">
        <f t="shared" si="8"/>
        <v>0.56271856774306206</v>
      </c>
    </row>
    <row r="142" spans="1:15" x14ac:dyDescent="0.3">
      <c r="A142">
        <v>44777</v>
      </c>
      <c r="B142">
        <v>0</v>
      </c>
      <c r="C142">
        <v>1988</v>
      </c>
      <c r="D142" s="53" t="s">
        <v>193</v>
      </c>
      <c r="E142" s="60" t="s">
        <v>44</v>
      </c>
      <c r="G142">
        <v>5</v>
      </c>
      <c r="H142">
        <v>4</v>
      </c>
      <c r="I142">
        <v>5</v>
      </c>
      <c r="J142">
        <v>5</v>
      </c>
      <c r="K142">
        <v>4</v>
      </c>
      <c r="L142">
        <v>4</v>
      </c>
      <c r="M142" s="6">
        <f t="shared" si="6"/>
        <v>4.5</v>
      </c>
      <c r="N142" s="10">
        <f t="shared" si="7"/>
        <v>27</v>
      </c>
      <c r="O142" s="11">
        <f t="shared" si="8"/>
        <v>1.2726600165816926</v>
      </c>
    </row>
    <row r="143" spans="1:15" x14ac:dyDescent="0.3">
      <c r="A143">
        <v>44782</v>
      </c>
      <c r="B143">
        <v>0</v>
      </c>
      <c r="C143">
        <v>1987</v>
      </c>
      <c r="D143" s="53" t="s">
        <v>193</v>
      </c>
      <c r="E143" s="60" t="s">
        <v>76</v>
      </c>
      <c r="F143">
        <v>7</v>
      </c>
      <c r="G143">
        <v>4</v>
      </c>
      <c r="H143">
        <v>3</v>
      </c>
      <c r="I143">
        <v>4</v>
      </c>
      <c r="J143">
        <v>4</v>
      </c>
      <c r="K143">
        <v>3</v>
      </c>
      <c r="L143">
        <v>4</v>
      </c>
      <c r="M143" s="6">
        <f t="shared" si="6"/>
        <v>3.6666666666666665</v>
      </c>
      <c r="N143" s="10">
        <f t="shared" si="7"/>
        <v>22</v>
      </c>
      <c r="O143" s="11">
        <f t="shared" si="8"/>
        <v>8.9424268517308281E-2</v>
      </c>
    </row>
    <row r="144" spans="1:15" x14ac:dyDescent="0.3">
      <c r="A144">
        <v>44792</v>
      </c>
      <c r="B144">
        <v>0</v>
      </c>
      <c r="C144">
        <v>1977</v>
      </c>
      <c r="D144" s="53" t="s">
        <v>193</v>
      </c>
      <c r="E144" s="60" t="s">
        <v>77</v>
      </c>
      <c r="F144">
        <v>7</v>
      </c>
      <c r="G144">
        <v>5</v>
      </c>
      <c r="H144">
        <v>4</v>
      </c>
      <c r="I144">
        <v>5</v>
      </c>
      <c r="J144">
        <v>4</v>
      </c>
      <c r="K144">
        <v>4</v>
      </c>
      <c r="L144">
        <v>4</v>
      </c>
      <c r="M144" s="6">
        <f t="shared" si="6"/>
        <v>4.333333333333333</v>
      </c>
      <c r="N144" s="10">
        <f t="shared" si="7"/>
        <v>26</v>
      </c>
      <c r="O144" s="11">
        <f t="shared" si="8"/>
        <v>1.0360128669688158</v>
      </c>
    </row>
    <row r="145" spans="1:15" ht="28.8" x14ac:dyDescent="0.3">
      <c r="A145">
        <v>44794</v>
      </c>
      <c r="B145">
        <v>0</v>
      </c>
      <c r="C145">
        <v>1986</v>
      </c>
      <c r="D145" s="53" t="s">
        <v>193</v>
      </c>
      <c r="E145" s="60" t="s">
        <v>78</v>
      </c>
      <c r="F145">
        <v>2</v>
      </c>
      <c r="G145">
        <v>4</v>
      </c>
      <c r="H145">
        <v>2</v>
      </c>
      <c r="I145">
        <v>4</v>
      </c>
      <c r="J145">
        <v>1</v>
      </c>
      <c r="K145">
        <v>3</v>
      </c>
      <c r="L145">
        <v>2</v>
      </c>
      <c r="M145" s="6">
        <f t="shared" si="6"/>
        <v>2.6666666666666665</v>
      </c>
      <c r="N145" s="10">
        <f t="shared" si="7"/>
        <v>16</v>
      </c>
      <c r="O145" s="11">
        <f t="shared" si="8"/>
        <v>-1.3304586291599529</v>
      </c>
    </row>
    <row r="146" spans="1:15" x14ac:dyDescent="0.3">
      <c r="A146">
        <v>44802</v>
      </c>
      <c r="B146">
        <v>0</v>
      </c>
      <c r="C146">
        <v>1987</v>
      </c>
      <c r="D146" s="53" t="s">
        <v>193</v>
      </c>
      <c r="E146" s="60" t="s">
        <v>44</v>
      </c>
      <c r="G146">
        <v>5</v>
      </c>
      <c r="H146">
        <v>5</v>
      </c>
      <c r="I146">
        <v>5</v>
      </c>
      <c r="J146">
        <v>5</v>
      </c>
      <c r="K146">
        <v>5</v>
      </c>
      <c r="L146">
        <v>5</v>
      </c>
      <c r="M146" s="6">
        <f t="shared" si="6"/>
        <v>5</v>
      </c>
      <c r="N146" s="10">
        <f t="shared" si="7"/>
        <v>30</v>
      </c>
      <c r="O146" s="11">
        <f t="shared" si="8"/>
        <v>1.9826014654203232</v>
      </c>
    </row>
    <row r="147" spans="1:15" x14ac:dyDescent="0.3">
      <c r="A147">
        <v>44803</v>
      </c>
      <c r="B147">
        <v>0</v>
      </c>
      <c r="C147">
        <v>1990</v>
      </c>
      <c r="D147" s="53" t="s">
        <v>191</v>
      </c>
      <c r="E147" s="60">
        <v>5</v>
      </c>
      <c r="F147">
        <v>5</v>
      </c>
      <c r="G147">
        <v>5</v>
      </c>
      <c r="H147">
        <v>4</v>
      </c>
      <c r="I147">
        <v>4</v>
      </c>
      <c r="J147">
        <v>5</v>
      </c>
      <c r="K147">
        <v>4</v>
      </c>
      <c r="L147">
        <v>2</v>
      </c>
      <c r="M147" s="6">
        <f t="shared" si="6"/>
        <v>4</v>
      </c>
      <c r="N147" s="10">
        <f t="shared" si="7"/>
        <v>24</v>
      </c>
      <c r="O147" s="11">
        <f t="shared" si="8"/>
        <v>0.56271856774306206</v>
      </c>
    </row>
    <row r="148" spans="1:15" ht="43.2" x14ac:dyDescent="0.3">
      <c r="A148">
        <v>44811</v>
      </c>
      <c r="B148">
        <v>0</v>
      </c>
      <c r="C148">
        <v>1992</v>
      </c>
      <c r="D148" s="53" t="s">
        <v>191</v>
      </c>
      <c r="E148" s="60" t="s">
        <v>79</v>
      </c>
      <c r="F148">
        <v>7</v>
      </c>
      <c r="G148">
        <v>2</v>
      </c>
      <c r="H148">
        <v>4</v>
      </c>
      <c r="I148">
        <v>5</v>
      </c>
      <c r="J148">
        <v>5</v>
      </c>
      <c r="K148">
        <v>3</v>
      </c>
      <c r="L148">
        <v>4</v>
      </c>
      <c r="M148" s="6">
        <f t="shared" si="6"/>
        <v>3.8333333333333335</v>
      </c>
      <c r="N148" s="10">
        <f t="shared" si="7"/>
        <v>23</v>
      </c>
      <c r="O148" s="11">
        <f t="shared" si="8"/>
        <v>0.32607141813018514</v>
      </c>
    </row>
    <row r="149" spans="1:15" x14ac:dyDescent="0.3">
      <c r="A149">
        <v>44822</v>
      </c>
      <c r="B149">
        <v>0</v>
      </c>
      <c r="C149">
        <v>1990</v>
      </c>
      <c r="D149" s="53" t="s">
        <v>191</v>
      </c>
      <c r="E149" s="60" t="s">
        <v>44</v>
      </c>
      <c r="G149">
        <v>4</v>
      </c>
      <c r="H149">
        <v>4</v>
      </c>
      <c r="I149">
        <v>5</v>
      </c>
      <c r="J149">
        <v>4</v>
      </c>
      <c r="K149">
        <v>4</v>
      </c>
      <c r="L149">
        <v>3</v>
      </c>
      <c r="M149" s="6">
        <f t="shared" si="6"/>
        <v>4</v>
      </c>
      <c r="N149" s="10">
        <f t="shared" si="7"/>
        <v>24</v>
      </c>
      <c r="O149" s="11">
        <f t="shared" si="8"/>
        <v>0.56271856774306206</v>
      </c>
    </row>
    <row r="150" spans="1:15" ht="43.2" x14ac:dyDescent="0.3">
      <c r="A150">
        <v>44835</v>
      </c>
      <c r="B150">
        <v>0</v>
      </c>
      <c r="C150">
        <v>1981</v>
      </c>
      <c r="D150" s="53" t="s">
        <v>193</v>
      </c>
      <c r="E150" s="60" t="s">
        <v>80</v>
      </c>
      <c r="F150">
        <v>0</v>
      </c>
      <c r="G150">
        <v>1</v>
      </c>
      <c r="H150">
        <v>3</v>
      </c>
      <c r="I150">
        <v>1</v>
      </c>
      <c r="J150">
        <v>1</v>
      </c>
      <c r="K150">
        <v>1</v>
      </c>
      <c r="L150">
        <v>4</v>
      </c>
      <c r="M150" s="6">
        <f t="shared" si="6"/>
        <v>1.8333333333333333</v>
      </c>
      <c r="N150" s="10">
        <f t="shared" si="7"/>
        <v>11</v>
      </c>
      <c r="O150" s="11">
        <f t="shared" si="8"/>
        <v>-2.5136943772243372</v>
      </c>
    </row>
    <row r="151" spans="1:15" x14ac:dyDescent="0.3">
      <c r="A151">
        <v>44853</v>
      </c>
      <c r="B151">
        <v>0</v>
      </c>
      <c r="C151">
        <v>1978</v>
      </c>
      <c r="D151" s="53" t="s">
        <v>193</v>
      </c>
      <c r="E151" s="60" t="s">
        <v>44</v>
      </c>
      <c r="G151">
        <v>3</v>
      </c>
      <c r="H151">
        <v>3</v>
      </c>
      <c r="I151">
        <v>4</v>
      </c>
      <c r="J151">
        <v>3</v>
      </c>
      <c r="K151">
        <v>3</v>
      </c>
      <c r="L151">
        <v>2</v>
      </c>
      <c r="M151" s="6">
        <f t="shared" si="6"/>
        <v>3</v>
      </c>
      <c r="N151" s="10">
        <f t="shared" si="7"/>
        <v>18</v>
      </c>
      <c r="O151" s="11">
        <f t="shared" si="8"/>
        <v>-0.85716432993419911</v>
      </c>
    </row>
    <row r="152" spans="1:15" x14ac:dyDescent="0.3">
      <c r="A152">
        <v>44874</v>
      </c>
      <c r="B152">
        <v>0</v>
      </c>
      <c r="C152">
        <v>1993</v>
      </c>
      <c r="D152" s="53" t="s">
        <v>191</v>
      </c>
      <c r="E152" s="60" t="s">
        <v>44</v>
      </c>
      <c r="G152">
        <v>2</v>
      </c>
      <c r="H152">
        <v>5</v>
      </c>
      <c r="I152">
        <v>4</v>
      </c>
      <c r="J152">
        <v>2</v>
      </c>
      <c r="K152">
        <v>4</v>
      </c>
      <c r="L152">
        <v>4</v>
      </c>
      <c r="M152" s="6">
        <f t="shared" si="6"/>
        <v>3.5</v>
      </c>
      <c r="N152" s="10">
        <f t="shared" si="7"/>
        <v>21</v>
      </c>
      <c r="O152" s="11">
        <f t="shared" si="8"/>
        <v>-0.14722288109556858</v>
      </c>
    </row>
    <row r="153" spans="1:15" x14ac:dyDescent="0.3">
      <c r="A153">
        <v>44886</v>
      </c>
      <c r="B153">
        <v>0</v>
      </c>
      <c r="C153">
        <v>1968</v>
      </c>
      <c r="D153" s="53" t="s">
        <v>193</v>
      </c>
      <c r="E153" s="60">
        <v>5</v>
      </c>
      <c r="F153">
        <v>5</v>
      </c>
      <c r="G153">
        <v>4</v>
      </c>
      <c r="H153">
        <v>5</v>
      </c>
      <c r="I153">
        <v>5</v>
      </c>
      <c r="J153">
        <v>5</v>
      </c>
      <c r="K153">
        <v>3</v>
      </c>
      <c r="L153">
        <v>4</v>
      </c>
      <c r="M153" s="6">
        <f t="shared" si="6"/>
        <v>4.333333333333333</v>
      </c>
      <c r="N153" s="10">
        <f t="shared" si="7"/>
        <v>26</v>
      </c>
      <c r="O153" s="11">
        <f t="shared" si="8"/>
        <v>1.0360128669688158</v>
      </c>
    </row>
    <row r="154" spans="1:15" x14ac:dyDescent="0.3">
      <c r="A154">
        <v>44906</v>
      </c>
      <c r="B154">
        <v>0</v>
      </c>
      <c r="C154">
        <v>1975</v>
      </c>
      <c r="D154" s="53" t="s">
        <v>193</v>
      </c>
      <c r="E154" s="60" t="s">
        <v>44</v>
      </c>
      <c r="G154">
        <v>4</v>
      </c>
      <c r="H154">
        <v>4</v>
      </c>
      <c r="I154">
        <v>4</v>
      </c>
      <c r="J154">
        <v>4</v>
      </c>
      <c r="K154">
        <v>4</v>
      </c>
      <c r="L154">
        <v>3</v>
      </c>
      <c r="M154" s="6">
        <f t="shared" si="6"/>
        <v>3.8333333333333335</v>
      </c>
      <c r="N154" s="10">
        <f t="shared" si="7"/>
        <v>23</v>
      </c>
      <c r="O154" s="11">
        <f t="shared" si="8"/>
        <v>0.32607141813018514</v>
      </c>
    </row>
    <row r="155" spans="1:15" x14ac:dyDescent="0.3">
      <c r="A155">
        <v>44912</v>
      </c>
      <c r="B155">
        <v>0</v>
      </c>
      <c r="C155">
        <v>1981</v>
      </c>
      <c r="D155" s="53" t="s">
        <v>193</v>
      </c>
      <c r="E155" s="60">
        <v>5</v>
      </c>
      <c r="F155">
        <v>5</v>
      </c>
      <c r="G155">
        <v>5</v>
      </c>
      <c r="H155">
        <v>3</v>
      </c>
      <c r="I155">
        <v>4</v>
      </c>
      <c r="J155">
        <v>5</v>
      </c>
      <c r="K155">
        <v>4</v>
      </c>
      <c r="L155">
        <v>2</v>
      </c>
      <c r="M155" s="6">
        <f t="shared" si="6"/>
        <v>3.8333333333333335</v>
      </c>
      <c r="N155" s="10">
        <f t="shared" si="7"/>
        <v>23</v>
      </c>
      <c r="O155" s="11">
        <f t="shared" si="8"/>
        <v>0.32607141813018514</v>
      </c>
    </row>
    <row r="156" spans="1:15" x14ac:dyDescent="0.3">
      <c r="A156">
        <v>44917</v>
      </c>
      <c r="B156">
        <v>0</v>
      </c>
      <c r="C156">
        <v>1988</v>
      </c>
      <c r="D156" s="53" t="s">
        <v>193</v>
      </c>
      <c r="E156" s="60" t="s">
        <v>44</v>
      </c>
      <c r="G156">
        <v>3</v>
      </c>
      <c r="H156">
        <v>3</v>
      </c>
      <c r="I156">
        <v>4</v>
      </c>
      <c r="J156">
        <v>4</v>
      </c>
      <c r="K156">
        <v>4</v>
      </c>
      <c r="L156">
        <v>3</v>
      </c>
      <c r="M156" s="6">
        <f t="shared" si="6"/>
        <v>3.5</v>
      </c>
      <c r="N156" s="10">
        <f t="shared" si="7"/>
        <v>21</v>
      </c>
      <c r="O156" s="11">
        <f t="shared" si="8"/>
        <v>-0.14722288109556858</v>
      </c>
    </row>
    <row r="157" spans="1:15" x14ac:dyDescent="0.3">
      <c r="A157">
        <v>44920</v>
      </c>
      <c r="B157">
        <v>0</v>
      </c>
      <c r="C157">
        <v>1985</v>
      </c>
      <c r="D157" s="53" t="s">
        <v>193</v>
      </c>
      <c r="E157" s="60" t="s">
        <v>44</v>
      </c>
      <c r="G157">
        <v>4</v>
      </c>
      <c r="H157">
        <v>4</v>
      </c>
      <c r="I157">
        <v>4</v>
      </c>
      <c r="J157">
        <v>4</v>
      </c>
      <c r="K157">
        <v>2</v>
      </c>
      <c r="L157">
        <v>4</v>
      </c>
      <c r="M157" s="6">
        <f t="shared" si="6"/>
        <v>3.6666666666666665</v>
      </c>
      <c r="N157" s="10">
        <f t="shared" si="7"/>
        <v>22</v>
      </c>
      <c r="O157" s="11">
        <f t="shared" si="8"/>
        <v>8.9424268517308281E-2</v>
      </c>
    </row>
    <row r="158" spans="1:15" x14ac:dyDescent="0.3">
      <c r="A158">
        <v>44925</v>
      </c>
      <c r="B158">
        <v>0</v>
      </c>
      <c r="C158">
        <v>2000</v>
      </c>
      <c r="D158" s="53" t="s">
        <v>191</v>
      </c>
      <c r="E158" s="60">
        <v>3</v>
      </c>
      <c r="F158">
        <v>3</v>
      </c>
      <c r="G158">
        <v>4</v>
      </c>
      <c r="H158">
        <v>4</v>
      </c>
      <c r="I158">
        <v>5</v>
      </c>
      <c r="J158">
        <v>4</v>
      </c>
      <c r="K158">
        <v>5</v>
      </c>
      <c r="L158">
        <v>5</v>
      </c>
      <c r="M158" s="6">
        <f t="shared" si="6"/>
        <v>4.5</v>
      </c>
      <c r="N158" s="10">
        <f t="shared" si="7"/>
        <v>27</v>
      </c>
      <c r="O158" s="11">
        <f t="shared" si="8"/>
        <v>1.2726600165816926</v>
      </c>
    </row>
    <row r="159" spans="1:15" x14ac:dyDescent="0.3">
      <c r="A159">
        <v>44929</v>
      </c>
      <c r="B159">
        <v>0</v>
      </c>
      <c r="C159">
        <v>1977</v>
      </c>
      <c r="D159" s="53" t="s">
        <v>193</v>
      </c>
      <c r="E159" s="60">
        <v>7</v>
      </c>
      <c r="F159">
        <v>7</v>
      </c>
      <c r="G159">
        <v>5</v>
      </c>
      <c r="H159">
        <v>5</v>
      </c>
      <c r="I159">
        <v>5</v>
      </c>
      <c r="J159">
        <v>5</v>
      </c>
      <c r="K159">
        <v>5</v>
      </c>
      <c r="L159">
        <v>3</v>
      </c>
      <c r="M159" s="6">
        <f t="shared" si="6"/>
        <v>4.666666666666667</v>
      </c>
      <c r="N159" s="10">
        <f t="shared" si="7"/>
        <v>28</v>
      </c>
      <c r="O159" s="11">
        <f t="shared" si="8"/>
        <v>1.5093071661945694</v>
      </c>
    </row>
    <row r="160" spans="1:15" x14ac:dyDescent="0.3">
      <c r="A160">
        <v>44932</v>
      </c>
      <c r="B160">
        <v>0</v>
      </c>
      <c r="C160">
        <v>1984</v>
      </c>
      <c r="D160" s="53" t="s">
        <v>193</v>
      </c>
      <c r="E160" s="60" t="s">
        <v>76</v>
      </c>
      <c r="F160">
        <v>7</v>
      </c>
      <c r="G160">
        <v>5</v>
      </c>
      <c r="H160">
        <v>4</v>
      </c>
      <c r="I160">
        <v>4</v>
      </c>
      <c r="J160">
        <v>5</v>
      </c>
      <c r="K160">
        <v>5</v>
      </c>
      <c r="L160">
        <v>4</v>
      </c>
      <c r="M160" s="6">
        <f t="shared" si="6"/>
        <v>4.5</v>
      </c>
      <c r="N160" s="10">
        <f t="shared" si="7"/>
        <v>27</v>
      </c>
      <c r="O160" s="11">
        <f t="shared" si="8"/>
        <v>1.2726600165816926</v>
      </c>
    </row>
    <row r="161" spans="1:15" x14ac:dyDescent="0.3">
      <c r="A161">
        <v>44934</v>
      </c>
      <c r="B161">
        <v>0</v>
      </c>
      <c r="C161">
        <v>1983</v>
      </c>
      <c r="D161" s="53" t="s">
        <v>193</v>
      </c>
      <c r="E161" s="60" t="s">
        <v>44</v>
      </c>
      <c r="G161">
        <v>4</v>
      </c>
      <c r="H161">
        <v>5</v>
      </c>
      <c r="I161">
        <v>5</v>
      </c>
      <c r="J161">
        <v>3</v>
      </c>
      <c r="K161">
        <v>5</v>
      </c>
      <c r="L161">
        <v>4</v>
      </c>
      <c r="M161" s="6">
        <f t="shared" si="6"/>
        <v>4.333333333333333</v>
      </c>
      <c r="N161" s="10">
        <f t="shared" si="7"/>
        <v>26</v>
      </c>
      <c r="O161" s="11">
        <f t="shared" si="8"/>
        <v>1.0360128669688158</v>
      </c>
    </row>
    <row r="162" spans="1:15" x14ac:dyDescent="0.3">
      <c r="A162">
        <v>44935</v>
      </c>
      <c r="B162">
        <v>0</v>
      </c>
      <c r="C162">
        <v>1991</v>
      </c>
      <c r="D162" s="53" t="s">
        <v>191</v>
      </c>
      <c r="E162" s="60">
        <v>7</v>
      </c>
      <c r="F162">
        <v>7</v>
      </c>
      <c r="G162">
        <v>4</v>
      </c>
      <c r="H162">
        <v>5</v>
      </c>
      <c r="I162">
        <v>4</v>
      </c>
      <c r="J162">
        <v>5</v>
      </c>
      <c r="K162">
        <v>5</v>
      </c>
      <c r="L162">
        <v>2</v>
      </c>
      <c r="M162" s="6">
        <f t="shared" si="6"/>
        <v>4.166666666666667</v>
      </c>
      <c r="N162" s="10">
        <f t="shared" si="7"/>
        <v>25</v>
      </c>
      <c r="O162" s="11">
        <f t="shared" si="8"/>
        <v>0.79936571735593887</v>
      </c>
    </row>
    <row r="163" spans="1:15" x14ac:dyDescent="0.3">
      <c r="A163">
        <v>44940</v>
      </c>
      <c r="B163">
        <v>0</v>
      </c>
      <c r="C163">
        <v>1973</v>
      </c>
      <c r="D163" s="53" t="s">
        <v>193</v>
      </c>
      <c r="E163" s="60" t="s">
        <v>44</v>
      </c>
      <c r="G163">
        <v>5</v>
      </c>
      <c r="H163">
        <v>5</v>
      </c>
      <c r="I163">
        <v>5</v>
      </c>
      <c r="J163">
        <v>5</v>
      </c>
      <c r="K163">
        <v>5</v>
      </c>
      <c r="L163">
        <v>5</v>
      </c>
      <c r="M163" s="6">
        <f t="shared" si="6"/>
        <v>5</v>
      </c>
      <c r="N163" s="10">
        <f t="shared" si="7"/>
        <v>30</v>
      </c>
      <c r="O163" s="11">
        <f t="shared" si="8"/>
        <v>1.9826014654203232</v>
      </c>
    </row>
    <row r="164" spans="1:15" ht="28.8" x14ac:dyDescent="0.3">
      <c r="A164">
        <v>44941</v>
      </c>
      <c r="B164">
        <v>0</v>
      </c>
      <c r="C164">
        <v>1987</v>
      </c>
      <c r="D164" s="53" t="s">
        <v>193</v>
      </c>
      <c r="E164" s="60" t="s">
        <v>81</v>
      </c>
      <c r="F164">
        <v>7</v>
      </c>
      <c r="G164">
        <v>4</v>
      </c>
      <c r="H164">
        <v>4</v>
      </c>
      <c r="I164">
        <v>4</v>
      </c>
      <c r="J164">
        <v>4</v>
      </c>
      <c r="K164">
        <v>2</v>
      </c>
      <c r="L164">
        <v>4</v>
      </c>
      <c r="M164" s="6">
        <f t="shared" si="6"/>
        <v>3.6666666666666665</v>
      </c>
      <c r="N164" s="10">
        <f t="shared" si="7"/>
        <v>22</v>
      </c>
      <c r="O164" s="11">
        <f t="shared" si="8"/>
        <v>8.9424268517308281E-2</v>
      </c>
    </row>
    <row r="165" spans="1:15" x14ac:dyDescent="0.3">
      <c r="A165">
        <v>44942</v>
      </c>
      <c r="B165">
        <v>0</v>
      </c>
      <c r="C165">
        <v>1996</v>
      </c>
      <c r="D165" s="53" t="s">
        <v>191</v>
      </c>
      <c r="E165" s="60">
        <v>4</v>
      </c>
      <c r="F165">
        <v>4</v>
      </c>
      <c r="G165">
        <v>4</v>
      </c>
      <c r="H165">
        <v>4</v>
      </c>
      <c r="I165">
        <v>3</v>
      </c>
      <c r="J165">
        <v>4</v>
      </c>
      <c r="K165">
        <v>4</v>
      </c>
      <c r="L165">
        <v>4</v>
      </c>
      <c r="M165" s="6">
        <f t="shared" si="6"/>
        <v>3.8333333333333335</v>
      </c>
      <c r="N165" s="10">
        <f t="shared" si="7"/>
        <v>23</v>
      </c>
      <c r="O165" s="11">
        <f t="shared" si="8"/>
        <v>0.32607141813018514</v>
      </c>
    </row>
    <row r="166" spans="1:15" x14ac:dyDescent="0.3">
      <c r="A166">
        <v>44944</v>
      </c>
      <c r="B166">
        <v>0</v>
      </c>
      <c r="C166">
        <v>1979</v>
      </c>
      <c r="D166" s="53" t="s">
        <v>193</v>
      </c>
      <c r="E166" s="60">
        <v>6</v>
      </c>
      <c r="F166">
        <v>6</v>
      </c>
      <c r="G166">
        <v>4</v>
      </c>
      <c r="H166">
        <v>4</v>
      </c>
      <c r="I166">
        <v>4</v>
      </c>
      <c r="J166">
        <v>4</v>
      </c>
      <c r="K166">
        <v>4</v>
      </c>
      <c r="L166">
        <v>4</v>
      </c>
      <c r="M166" s="6">
        <f t="shared" si="6"/>
        <v>4</v>
      </c>
      <c r="N166" s="10">
        <f t="shared" si="7"/>
        <v>24</v>
      </c>
      <c r="O166" s="11">
        <f t="shared" si="8"/>
        <v>0.56271856774306206</v>
      </c>
    </row>
    <row r="167" spans="1:15" x14ac:dyDescent="0.3">
      <c r="A167">
        <v>44949</v>
      </c>
      <c r="B167">
        <v>0</v>
      </c>
      <c r="C167">
        <v>1980</v>
      </c>
      <c r="D167" s="53" t="s">
        <v>193</v>
      </c>
      <c r="E167" s="60" t="s">
        <v>58</v>
      </c>
      <c r="F167">
        <v>5</v>
      </c>
      <c r="G167">
        <v>4</v>
      </c>
      <c r="H167">
        <v>4</v>
      </c>
      <c r="I167">
        <v>5</v>
      </c>
      <c r="J167">
        <v>5</v>
      </c>
      <c r="K167">
        <v>4</v>
      </c>
      <c r="L167">
        <v>3</v>
      </c>
      <c r="M167" s="6">
        <f t="shared" si="6"/>
        <v>4.166666666666667</v>
      </c>
      <c r="N167" s="10">
        <f t="shared" si="7"/>
        <v>25</v>
      </c>
      <c r="O167" s="11">
        <f t="shared" si="8"/>
        <v>0.79936571735593887</v>
      </c>
    </row>
    <row r="168" spans="1:15" x14ac:dyDescent="0.3">
      <c r="A168">
        <v>44950</v>
      </c>
      <c r="B168">
        <v>0</v>
      </c>
      <c r="C168">
        <v>2001</v>
      </c>
      <c r="D168" s="53" t="s">
        <v>191</v>
      </c>
      <c r="E168" s="60">
        <v>5</v>
      </c>
      <c r="F168">
        <v>5</v>
      </c>
      <c r="G168">
        <v>3</v>
      </c>
      <c r="H168">
        <v>3</v>
      </c>
      <c r="I168">
        <v>5</v>
      </c>
      <c r="J168">
        <v>5</v>
      </c>
      <c r="K168">
        <v>5</v>
      </c>
      <c r="L168">
        <v>4</v>
      </c>
      <c r="M168" s="6">
        <f t="shared" si="6"/>
        <v>4.166666666666667</v>
      </c>
      <c r="N168" s="10">
        <f t="shared" si="7"/>
        <v>25</v>
      </c>
      <c r="O168" s="11">
        <f t="shared" si="8"/>
        <v>0.79936571735593887</v>
      </c>
    </row>
    <row r="169" spans="1:15" x14ac:dyDescent="0.3">
      <c r="A169">
        <v>44951</v>
      </c>
      <c r="B169">
        <v>0</v>
      </c>
      <c r="C169">
        <v>1983</v>
      </c>
      <c r="D169" s="53" t="s">
        <v>193</v>
      </c>
      <c r="E169" s="60">
        <v>7</v>
      </c>
      <c r="F169">
        <v>7</v>
      </c>
      <c r="G169">
        <v>4</v>
      </c>
      <c r="H169">
        <v>4</v>
      </c>
      <c r="I169">
        <v>4</v>
      </c>
      <c r="J169">
        <v>4</v>
      </c>
      <c r="K169">
        <v>4</v>
      </c>
      <c r="L169">
        <v>3</v>
      </c>
      <c r="M169" s="6">
        <f t="shared" si="6"/>
        <v>3.8333333333333335</v>
      </c>
      <c r="N169" s="10">
        <f t="shared" si="7"/>
        <v>23</v>
      </c>
      <c r="O169" s="11">
        <f t="shared" si="8"/>
        <v>0.32607141813018514</v>
      </c>
    </row>
    <row r="170" spans="1:15" x14ac:dyDescent="0.3">
      <c r="A170">
        <v>44959</v>
      </c>
      <c r="B170">
        <v>0</v>
      </c>
      <c r="C170">
        <v>1978</v>
      </c>
      <c r="D170" s="53" t="s">
        <v>193</v>
      </c>
      <c r="E170" s="60" t="s">
        <v>82</v>
      </c>
      <c r="F170">
        <v>7</v>
      </c>
      <c r="G170">
        <v>4</v>
      </c>
      <c r="H170">
        <v>5</v>
      </c>
      <c r="I170">
        <v>5</v>
      </c>
      <c r="J170">
        <v>4</v>
      </c>
      <c r="K170">
        <v>3</v>
      </c>
      <c r="L170">
        <v>5</v>
      </c>
      <c r="M170" s="6">
        <f t="shared" si="6"/>
        <v>4.333333333333333</v>
      </c>
      <c r="N170" s="10">
        <f t="shared" si="7"/>
        <v>26</v>
      </c>
      <c r="O170" s="11">
        <f t="shared" si="8"/>
        <v>1.0360128669688158</v>
      </c>
    </row>
    <row r="171" spans="1:15" x14ac:dyDescent="0.3">
      <c r="A171">
        <v>44960</v>
      </c>
      <c r="B171">
        <v>0</v>
      </c>
      <c r="C171">
        <v>1988</v>
      </c>
      <c r="D171" s="53" t="s">
        <v>193</v>
      </c>
      <c r="E171" s="60" t="s">
        <v>83</v>
      </c>
      <c r="F171">
        <v>7</v>
      </c>
      <c r="G171">
        <v>4</v>
      </c>
      <c r="H171">
        <v>4</v>
      </c>
      <c r="I171">
        <v>5</v>
      </c>
      <c r="J171">
        <v>5</v>
      </c>
      <c r="K171">
        <v>4</v>
      </c>
      <c r="L171">
        <v>4</v>
      </c>
      <c r="M171" s="6">
        <f t="shared" si="6"/>
        <v>4.333333333333333</v>
      </c>
      <c r="N171" s="10">
        <f t="shared" si="7"/>
        <v>26</v>
      </c>
      <c r="O171" s="11">
        <f t="shared" si="8"/>
        <v>1.0360128669688158</v>
      </c>
    </row>
    <row r="172" spans="1:15" x14ac:dyDescent="0.3">
      <c r="A172">
        <v>44992</v>
      </c>
      <c r="B172">
        <v>0</v>
      </c>
      <c r="C172">
        <v>1990</v>
      </c>
      <c r="D172" s="53" t="s">
        <v>191</v>
      </c>
      <c r="E172" s="60" t="s">
        <v>84</v>
      </c>
      <c r="F172">
        <v>7</v>
      </c>
      <c r="G172">
        <v>5</v>
      </c>
      <c r="H172">
        <v>5</v>
      </c>
      <c r="I172">
        <v>5</v>
      </c>
      <c r="J172">
        <v>5</v>
      </c>
      <c r="K172">
        <v>4</v>
      </c>
      <c r="L172">
        <v>4</v>
      </c>
      <c r="M172" s="6">
        <f t="shared" si="6"/>
        <v>4.666666666666667</v>
      </c>
      <c r="N172" s="10">
        <f t="shared" si="7"/>
        <v>28</v>
      </c>
      <c r="O172" s="11">
        <f t="shared" si="8"/>
        <v>1.5093071661945694</v>
      </c>
    </row>
    <row r="173" spans="1:15" x14ac:dyDescent="0.3">
      <c r="A173">
        <v>44971</v>
      </c>
      <c r="B173">
        <v>1</v>
      </c>
      <c r="C173">
        <v>1989</v>
      </c>
      <c r="D173" s="53" t="s">
        <v>193</v>
      </c>
      <c r="E173" s="60" t="s">
        <v>44</v>
      </c>
      <c r="G173">
        <v>1</v>
      </c>
      <c r="H173">
        <v>3</v>
      </c>
      <c r="I173">
        <v>2</v>
      </c>
      <c r="J173">
        <v>2</v>
      </c>
      <c r="K173">
        <v>1</v>
      </c>
      <c r="L173">
        <v>3</v>
      </c>
      <c r="M173" s="6">
        <f t="shared" si="6"/>
        <v>2</v>
      </c>
      <c r="N173" s="10">
        <f t="shared" si="7"/>
        <v>12</v>
      </c>
      <c r="O173" s="11">
        <f t="shared" si="8"/>
        <v>-2.2770472276114604</v>
      </c>
    </row>
    <row r="174" spans="1:15" x14ac:dyDescent="0.3">
      <c r="A174">
        <v>45055</v>
      </c>
      <c r="B174">
        <v>0</v>
      </c>
      <c r="C174">
        <v>1996</v>
      </c>
      <c r="D174" s="53" t="s">
        <v>191</v>
      </c>
      <c r="E174" s="60" t="s">
        <v>76</v>
      </c>
      <c r="F174">
        <v>7</v>
      </c>
      <c r="G174">
        <v>4</v>
      </c>
      <c r="H174">
        <v>4</v>
      </c>
      <c r="I174">
        <v>5</v>
      </c>
      <c r="J174">
        <v>4</v>
      </c>
      <c r="K174">
        <v>3</v>
      </c>
      <c r="L174">
        <v>3</v>
      </c>
      <c r="M174" s="6">
        <f t="shared" si="6"/>
        <v>3.8333333333333335</v>
      </c>
      <c r="N174" s="10">
        <f t="shared" si="7"/>
        <v>23</v>
      </c>
      <c r="O174" s="11">
        <f t="shared" si="8"/>
        <v>0.32607141813018514</v>
      </c>
    </row>
    <row r="175" spans="1:15" x14ac:dyDescent="0.3">
      <c r="A175">
        <v>45059</v>
      </c>
      <c r="B175">
        <v>0</v>
      </c>
      <c r="C175">
        <v>1984</v>
      </c>
      <c r="D175" s="53" t="s">
        <v>193</v>
      </c>
      <c r="E175" s="60">
        <v>3</v>
      </c>
      <c r="F175">
        <v>3</v>
      </c>
      <c r="G175">
        <v>4</v>
      </c>
      <c r="H175">
        <v>4</v>
      </c>
      <c r="I175">
        <v>5</v>
      </c>
      <c r="J175">
        <v>4</v>
      </c>
      <c r="K175">
        <v>4</v>
      </c>
      <c r="L175">
        <v>5</v>
      </c>
      <c r="M175" s="6">
        <f t="shared" si="6"/>
        <v>4.333333333333333</v>
      </c>
      <c r="N175" s="10">
        <f t="shared" si="7"/>
        <v>26</v>
      </c>
      <c r="O175" s="11">
        <f t="shared" si="8"/>
        <v>1.0360128669688158</v>
      </c>
    </row>
    <row r="176" spans="1:15" x14ac:dyDescent="0.3">
      <c r="A176">
        <v>45065</v>
      </c>
      <c r="B176">
        <v>0</v>
      </c>
      <c r="C176">
        <v>1992</v>
      </c>
      <c r="D176" s="53" t="s">
        <v>191</v>
      </c>
      <c r="E176" s="60">
        <v>3</v>
      </c>
      <c r="F176">
        <v>3</v>
      </c>
      <c r="G176">
        <v>3</v>
      </c>
      <c r="H176">
        <v>4</v>
      </c>
      <c r="I176">
        <v>5</v>
      </c>
      <c r="J176">
        <v>4</v>
      </c>
      <c r="K176">
        <v>4</v>
      </c>
      <c r="L176">
        <v>4</v>
      </c>
      <c r="M176" s="6">
        <f t="shared" si="6"/>
        <v>4</v>
      </c>
      <c r="N176" s="10">
        <f t="shared" si="7"/>
        <v>24</v>
      </c>
      <c r="O176" s="11">
        <f t="shared" si="8"/>
        <v>0.56271856774306206</v>
      </c>
    </row>
    <row r="177" spans="1:15" x14ac:dyDescent="0.3">
      <c r="A177">
        <v>45253</v>
      </c>
      <c r="B177">
        <v>0</v>
      </c>
      <c r="C177">
        <v>1983</v>
      </c>
      <c r="D177" s="53" t="s">
        <v>193</v>
      </c>
      <c r="E177" s="60">
        <v>1</v>
      </c>
      <c r="F177">
        <v>1</v>
      </c>
      <c r="G177">
        <v>4</v>
      </c>
      <c r="H177">
        <v>2</v>
      </c>
      <c r="I177">
        <v>4</v>
      </c>
      <c r="J177">
        <v>3</v>
      </c>
      <c r="K177">
        <v>3</v>
      </c>
      <c r="L177">
        <v>2</v>
      </c>
      <c r="M177" s="6">
        <f t="shared" si="6"/>
        <v>3</v>
      </c>
      <c r="N177" s="10">
        <f t="shared" si="7"/>
        <v>18</v>
      </c>
      <c r="O177" s="11">
        <f t="shared" si="8"/>
        <v>-0.85716432993419911</v>
      </c>
    </row>
    <row r="178" spans="1:15" ht="28.8" x14ac:dyDescent="0.3">
      <c r="A178">
        <v>45281</v>
      </c>
      <c r="B178">
        <v>0</v>
      </c>
      <c r="C178">
        <v>1980</v>
      </c>
      <c r="D178" s="53" t="s">
        <v>193</v>
      </c>
      <c r="E178" s="60" t="s">
        <v>85</v>
      </c>
      <c r="G178">
        <v>4</v>
      </c>
      <c r="H178">
        <v>3</v>
      </c>
      <c r="I178">
        <v>5</v>
      </c>
      <c r="J178">
        <v>4</v>
      </c>
      <c r="K178">
        <v>2</v>
      </c>
      <c r="L178">
        <v>3</v>
      </c>
      <c r="M178" s="6">
        <f t="shared" si="6"/>
        <v>3.5</v>
      </c>
      <c r="N178" s="10">
        <f t="shared" si="7"/>
        <v>21</v>
      </c>
      <c r="O178" s="11">
        <f t="shared" si="8"/>
        <v>-0.14722288109556858</v>
      </c>
    </row>
    <row r="179" spans="1:15" x14ac:dyDescent="0.3">
      <c r="A179">
        <v>45304</v>
      </c>
      <c r="B179">
        <v>0</v>
      </c>
      <c r="C179">
        <v>2005</v>
      </c>
      <c r="D179" s="53" t="s">
        <v>192</v>
      </c>
      <c r="E179" s="60" t="s">
        <v>86</v>
      </c>
      <c r="F179">
        <v>7</v>
      </c>
      <c r="G179">
        <v>4</v>
      </c>
      <c r="H179">
        <v>5</v>
      </c>
      <c r="I179">
        <v>5</v>
      </c>
      <c r="J179">
        <v>5</v>
      </c>
      <c r="K179">
        <v>3</v>
      </c>
      <c r="L179">
        <v>5</v>
      </c>
      <c r="M179" s="6">
        <f t="shared" si="6"/>
        <v>4.5</v>
      </c>
      <c r="N179" s="10">
        <f t="shared" si="7"/>
        <v>27</v>
      </c>
      <c r="O179" s="11">
        <f t="shared" si="8"/>
        <v>1.2726600165816926</v>
      </c>
    </row>
    <row r="180" spans="1:15" x14ac:dyDescent="0.3">
      <c r="A180">
        <v>45329</v>
      </c>
      <c r="B180">
        <v>0</v>
      </c>
      <c r="C180">
        <v>1992</v>
      </c>
      <c r="D180" s="53" t="s">
        <v>191</v>
      </c>
      <c r="E180" s="60" t="s">
        <v>44</v>
      </c>
      <c r="G180">
        <v>3</v>
      </c>
      <c r="H180">
        <v>5</v>
      </c>
      <c r="I180">
        <v>4</v>
      </c>
      <c r="J180">
        <v>3</v>
      </c>
      <c r="K180">
        <v>4</v>
      </c>
      <c r="L180">
        <v>4</v>
      </c>
      <c r="M180" s="6">
        <f t="shared" si="6"/>
        <v>3.8333333333333335</v>
      </c>
      <c r="N180" s="10">
        <f t="shared" si="7"/>
        <v>23</v>
      </c>
      <c r="O180" s="11">
        <f t="shared" si="8"/>
        <v>0.32607141813018514</v>
      </c>
    </row>
    <row r="181" spans="1:15" x14ac:dyDescent="0.3">
      <c r="A181">
        <v>45337</v>
      </c>
      <c r="B181">
        <v>0</v>
      </c>
      <c r="C181">
        <v>1994</v>
      </c>
      <c r="D181" s="53" t="s">
        <v>191</v>
      </c>
      <c r="E181" s="60">
        <v>7</v>
      </c>
      <c r="F181">
        <v>7</v>
      </c>
      <c r="G181">
        <v>5</v>
      </c>
      <c r="H181">
        <v>4</v>
      </c>
      <c r="I181">
        <v>4</v>
      </c>
      <c r="J181">
        <v>5</v>
      </c>
      <c r="K181">
        <v>4</v>
      </c>
      <c r="L181">
        <v>4</v>
      </c>
      <c r="M181" s="6">
        <f t="shared" si="6"/>
        <v>4.333333333333333</v>
      </c>
      <c r="N181" s="10">
        <f t="shared" si="7"/>
        <v>26</v>
      </c>
      <c r="O181" s="11">
        <f t="shared" si="8"/>
        <v>1.0360128669688158</v>
      </c>
    </row>
    <row r="182" spans="1:15" x14ac:dyDescent="0.3">
      <c r="A182">
        <v>45376</v>
      </c>
      <c r="B182">
        <v>0</v>
      </c>
      <c r="C182">
        <v>2002</v>
      </c>
      <c r="D182" s="53" t="s">
        <v>191</v>
      </c>
      <c r="E182" s="60" t="s">
        <v>87</v>
      </c>
      <c r="F182">
        <v>7</v>
      </c>
      <c r="G182">
        <v>4</v>
      </c>
      <c r="H182">
        <v>2</v>
      </c>
      <c r="I182">
        <v>5</v>
      </c>
      <c r="J182">
        <v>4</v>
      </c>
      <c r="K182">
        <v>4</v>
      </c>
      <c r="L182">
        <v>4</v>
      </c>
      <c r="M182" s="6">
        <f t="shared" si="6"/>
        <v>3.8333333333333335</v>
      </c>
      <c r="N182" s="10">
        <f t="shared" si="7"/>
        <v>23</v>
      </c>
      <c r="O182" s="11">
        <f t="shared" si="8"/>
        <v>0.32607141813018514</v>
      </c>
    </row>
    <row r="183" spans="1:15" x14ac:dyDescent="0.3">
      <c r="A183">
        <v>45381</v>
      </c>
      <c r="B183">
        <v>0</v>
      </c>
      <c r="C183">
        <v>1961</v>
      </c>
      <c r="D183" s="53" t="s">
        <v>193</v>
      </c>
      <c r="E183" s="60">
        <v>3</v>
      </c>
      <c r="F183">
        <v>3</v>
      </c>
      <c r="G183">
        <v>4</v>
      </c>
      <c r="H183">
        <v>4</v>
      </c>
      <c r="I183">
        <v>4</v>
      </c>
      <c r="J183">
        <v>4</v>
      </c>
      <c r="K183">
        <v>5</v>
      </c>
      <c r="L183">
        <v>4</v>
      </c>
      <c r="M183" s="6">
        <f t="shared" si="6"/>
        <v>4.166666666666667</v>
      </c>
      <c r="N183" s="10">
        <f t="shared" si="7"/>
        <v>25</v>
      </c>
      <c r="O183" s="11">
        <f t="shared" si="8"/>
        <v>0.79936571735593887</v>
      </c>
    </row>
    <row r="184" spans="1:15" x14ac:dyDescent="0.3">
      <c r="A184">
        <v>45465</v>
      </c>
      <c r="B184">
        <v>1</v>
      </c>
      <c r="C184">
        <v>1999</v>
      </c>
      <c r="D184" s="53" t="s">
        <v>191</v>
      </c>
      <c r="E184" s="60" t="s">
        <v>44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 s="6">
        <f t="shared" si="6"/>
        <v>1</v>
      </c>
      <c r="N184" s="10">
        <f t="shared" si="7"/>
        <v>6</v>
      </c>
      <c r="O184" s="11">
        <f t="shared" si="8"/>
        <v>-3.6969301252887217</v>
      </c>
    </row>
    <row r="185" spans="1:15" x14ac:dyDescent="0.3">
      <c r="A185">
        <v>45476</v>
      </c>
      <c r="B185">
        <v>1</v>
      </c>
      <c r="C185">
        <v>2000</v>
      </c>
      <c r="D185" s="53" t="s">
        <v>191</v>
      </c>
      <c r="E185" s="60" t="s">
        <v>44</v>
      </c>
      <c r="G185">
        <v>3</v>
      </c>
      <c r="H185">
        <v>2</v>
      </c>
      <c r="I185">
        <v>1</v>
      </c>
      <c r="J185">
        <v>4</v>
      </c>
      <c r="K185">
        <v>2</v>
      </c>
      <c r="L185">
        <v>2</v>
      </c>
      <c r="M185" s="6">
        <f t="shared" si="6"/>
        <v>2.3333333333333335</v>
      </c>
      <c r="N185" s="10">
        <f t="shared" si="7"/>
        <v>14</v>
      </c>
      <c r="O185" s="11">
        <f t="shared" si="8"/>
        <v>-1.8037529283857066</v>
      </c>
    </row>
    <row r="186" spans="1:15" x14ac:dyDescent="0.3">
      <c r="A186">
        <v>45549</v>
      </c>
      <c r="B186">
        <v>1</v>
      </c>
      <c r="C186">
        <v>2002</v>
      </c>
      <c r="D186" s="53" t="s">
        <v>191</v>
      </c>
      <c r="E186" s="60" t="s">
        <v>88</v>
      </c>
      <c r="F186">
        <v>7</v>
      </c>
      <c r="G186">
        <v>5</v>
      </c>
      <c r="H186">
        <v>3</v>
      </c>
      <c r="I186">
        <v>5</v>
      </c>
      <c r="J186">
        <v>5</v>
      </c>
      <c r="K186">
        <v>4</v>
      </c>
      <c r="L186">
        <v>3</v>
      </c>
      <c r="M186" s="6">
        <f t="shared" si="6"/>
        <v>4.166666666666667</v>
      </c>
      <c r="N186" s="10">
        <f t="shared" si="7"/>
        <v>25</v>
      </c>
      <c r="O186" s="11">
        <f t="shared" si="8"/>
        <v>0.79936571735593887</v>
      </c>
    </row>
    <row r="187" spans="1:15" x14ac:dyDescent="0.3">
      <c r="A187">
        <v>45587</v>
      </c>
      <c r="B187">
        <v>0</v>
      </c>
      <c r="C187">
        <v>1978</v>
      </c>
      <c r="D187" s="53" t="s">
        <v>193</v>
      </c>
      <c r="E187" s="60" t="s">
        <v>44</v>
      </c>
      <c r="G187">
        <v>2</v>
      </c>
      <c r="H187">
        <v>4</v>
      </c>
      <c r="I187">
        <v>4</v>
      </c>
      <c r="J187">
        <v>3</v>
      </c>
      <c r="K187">
        <v>4</v>
      </c>
      <c r="L187">
        <v>4</v>
      </c>
      <c r="M187" s="6">
        <f t="shared" si="6"/>
        <v>3.5</v>
      </c>
      <c r="N187" s="10">
        <f t="shared" si="7"/>
        <v>21</v>
      </c>
      <c r="O187" s="11">
        <f t="shared" si="8"/>
        <v>-0.14722288109556858</v>
      </c>
    </row>
    <row r="188" spans="1:15" x14ac:dyDescent="0.3">
      <c r="A188">
        <v>45610</v>
      </c>
      <c r="B188">
        <v>0</v>
      </c>
      <c r="C188">
        <v>1998</v>
      </c>
      <c r="D188" s="53" t="s">
        <v>191</v>
      </c>
      <c r="E188" s="60" t="s">
        <v>44</v>
      </c>
      <c r="G188">
        <v>4</v>
      </c>
      <c r="H188">
        <v>3</v>
      </c>
      <c r="I188">
        <v>3</v>
      </c>
      <c r="J188">
        <v>3</v>
      </c>
      <c r="K188">
        <v>4</v>
      </c>
      <c r="L188">
        <v>4</v>
      </c>
      <c r="M188" s="6">
        <f t="shared" si="6"/>
        <v>3.5</v>
      </c>
      <c r="N188" s="10">
        <f t="shared" si="7"/>
        <v>21</v>
      </c>
      <c r="O188" s="11">
        <f t="shared" si="8"/>
        <v>-0.14722288109556858</v>
      </c>
    </row>
    <row r="189" spans="1:15" x14ac:dyDescent="0.3">
      <c r="A189">
        <v>45615</v>
      </c>
      <c r="B189">
        <v>0</v>
      </c>
      <c r="C189">
        <v>2004</v>
      </c>
      <c r="D189" s="53" t="s">
        <v>192</v>
      </c>
      <c r="E189" s="60" t="s">
        <v>76</v>
      </c>
      <c r="F189">
        <v>7</v>
      </c>
      <c r="G189">
        <v>4</v>
      </c>
      <c r="H189">
        <v>5</v>
      </c>
      <c r="I189">
        <v>5</v>
      </c>
      <c r="J189">
        <v>4</v>
      </c>
      <c r="K189">
        <v>4</v>
      </c>
      <c r="L189">
        <v>4</v>
      </c>
      <c r="M189" s="6">
        <f t="shared" si="6"/>
        <v>4.333333333333333</v>
      </c>
      <c r="N189" s="10">
        <f t="shared" si="7"/>
        <v>26</v>
      </c>
      <c r="O189" s="11">
        <f t="shared" si="8"/>
        <v>1.0360128669688158</v>
      </c>
    </row>
    <row r="190" spans="1:15" x14ac:dyDescent="0.3">
      <c r="A190">
        <v>45631</v>
      </c>
      <c r="B190">
        <v>0</v>
      </c>
      <c r="C190">
        <v>2003</v>
      </c>
      <c r="D190" s="53" t="s">
        <v>191</v>
      </c>
      <c r="E190" s="60">
        <v>4</v>
      </c>
      <c r="F190">
        <v>4</v>
      </c>
      <c r="G190">
        <v>4</v>
      </c>
      <c r="H190">
        <v>3</v>
      </c>
      <c r="I190">
        <v>5</v>
      </c>
      <c r="J190">
        <v>5</v>
      </c>
      <c r="K190">
        <v>4</v>
      </c>
      <c r="L190">
        <v>3</v>
      </c>
      <c r="M190" s="6">
        <f t="shared" ref="M190:M223" si="9">AVERAGE(G190:L190)</f>
        <v>4</v>
      </c>
      <c r="N190" s="10">
        <f t="shared" ref="N190:N223" si="10">SUM(G190:L190)</f>
        <v>24</v>
      </c>
      <c r="O190" s="11">
        <f t="shared" ref="O190:O223" si="11">(N190-$Q$2)/$R$2</f>
        <v>0.56271856774306206</v>
      </c>
    </row>
    <row r="191" spans="1:15" x14ac:dyDescent="0.3">
      <c r="A191">
        <v>45637</v>
      </c>
      <c r="B191">
        <v>1</v>
      </c>
      <c r="C191">
        <v>1999</v>
      </c>
      <c r="D191" s="53" t="s">
        <v>191</v>
      </c>
      <c r="E191" s="60" t="s">
        <v>44</v>
      </c>
      <c r="G191">
        <v>4</v>
      </c>
      <c r="H191">
        <v>4</v>
      </c>
      <c r="I191">
        <v>4</v>
      </c>
      <c r="J191">
        <v>2</v>
      </c>
      <c r="K191">
        <v>3</v>
      </c>
      <c r="L191">
        <v>3</v>
      </c>
      <c r="M191" s="6">
        <f t="shared" si="9"/>
        <v>3.3333333333333335</v>
      </c>
      <c r="N191" s="10">
        <f t="shared" si="10"/>
        <v>20</v>
      </c>
      <c r="O191" s="11">
        <f t="shared" si="11"/>
        <v>-0.38387003070844544</v>
      </c>
    </row>
    <row r="192" spans="1:15" x14ac:dyDescent="0.3">
      <c r="A192">
        <v>45675</v>
      </c>
      <c r="B192">
        <v>0</v>
      </c>
      <c r="C192">
        <v>1997</v>
      </c>
      <c r="D192" s="53" t="s">
        <v>191</v>
      </c>
      <c r="E192" s="60" t="s">
        <v>89</v>
      </c>
      <c r="F192">
        <v>5</v>
      </c>
      <c r="G192">
        <v>3</v>
      </c>
      <c r="H192">
        <v>2</v>
      </c>
      <c r="I192">
        <v>4</v>
      </c>
      <c r="J192">
        <v>5</v>
      </c>
      <c r="K192">
        <v>4</v>
      </c>
      <c r="L192">
        <v>2</v>
      </c>
      <c r="M192" s="6">
        <f t="shared" si="9"/>
        <v>3.3333333333333335</v>
      </c>
      <c r="N192" s="10">
        <f t="shared" si="10"/>
        <v>20</v>
      </c>
      <c r="O192" s="11">
        <f t="shared" si="11"/>
        <v>-0.38387003070844544</v>
      </c>
    </row>
    <row r="193" spans="1:15" x14ac:dyDescent="0.3">
      <c r="A193">
        <v>45872</v>
      </c>
      <c r="B193">
        <v>0</v>
      </c>
      <c r="C193">
        <v>1980</v>
      </c>
      <c r="D193" s="53" t="s">
        <v>193</v>
      </c>
      <c r="E193" s="60">
        <v>5</v>
      </c>
      <c r="F193">
        <v>5</v>
      </c>
      <c r="G193">
        <v>4</v>
      </c>
      <c r="H193">
        <v>4</v>
      </c>
      <c r="I193">
        <v>3</v>
      </c>
      <c r="J193">
        <v>3</v>
      </c>
      <c r="K193">
        <v>4</v>
      </c>
      <c r="L193">
        <v>2</v>
      </c>
      <c r="M193" s="6">
        <f t="shared" si="9"/>
        <v>3.3333333333333335</v>
      </c>
      <c r="N193" s="10">
        <f t="shared" si="10"/>
        <v>20</v>
      </c>
      <c r="O193" s="11">
        <f t="shared" si="11"/>
        <v>-0.38387003070844544</v>
      </c>
    </row>
    <row r="194" spans="1:15" x14ac:dyDescent="0.3">
      <c r="A194">
        <v>45874</v>
      </c>
      <c r="B194">
        <v>0</v>
      </c>
      <c r="C194">
        <v>1998</v>
      </c>
      <c r="D194" s="53" t="s">
        <v>191</v>
      </c>
      <c r="E194" s="60" t="s">
        <v>90</v>
      </c>
      <c r="G194">
        <v>4</v>
      </c>
      <c r="H194">
        <v>3</v>
      </c>
      <c r="I194">
        <v>3</v>
      </c>
      <c r="J194">
        <v>3</v>
      </c>
      <c r="K194">
        <v>4</v>
      </c>
      <c r="L194">
        <v>5</v>
      </c>
      <c r="M194" s="6">
        <f t="shared" si="9"/>
        <v>3.6666666666666665</v>
      </c>
      <c r="N194" s="10">
        <f t="shared" si="10"/>
        <v>22</v>
      </c>
      <c r="O194" s="11">
        <f t="shared" si="11"/>
        <v>8.9424268517308281E-2</v>
      </c>
    </row>
    <row r="195" spans="1:15" x14ac:dyDescent="0.3">
      <c r="A195">
        <v>45897</v>
      </c>
      <c r="B195">
        <v>0</v>
      </c>
      <c r="C195">
        <v>2000</v>
      </c>
      <c r="D195" s="53" t="s">
        <v>191</v>
      </c>
      <c r="E195" s="60">
        <v>3</v>
      </c>
      <c r="F195">
        <v>3</v>
      </c>
      <c r="G195">
        <v>2</v>
      </c>
      <c r="H195">
        <v>2</v>
      </c>
      <c r="I195">
        <v>1</v>
      </c>
      <c r="J195">
        <v>4</v>
      </c>
      <c r="K195">
        <v>2</v>
      </c>
      <c r="L195">
        <v>3</v>
      </c>
      <c r="M195" s="6">
        <f t="shared" si="9"/>
        <v>2.3333333333333335</v>
      </c>
      <c r="N195" s="10">
        <f t="shared" si="10"/>
        <v>14</v>
      </c>
      <c r="O195" s="11">
        <f t="shared" si="11"/>
        <v>-1.8037529283857066</v>
      </c>
    </row>
    <row r="196" spans="1:15" x14ac:dyDescent="0.3">
      <c r="A196">
        <v>45917</v>
      </c>
      <c r="B196">
        <v>0</v>
      </c>
      <c r="C196">
        <v>1973</v>
      </c>
      <c r="D196" s="53" t="s">
        <v>193</v>
      </c>
      <c r="E196" s="60" t="s">
        <v>90</v>
      </c>
      <c r="G196">
        <v>4</v>
      </c>
      <c r="H196">
        <v>3</v>
      </c>
      <c r="I196">
        <v>4</v>
      </c>
      <c r="J196">
        <v>3</v>
      </c>
      <c r="K196">
        <v>4</v>
      </c>
      <c r="L196">
        <v>3</v>
      </c>
      <c r="M196" s="6">
        <f t="shared" si="9"/>
        <v>3.5</v>
      </c>
      <c r="N196" s="10">
        <f t="shared" si="10"/>
        <v>21</v>
      </c>
      <c r="O196" s="11">
        <f t="shared" si="11"/>
        <v>-0.14722288109556858</v>
      </c>
    </row>
    <row r="197" spans="1:15" x14ac:dyDescent="0.3">
      <c r="A197">
        <v>45916</v>
      </c>
      <c r="B197">
        <v>0</v>
      </c>
      <c r="C197">
        <v>1984</v>
      </c>
      <c r="D197" s="53" t="s">
        <v>193</v>
      </c>
      <c r="E197" s="60" t="s">
        <v>44</v>
      </c>
      <c r="G197">
        <v>5</v>
      </c>
      <c r="H197">
        <v>5</v>
      </c>
      <c r="I197">
        <v>5</v>
      </c>
      <c r="J197">
        <v>5</v>
      </c>
      <c r="K197">
        <v>5</v>
      </c>
      <c r="L197">
        <v>5</v>
      </c>
      <c r="M197" s="6">
        <f t="shared" si="9"/>
        <v>5</v>
      </c>
      <c r="N197" s="10">
        <f t="shared" si="10"/>
        <v>30</v>
      </c>
      <c r="O197" s="11">
        <f t="shared" si="11"/>
        <v>1.9826014654203232</v>
      </c>
    </row>
    <row r="198" spans="1:15" x14ac:dyDescent="0.3">
      <c r="A198">
        <v>43451</v>
      </c>
      <c r="B198">
        <v>0</v>
      </c>
      <c r="C198">
        <v>2001</v>
      </c>
      <c r="D198" s="53" t="s">
        <v>191</v>
      </c>
      <c r="E198" s="60">
        <v>4</v>
      </c>
      <c r="F198">
        <v>4</v>
      </c>
      <c r="G198">
        <v>4</v>
      </c>
      <c r="H198">
        <v>2</v>
      </c>
      <c r="I198">
        <v>4</v>
      </c>
      <c r="J198">
        <v>4</v>
      </c>
      <c r="K198">
        <v>4</v>
      </c>
      <c r="L198">
        <v>4</v>
      </c>
      <c r="M198" s="6">
        <f t="shared" si="9"/>
        <v>3.6666666666666665</v>
      </c>
      <c r="N198" s="10">
        <f t="shared" si="10"/>
        <v>22</v>
      </c>
      <c r="O198" s="11">
        <f t="shared" si="11"/>
        <v>8.9424268517308281E-2</v>
      </c>
    </row>
    <row r="199" spans="1:15" x14ac:dyDescent="0.3">
      <c r="A199">
        <v>43450</v>
      </c>
      <c r="B199">
        <v>1</v>
      </c>
      <c r="C199">
        <v>1993</v>
      </c>
      <c r="D199" s="53" t="s">
        <v>191</v>
      </c>
      <c r="E199" s="60">
        <v>0</v>
      </c>
      <c r="F199">
        <v>0</v>
      </c>
      <c r="G199">
        <v>3</v>
      </c>
      <c r="H199">
        <v>2</v>
      </c>
      <c r="I199">
        <v>3</v>
      </c>
      <c r="J199">
        <v>3</v>
      </c>
      <c r="K199">
        <v>3</v>
      </c>
      <c r="L199">
        <v>1</v>
      </c>
      <c r="M199" s="6">
        <f t="shared" si="9"/>
        <v>2.5</v>
      </c>
      <c r="N199" s="10">
        <f t="shared" si="10"/>
        <v>15</v>
      </c>
      <c r="O199" s="11">
        <f t="shared" si="11"/>
        <v>-1.5671057787728297</v>
      </c>
    </row>
    <row r="200" spans="1:15" x14ac:dyDescent="0.3">
      <c r="A200">
        <v>46000</v>
      </c>
      <c r="B200">
        <v>0</v>
      </c>
      <c r="C200">
        <v>1987</v>
      </c>
      <c r="D200" s="53" t="s">
        <v>193</v>
      </c>
      <c r="E200" s="60" t="s">
        <v>91</v>
      </c>
      <c r="F200">
        <v>2</v>
      </c>
      <c r="G200">
        <v>4</v>
      </c>
      <c r="H200">
        <v>3</v>
      </c>
      <c r="I200">
        <v>4</v>
      </c>
      <c r="J200">
        <v>2</v>
      </c>
      <c r="K200">
        <v>4</v>
      </c>
      <c r="L200">
        <v>4</v>
      </c>
      <c r="M200" s="6">
        <f t="shared" si="9"/>
        <v>3.5</v>
      </c>
      <c r="N200" s="10">
        <f t="shared" si="10"/>
        <v>21</v>
      </c>
      <c r="O200" s="11">
        <f t="shared" si="11"/>
        <v>-0.14722288109556858</v>
      </c>
    </row>
    <row r="201" spans="1:15" x14ac:dyDescent="0.3">
      <c r="A201">
        <v>44031</v>
      </c>
      <c r="B201">
        <v>0</v>
      </c>
      <c r="C201">
        <v>2005</v>
      </c>
      <c r="D201" s="53" t="s">
        <v>192</v>
      </c>
      <c r="E201" s="60">
        <v>0</v>
      </c>
      <c r="F201">
        <v>0</v>
      </c>
      <c r="G201">
        <v>3</v>
      </c>
      <c r="H201">
        <v>2</v>
      </c>
      <c r="I201">
        <v>2</v>
      </c>
      <c r="J201">
        <v>3</v>
      </c>
      <c r="K201">
        <v>1</v>
      </c>
      <c r="L201">
        <v>4</v>
      </c>
      <c r="M201" s="6">
        <f t="shared" si="9"/>
        <v>2.5</v>
      </c>
      <c r="N201" s="10">
        <f t="shared" si="10"/>
        <v>15</v>
      </c>
      <c r="O201" s="11">
        <f t="shared" si="11"/>
        <v>-1.5671057787728297</v>
      </c>
    </row>
    <row r="202" spans="1:15" x14ac:dyDescent="0.3">
      <c r="A202">
        <v>46134</v>
      </c>
      <c r="B202">
        <v>0</v>
      </c>
      <c r="C202">
        <v>2004</v>
      </c>
      <c r="D202" s="53" t="s">
        <v>192</v>
      </c>
      <c r="E202" s="60">
        <v>7</v>
      </c>
      <c r="F202">
        <v>7</v>
      </c>
      <c r="G202">
        <v>4</v>
      </c>
      <c r="H202">
        <v>2</v>
      </c>
      <c r="I202">
        <v>5</v>
      </c>
      <c r="J202">
        <v>5</v>
      </c>
      <c r="K202">
        <v>5</v>
      </c>
      <c r="L202">
        <v>3</v>
      </c>
      <c r="M202" s="6">
        <f t="shared" si="9"/>
        <v>4</v>
      </c>
      <c r="N202" s="10">
        <f t="shared" si="10"/>
        <v>24</v>
      </c>
      <c r="O202" s="11">
        <f t="shared" si="11"/>
        <v>0.56271856774306206</v>
      </c>
    </row>
    <row r="203" spans="1:15" x14ac:dyDescent="0.3">
      <c r="A203">
        <v>44968</v>
      </c>
      <c r="B203">
        <v>1</v>
      </c>
      <c r="C203">
        <v>1986</v>
      </c>
      <c r="D203" s="53" t="s">
        <v>193</v>
      </c>
      <c r="E203" s="60" t="s">
        <v>44</v>
      </c>
      <c r="G203">
        <v>2</v>
      </c>
      <c r="H203">
        <v>1</v>
      </c>
      <c r="I203">
        <v>3</v>
      </c>
      <c r="J203">
        <v>3</v>
      </c>
      <c r="K203">
        <v>4</v>
      </c>
      <c r="L203">
        <v>1</v>
      </c>
      <c r="M203" s="6">
        <f t="shared" si="9"/>
        <v>2.3333333333333335</v>
      </c>
      <c r="N203" s="10">
        <f t="shared" si="10"/>
        <v>14</v>
      </c>
      <c r="O203" s="11">
        <f t="shared" si="11"/>
        <v>-1.8037529283857066</v>
      </c>
    </row>
    <row r="204" spans="1:15" x14ac:dyDescent="0.3">
      <c r="A204">
        <v>46239</v>
      </c>
      <c r="B204">
        <v>0</v>
      </c>
      <c r="C204">
        <v>1999</v>
      </c>
      <c r="D204" s="53" t="s">
        <v>191</v>
      </c>
      <c r="E204" s="60" t="s">
        <v>44</v>
      </c>
      <c r="G204">
        <v>4</v>
      </c>
      <c r="H204">
        <v>3</v>
      </c>
      <c r="I204">
        <v>4</v>
      </c>
      <c r="J204">
        <v>4</v>
      </c>
      <c r="K204">
        <v>3</v>
      </c>
      <c r="L204">
        <v>4</v>
      </c>
      <c r="M204" s="6">
        <f t="shared" si="9"/>
        <v>3.6666666666666665</v>
      </c>
      <c r="N204" s="10">
        <f t="shared" si="10"/>
        <v>22</v>
      </c>
      <c r="O204" s="11">
        <f t="shared" si="11"/>
        <v>8.9424268517308281E-2</v>
      </c>
    </row>
    <row r="205" spans="1:15" ht="28.8" x14ac:dyDescent="0.3">
      <c r="A205">
        <v>46250</v>
      </c>
      <c r="B205">
        <v>1</v>
      </c>
      <c r="C205">
        <v>2006</v>
      </c>
      <c r="D205" s="53" t="s">
        <v>192</v>
      </c>
      <c r="E205" s="60" t="s">
        <v>92</v>
      </c>
      <c r="G205">
        <v>3</v>
      </c>
      <c r="H205">
        <v>1</v>
      </c>
      <c r="I205">
        <v>4</v>
      </c>
      <c r="J205">
        <v>3</v>
      </c>
      <c r="K205">
        <v>3</v>
      </c>
      <c r="L205">
        <v>2</v>
      </c>
      <c r="M205" s="6">
        <f t="shared" si="9"/>
        <v>2.6666666666666665</v>
      </c>
      <c r="N205" s="10">
        <f t="shared" si="10"/>
        <v>16</v>
      </c>
      <c r="O205" s="11">
        <f t="shared" si="11"/>
        <v>-1.3304586291599529</v>
      </c>
    </row>
    <row r="206" spans="1:15" x14ac:dyDescent="0.3">
      <c r="A206">
        <v>46409</v>
      </c>
      <c r="B206">
        <v>1</v>
      </c>
      <c r="C206">
        <v>2005</v>
      </c>
      <c r="D206" s="53" t="s">
        <v>192</v>
      </c>
      <c r="E206" s="60" t="s">
        <v>93</v>
      </c>
      <c r="F206">
        <v>5</v>
      </c>
      <c r="G206">
        <v>5</v>
      </c>
      <c r="H206">
        <v>4</v>
      </c>
      <c r="I206">
        <v>5</v>
      </c>
      <c r="J206">
        <v>5</v>
      </c>
      <c r="K206">
        <v>4</v>
      </c>
      <c r="L206">
        <v>4</v>
      </c>
      <c r="M206" s="6">
        <f t="shared" si="9"/>
        <v>4.5</v>
      </c>
      <c r="N206" s="10">
        <f t="shared" si="10"/>
        <v>27</v>
      </c>
      <c r="O206" s="11">
        <f t="shared" si="11"/>
        <v>1.2726600165816926</v>
      </c>
    </row>
    <row r="207" spans="1:15" x14ac:dyDescent="0.3">
      <c r="A207">
        <v>46348</v>
      </c>
      <c r="B207">
        <v>0</v>
      </c>
      <c r="C207">
        <v>1996</v>
      </c>
      <c r="D207" s="53" t="s">
        <v>191</v>
      </c>
      <c r="E207" s="60" t="s">
        <v>44</v>
      </c>
      <c r="G207">
        <v>3</v>
      </c>
      <c r="H207">
        <v>3</v>
      </c>
      <c r="I207">
        <v>4</v>
      </c>
      <c r="J207">
        <v>3</v>
      </c>
      <c r="K207">
        <v>4</v>
      </c>
      <c r="L207">
        <v>2</v>
      </c>
      <c r="M207" s="6">
        <f t="shared" si="9"/>
        <v>3.1666666666666665</v>
      </c>
      <c r="N207" s="10">
        <f t="shared" si="10"/>
        <v>19</v>
      </c>
      <c r="O207" s="11">
        <f t="shared" si="11"/>
        <v>-0.6205171803213223</v>
      </c>
    </row>
    <row r="208" spans="1:15" x14ac:dyDescent="0.3">
      <c r="A208">
        <v>46394</v>
      </c>
      <c r="B208">
        <v>0</v>
      </c>
      <c r="C208">
        <v>2007</v>
      </c>
      <c r="D208" s="53" t="s">
        <v>192</v>
      </c>
      <c r="E208" s="60">
        <v>0</v>
      </c>
      <c r="F208">
        <v>0</v>
      </c>
      <c r="G208">
        <v>2</v>
      </c>
      <c r="H208">
        <v>1</v>
      </c>
      <c r="I208">
        <v>3</v>
      </c>
      <c r="J208">
        <v>4</v>
      </c>
      <c r="K208">
        <v>5</v>
      </c>
      <c r="L208">
        <v>4</v>
      </c>
      <c r="M208" s="6">
        <f t="shared" si="9"/>
        <v>3.1666666666666665</v>
      </c>
      <c r="N208" s="10">
        <f t="shared" si="10"/>
        <v>19</v>
      </c>
      <c r="O208" s="11">
        <f t="shared" si="11"/>
        <v>-0.6205171803213223</v>
      </c>
    </row>
    <row r="209" spans="1:15" x14ac:dyDescent="0.3">
      <c r="A209">
        <v>46473</v>
      </c>
      <c r="B209">
        <v>0</v>
      </c>
      <c r="C209">
        <v>1997</v>
      </c>
      <c r="D209" s="53" t="s">
        <v>191</v>
      </c>
      <c r="E209" s="60" t="s">
        <v>44</v>
      </c>
      <c r="G209">
        <v>5</v>
      </c>
      <c r="H209">
        <v>4</v>
      </c>
      <c r="I209">
        <v>4</v>
      </c>
      <c r="J209">
        <v>3</v>
      </c>
      <c r="K209">
        <v>4</v>
      </c>
      <c r="L209">
        <v>4</v>
      </c>
      <c r="M209" s="6">
        <f t="shared" si="9"/>
        <v>4</v>
      </c>
      <c r="N209" s="10">
        <f t="shared" si="10"/>
        <v>24</v>
      </c>
      <c r="O209" s="11">
        <f t="shared" si="11"/>
        <v>0.56271856774306206</v>
      </c>
    </row>
    <row r="210" spans="1:15" x14ac:dyDescent="0.3">
      <c r="A210">
        <v>46479</v>
      </c>
      <c r="B210">
        <v>0</v>
      </c>
      <c r="C210">
        <v>1986</v>
      </c>
      <c r="D210" s="53" t="s">
        <v>193</v>
      </c>
      <c r="E210" s="60">
        <v>0</v>
      </c>
      <c r="F210">
        <v>0</v>
      </c>
      <c r="G210">
        <v>1</v>
      </c>
      <c r="H210">
        <v>1</v>
      </c>
      <c r="I210">
        <v>3</v>
      </c>
      <c r="J210">
        <v>3</v>
      </c>
      <c r="K210">
        <v>2</v>
      </c>
      <c r="L210">
        <v>2</v>
      </c>
      <c r="M210" s="6">
        <f t="shared" si="9"/>
        <v>2</v>
      </c>
      <c r="N210" s="10">
        <f t="shared" si="10"/>
        <v>12</v>
      </c>
      <c r="O210" s="11">
        <f t="shared" si="11"/>
        <v>-2.2770472276114604</v>
      </c>
    </row>
    <row r="211" spans="1:15" x14ac:dyDescent="0.3">
      <c r="A211">
        <v>46487</v>
      </c>
      <c r="B211">
        <v>0</v>
      </c>
      <c r="C211">
        <v>1976</v>
      </c>
      <c r="D211" s="53" t="s">
        <v>193</v>
      </c>
      <c r="E211" s="60" t="s">
        <v>44</v>
      </c>
      <c r="G211">
        <v>5</v>
      </c>
      <c r="H211">
        <v>3</v>
      </c>
      <c r="I211">
        <v>5</v>
      </c>
      <c r="J211">
        <v>5</v>
      </c>
      <c r="K211">
        <v>4</v>
      </c>
      <c r="L211">
        <v>3</v>
      </c>
      <c r="M211" s="6">
        <f t="shared" si="9"/>
        <v>4.166666666666667</v>
      </c>
      <c r="N211" s="10">
        <f t="shared" si="10"/>
        <v>25</v>
      </c>
      <c r="O211" s="11">
        <f t="shared" si="11"/>
        <v>0.79936571735593887</v>
      </c>
    </row>
    <row r="212" spans="1:15" x14ac:dyDescent="0.3">
      <c r="A212">
        <v>46444</v>
      </c>
      <c r="B212">
        <v>0</v>
      </c>
      <c r="C212">
        <v>2001</v>
      </c>
      <c r="D212" s="53" t="s">
        <v>191</v>
      </c>
      <c r="E212" s="60" t="s">
        <v>94</v>
      </c>
      <c r="G212">
        <v>5</v>
      </c>
      <c r="H212">
        <v>2</v>
      </c>
      <c r="I212">
        <v>2</v>
      </c>
      <c r="J212">
        <v>5</v>
      </c>
      <c r="K212">
        <v>3</v>
      </c>
      <c r="L212">
        <v>5</v>
      </c>
      <c r="M212" s="6">
        <f t="shared" si="9"/>
        <v>3.6666666666666665</v>
      </c>
      <c r="N212" s="10">
        <f t="shared" si="10"/>
        <v>22</v>
      </c>
      <c r="O212" s="11">
        <f t="shared" si="11"/>
        <v>8.9424268517308281E-2</v>
      </c>
    </row>
    <row r="213" spans="1:15" x14ac:dyDescent="0.3">
      <c r="A213">
        <v>46539</v>
      </c>
      <c r="B213">
        <v>0</v>
      </c>
      <c r="C213">
        <v>1992</v>
      </c>
      <c r="D213" s="53" t="s">
        <v>191</v>
      </c>
      <c r="E213" s="60">
        <v>7</v>
      </c>
      <c r="F213">
        <v>7</v>
      </c>
      <c r="G213">
        <v>4</v>
      </c>
      <c r="H213">
        <v>4</v>
      </c>
      <c r="I213">
        <v>5</v>
      </c>
      <c r="J213">
        <v>5</v>
      </c>
      <c r="K213">
        <v>4</v>
      </c>
      <c r="L213">
        <v>4</v>
      </c>
      <c r="M213" s="6">
        <f t="shared" si="9"/>
        <v>4.333333333333333</v>
      </c>
      <c r="N213" s="10">
        <f t="shared" si="10"/>
        <v>26</v>
      </c>
      <c r="O213" s="11">
        <f t="shared" si="11"/>
        <v>1.0360128669688158</v>
      </c>
    </row>
    <row r="214" spans="1:15" x14ac:dyDescent="0.3">
      <c r="A214">
        <v>46549</v>
      </c>
      <c r="B214">
        <v>1</v>
      </c>
      <c r="C214">
        <v>1988</v>
      </c>
      <c r="D214" s="53" t="s">
        <v>193</v>
      </c>
      <c r="E214" s="60" t="s">
        <v>95</v>
      </c>
      <c r="G214">
        <v>2</v>
      </c>
      <c r="H214">
        <v>1</v>
      </c>
      <c r="I214">
        <v>3</v>
      </c>
      <c r="J214">
        <v>4</v>
      </c>
      <c r="K214">
        <v>2</v>
      </c>
      <c r="L214">
        <v>1</v>
      </c>
      <c r="M214" s="6">
        <f t="shared" si="9"/>
        <v>2.1666666666666665</v>
      </c>
      <c r="N214" s="10">
        <f t="shared" si="10"/>
        <v>13</v>
      </c>
      <c r="O214" s="11">
        <f t="shared" si="11"/>
        <v>-2.0404000779985836</v>
      </c>
    </row>
    <row r="215" spans="1:15" x14ac:dyDescent="0.3">
      <c r="A215">
        <v>46602</v>
      </c>
      <c r="B215">
        <v>0</v>
      </c>
      <c r="C215">
        <v>1974</v>
      </c>
      <c r="D215" s="53" t="s">
        <v>193</v>
      </c>
      <c r="E215" s="60">
        <v>7</v>
      </c>
      <c r="F215">
        <v>7</v>
      </c>
      <c r="G215">
        <v>4</v>
      </c>
      <c r="H215">
        <v>4</v>
      </c>
      <c r="I215">
        <v>4</v>
      </c>
      <c r="J215">
        <v>4</v>
      </c>
      <c r="K215">
        <v>4</v>
      </c>
      <c r="L215">
        <v>4</v>
      </c>
      <c r="M215" s="6">
        <f t="shared" si="9"/>
        <v>4</v>
      </c>
      <c r="N215" s="10">
        <f t="shared" si="10"/>
        <v>24</v>
      </c>
      <c r="O215" s="11">
        <f t="shared" si="11"/>
        <v>0.56271856774306206</v>
      </c>
    </row>
    <row r="216" spans="1:15" x14ac:dyDescent="0.3">
      <c r="A216">
        <v>46668</v>
      </c>
      <c r="B216">
        <v>0</v>
      </c>
      <c r="C216">
        <v>2003</v>
      </c>
      <c r="D216" s="53" t="s">
        <v>191</v>
      </c>
      <c r="E216" s="60" t="s">
        <v>44</v>
      </c>
      <c r="G216">
        <v>4</v>
      </c>
      <c r="H216">
        <v>2</v>
      </c>
      <c r="I216">
        <v>2</v>
      </c>
      <c r="J216">
        <v>5</v>
      </c>
      <c r="K216">
        <v>4</v>
      </c>
      <c r="L216">
        <v>1</v>
      </c>
      <c r="M216" s="6">
        <f t="shared" si="9"/>
        <v>3</v>
      </c>
      <c r="N216" s="10">
        <f t="shared" si="10"/>
        <v>18</v>
      </c>
      <c r="O216" s="11">
        <f t="shared" si="11"/>
        <v>-0.85716432993419911</v>
      </c>
    </row>
    <row r="217" spans="1:15" x14ac:dyDescent="0.3">
      <c r="A217">
        <v>46755</v>
      </c>
      <c r="B217">
        <v>1</v>
      </c>
      <c r="C217">
        <v>1990</v>
      </c>
      <c r="D217" s="53" t="s">
        <v>191</v>
      </c>
      <c r="E217" s="60">
        <v>4</v>
      </c>
      <c r="F217">
        <v>4</v>
      </c>
      <c r="G217">
        <v>4</v>
      </c>
      <c r="H217">
        <v>3</v>
      </c>
      <c r="I217">
        <v>5</v>
      </c>
      <c r="J217">
        <v>5</v>
      </c>
      <c r="K217">
        <v>3</v>
      </c>
      <c r="L217">
        <v>2</v>
      </c>
      <c r="M217" s="6">
        <f t="shared" si="9"/>
        <v>3.6666666666666665</v>
      </c>
      <c r="N217" s="10">
        <f t="shared" si="10"/>
        <v>22</v>
      </c>
      <c r="O217" s="11">
        <f t="shared" si="11"/>
        <v>8.9424268517308281E-2</v>
      </c>
    </row>
    <row r="218" spans="1:15" ht="57.6" x14ac:dyDescent="0.3">
      <c r="A218">
        <v>46757</v>
      </c>
      <c r="B218">
        <v>0</v>
      </c>
      <c r="C218">
        <v>2005</v>
      </c>
      <c r="D218" s="53" t="s">
        <v>192</v>
      </c>
      <c r="E218" s="60" t="s">
        <v>96</v>
      </c>
      <c r="F218">
        <v>5</v>
      </c>
      <c r="G218">
        <v>4</v>
      </c>
      <c r="H218">
        <v>3</v>
      </c>
      <c r="I218">
        <v>4</v>
      </c>
      <c r="J218">
        <v>2</v>
      </c>
      <c r="K218">
        <v>2</v>
      </c>
      <c r="L218">
        <v>4</v>
      </c>
      <c r="M218" s="6">
        <f t="shared" si="9"/>
        <v>3.1666666666666665</v>
      </c>
      <c r="N218" s="10">
        <f t="shared" si="10"/>
        <v>19</v>
      </c>
      <c r="O218" s="11">
        <f t="shared" si="11"/>
        <v>-0.6205171803213223</v>
      </c>
    </row>
    <row r="219" spans="1:15" x14ac:dyDescent="0.3">
      <c r="A219">
        <v>41026</v>
      </c>
      <c r="B219">
        <v>0</v>
      </c>
      <c r="C219">
        <v>1997</v>
      </c>
      <c r="D219" s="53" t="s">
        <v>191</v>
      </c>
      <c r="E219" s="60">
        <v>3</v>
      </c>
      <c r="F219">
        <v>3</v>
      </c>
      <c r="G219">
        <v>4</v>
      </c>
      <c r="H219">
        <v>4</v>
      </c>
      <c r="I219">
        <v>5</v>
      </c>
      <c r="J219">
        <v>5</v>
      </c>
      <c r="K219">
        <v>3</v>
      </c>
      <c r="L219">
        <v>3</v>
      </c>
      <c r="M219" s="6">
        <f t="shared" si="9"/>
        <v>4</v>
      </c>
      <c r="N219" s="10">
        <f t="shared" si="10"/>
        <v>24</v>
      </c>
      <c r="O219" s="11">
        <f t="shared" si="11"/>
        <v>0.56271856774306206</v>
      </c>
    </row>
    <row r="220" spans="1:15" x14ac:dyDescent="0.3">
      <c r="A220">
        <v>46797</v>
      </c>
      <c r="B220">
        <v>0</v>
      </c>
      <c r="C220">
        <v>2004</v>
      </c>
      <c r="D220" s="53" t="s">
        <v>192</v>
      </c>
      <c r="E220" s="60" t="s">
        <v>46</v>
      </c>
      <c r="G220">
        <v>4</v>
      </c>
      <c r="H220">
        <v>2</v>
      </c>
      <c r="I220">
        <v>5</v>
      </c>
      <c r="J220">
        <v>4</v>
      </c>
      <c r="K220">
        <v>3</v>
      </c>
      <c r="L220">
        <v>3</v>
      </c>
      <c r="M220" s="6">
        <f t="shared" si="9"/>
        <v>3.5</v>
      </c>
      <c r="N220" s="10">
        <f t="shared" si="10"/>
        <v>21</v>
      </c>
      <c r="O220" s="11">
        <f t="shared" si="11"/>
        <v>-0.14722288109556858</v>
      </c>
    </row>
    <row r="221" spans="1:15" x14ac:dyDescent="0.3">
      <c r="A221">
        <v>46813</v>
      </c>
      <c r="B221">
        <v>0</v>
      </c>
      <c r="C221">
        <v>1974</v>
      </c>
      <c r="D221" s="53" t="s">
        <v>193</v>
      </c>
      <c r="E221" s="60">
        <v>5</v>
      </c>
      <c r="F221">
        <v>5</v>
      </c>
      <c r="G221">
        <v>4</v>
      </c>
      <c r="H221">
        <v>3</v>
      </c>
      <c r="I221">
        <v>4</v>
      </c>
      <c r="J221">
        <v>4</v>
      </c>
      <c r="K221">
        <v>4</v>
      </c>
      <c r="L221">
        <v>4</v>
      </c>
      <c r="M221" s="6">
        <f t="shared" si="9"/>
        <v>3.8333333333333335</v>
      </c>
      <c r="N221" s="10">
        <f t="shared" si="10"/>
        <v>23</v>
      </c>
      <c r="O221" s="11">
        <f t="shared" si="11"/>
        <v>0.32607141813018514</v>
      </c>
    </row>
    <row r="222" spans="1:15" x14ac:dyDescent="0.3">
      <c r="A222">
        <v>46814</v>
      </c>
      <c r="B222">
        <v>0</v>
      </c>
      <c r="C222">
        <v>1984</v>
      </c>
      <c r="D222" s="53" t="s">
        <v>193</v>
      </c>
      <c r="E222" s="60" t="s">
        <v>97</v>
      </c>
      <c r="F222">
        <v>7</v>
      </c>
      <c r="G222">
        <v>4</v>
      </c>
      <c r="H222">
        <v>3</v>
      </c>
      <c r="I222">
        <v>2</v>
      </c>
      <c r="J222">
        <v>5</v>
      </c>
      <c r="K222">
        <v>4</v>
      </c>
      <c r="L222">
        <v>2</v>
      </c>
      <c r="M222" s="6">
        <f t="shared" si="9"/>
        <v>3.3333333333333335</v>
      </c>
      <c r="N222" s="10">
        <f t="shared" si="10"/>
        <v>20</v>
      </c>
      <c r="O222" s="11">
        <f t="shared" si="11"/>
        <v>-0.38387003070844544</v>
      </c>
    </row>
    <row r="223" spans="1:15" x14ac:dyDescent="0.3">
      <c r="A223">
        <v>46815</v>
      </c>
      <c r="B223">
        <v>0</v>
      </c>
      <c r="C223">
        <v>1975</v>
      </c>
      <c r="D223" s="53" t="s">
        <v>193</v>
      </c>
      <c r="E223" s="60" t="s">
        <v>98</v>
      </c>
      <c r="F223">
        <v>2</v>
      </c>
      <c r="G223">
        <v>2</v>
      </c>
      <c r="H223">
        <v>3</v>
      </c>
      <c r="I223">
        <v>3</v>
      </c>
      <c r="J223">
        <v>4</v>
      </c>
      <c r="K223">
        <v>2</v>
      </c>
      <c r="L223">
        <v>4</v>
      </c>
      <c r="M223" s="6">
        <f t="shared" si="9"/>
        <v>3</v>
      </c>
      <c r="N223" s="10">
        <f t="shared" si="10"/>
        <v>18</v>
      </c>
      <c r="O223" s="11">
        <f t="shared" si="11"/>
        <v>-0.85716432993419911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709E-7452-491D-A8FA-36225707E5C0}">
  <dimension ref="A1:N45"/>
  <sheetViews>
    <sheetView topLeftCell="G15" zoomScale="70" workbookViewId="0">
      <selection activeCell="X48" sqref="X48"/>
    </sheetView>
  </sheetViews>
  <sheetFormatPr defaultRowHeight="14.4" x14ac:dyDescent="0.3"/>
  <cols>
    <col min="1" max="1" width="7.44140625" customWidth="1"/>
    <col min="2" max="2" width="15.109375" customWidth="1"/>
    <col min="3" max="3" width="13.88671875" customWidth="1"/>
    <col min="4" max="4" width="12.21875" customWidth="1"/>
    <col min="5" max="5" width="11.44140625" customWidth="1"/>
    <col min="6" max="6" width="3.44140625" customWidth="1"/>
    <col min="7" max="7" width="58.5546875" customWidth="1"/>
    <col min="9" max="9" width="11.33203125" customWidth="1"/>
    <col min="10" max="10" width="11.6640625" customWidth="1"/>
    <col min="11" max="11" width="14.5546875" customWidth="1"/>
    <col min="12" max="12" width="15.44140625" customWidth="1"/>
  </cols>
  <sheetData>
    <row r="1" spans="1:14" x14ac:dyDescent="0.3">
      <c r="A1" s="16" t="s">
        <v>142</v>
      </c>
      <c r="B1" s="16"/>
      <c r="C1" s="16"/>
      <c r="D1" s="16"/>
      <c r="E1" s="16"/>
      <c r="H1" s="16" t="s">
        <v>139</v>
      </c>
      <c r="I1" s="16"/>
      <c r="J1" s="16"/>
      <c r="K1" s="16"/>
      <c r="L1" s="16"/>
    </row>
    <row r="2" spans="1:14" ht="15" customHeight="1" x14ac:dyDescent="0.3">
      <c r="A2" s="76" t="s">
        <v>134</v>
      </c>
      <c r="B2" s="76"/>
      <c r="C2" s="16" t="s">
        <v>143</v>
      </c>
      <c r="D2" s="16"/>
      <c r="E2" s="16"/>
      <c r="H2" s="16"/>
      <c r="I2" s="16"/>
      <c r="J2" s="16"/>
      <c r="K2" s="16"/>
      <c r="L2" s="16" t="s">
        <v>140</v>
      </c>
    </row>
    <row r="3" spans="1:14" x14ac:dyDescent="0.3">
      <c r="A3" s="16" t="s">
        <v>131</v>
      </c>
      <c r="B3" s="16" t="s">
        <v>125</v>
      </c>
      <c r="C3" s="16" t="s">
        <v>132</v>
      </c>
      <c r="D3" s="16" t="s">
        <v>124</v>
      </c>
      <c r="E3" s="16" t="s">
        <v>133</v>
      </c>
      <c r="H3" s="16"/>
      <c r="I3" s="16" t="s">
        <v>136</v>
      </c>
      <c r="J3" s="16" t="s">
        <v>137</v>
      </c>
      <c r="K3" s="16" t="s">
        <v>141</v>
      </c>
      <c r="L3" s="16" t="s">
        <v>138</v>
      </c>
      <c r="N3" t="s">
        <v>197</v>
      </c>
    </row>
    <row r="4" spans="1:14" x14ac:dyDescent="0.3">
      <c r="A4" s="16" t="s">
        <v>24</v>
      </c>
      <c r="B4" s="22">
        <v>0.71499999999999997</v>
      </c>
      <c r="C4" s="19">
        <f>SUMSQ(B4)</f>
        <v>0.51122499999999993</v>
      </c>
      <c r="D4" s="21">
        <v>0.48899999999999999</v>
      </c>
      <c r="E4" s="20">
        <v>0.51122499999999993</v>
      </c>
      <c r="F4" t="s">
        <v>24</v>
      </c>
      <c r="G4" s="25" t="s">
        <v>13</v>
      </c>
      <c r="H4" s="16" t="s">
        <v>24</v>
      </c>
      <c r="I4" s="24">
        <v>3.74</v>
      </c>
      <c r="J4" s="19">
        <v>1.0249999999999999</v>
      </c>
      <c r="K4" s="19">
        <v>0.61599999999999999</v>
      </c>
      <c r="L4" s="19">
        <v>0.72799999999999998</v>
      </c>
    </row>
    <row r="5" spans="1:14" ht="16.2" customHeight="1" x14ac:dyDescent="0.3">
      <c r="A5" s="16" t="s">
        <v>25</v>
      </c>
      <c r="B5" s="22">
        <v>0.73499999999999999</v>
      </c>
      <c r="C5" s="19">
        <f t="shared" ref="C5:C9" si="0">SUMSQ(B5)</f>
        <v>0.54022499999999996</v>
      </c>
      <c r="D5" s="83">
        <v>0.46</v>
      </c>
      <c r="E5" s="20">
        <v>0.54022499999999996</v>
      </c>
      <c r="F5" t="s">
        <v>25</v>
      </c>
      <c r="G5" s="25" t="s">
        <v>14</v>
      </c>
      <c r="H5" s="16" t="s">
        <v>25</v>
      </c>
      <c r="I5" s="24">
        <v>3.23</v>
      </c>
      <c r="J5" s="19">
        <v>1.087</v>
      </c>
      <c r="K5" s="19">
        <v>0.63100000000000001</v>
      </c>
      <c r="L5" s="19">
        <v>0.72299999999999998</v>
      </c>
    </row>
    <row r="6" spans="1:14" ht="15" customHeight="1" x14ac:dyDescent="0.3">
      <c r="A6" s="16" t="s">
        <v>26</v>
      </c>
      <c r="B6" s="23">
        <v>0.57099999999999995</v>
      </c>
      <c r="C6" s="19">
        <f t="shared" si="0"/>
        <v>0.32604099999999997</v>
      </c>
      <c r="D6" s="21">
        <v>0.67400000000000004</v>
      </c>
      <c r="E6" s="20">
        <v>0.32604099999999997</v>
      </c>
      <c r="F6" t="s">
        <v>26</v>
      </c>
      <c r="G6" s="26" t="s">
        <v>15</v>
      </c>
      <c r="H6" s="16" t="s">
        <v>26</v>
      </c>
      <c r="I6" s="24">
        <v>4.08</v>
      </c>
      <c r="J6" s="19">
        <v>0.96899999999999997</v>
      </c>
      <c r="K6" s="19">
        <v>0.501</v>
      </c>
      <c r="L6" s="19">
        <v>0.75700000000000001</v>
      </c>
    </row>
    <row r="7" spans="1:14" x14ac:dyDescent="0.3">
      <c r="A7" s="16" t="s">
        <v>27</v>
      </c>
      <c r="B7" s="23">
        <v>0.58699999999999997</v>
      </c>
      <c r="C7" s="19">
        <f t="shared" si="0"/>
        <v>0.34456899999999996</v>
      </c>
      <c r="D7" s="21">
        <v>0.65600000000000003</v>
      </c>
      <c r="E7" s="20">
        <v>0.34456899999999996</v>
      </c>
      <c r="F7" t="s">
        <v>27</v>
      </c>
      <c r="G7" s="25" t="s">
        <v>16</v>
      </c>
      <c r="H7" s="16" t="s">
        <v>27</v>
      </c>
      <c r="I7" s="24">
        <v>3.81</v>
      </c>
      <c r="J7" s="19">
        <v>0.97199999999999998</v>
      </c>
      <c r="K7" s="19">
        <v>0.51300000000000001</v>
      </c>
      <c r="L7" s="19">
        <v>0.754</v>
      </c>
    </row>
    <row r="8" spans="1:14" x14ac:dyDescent="0.3">
      <c r="A8" s="16" t="s">
        <v>28</v>
      </c>
      <c r="B8" s="18">
        <v>0.497</v>
      </c>
      <c r="C8" s="19">
        <f t="shared" si="0"/>
        <v>0.24700900000000001</v>
      </c>
      <c r="D8" s="21">
        <v>0.753</v>
      </c>
      <c r="E8" s="20">
        <v>0.24700900000000001</v>
      </c>
      <c r="F8" t="s">
        <v>28</v>
      </c>
      <c r="G8" s="27" t="s">
        <v>17</v>
      </c>
      <c r="H8" s="16" t="s">
        <v>28</v>
      </c>
      <c r="I8" s="24">
        <v>3.43</v>
      </c>
      <c r="J8" s="19">
        <v>0.95699999999999996</v>
      </c>
      <c r="K8" s="19">
        <v>0.436</v>
      </c>
      <c r="L8" s="19">
        <v>0.77200000000000002</v>
      </c>
    </row>
    <row r="9" spans="1:14" x14ac:dyDescent="0.3">
      <c r="A9" s="16" t="s">
        <v>29</v>
      </c>
      <c r="B9" s="23">
        <v>0.56799999999999995</v>
      </c>
      <c r="C9" s="19">
        <f t="shared" si="0"/>
        <v>0.32262399999999997</v>
      </c>
      <c r="D9" s="21">
        <v>0.67700000000000005</v>
      </c>
      <c r="E9" s="20">
        <v>0.32262399999999997</v>
      </c>
      <c r="F9" t="s">
        <v>29</v>
      </c>
      <c r="G9" s="25" t="s">
        <v>18</v>
      </c>
      <c r="H9" s="16" t="s">
        <v>29</v>
      </c>
      <c r="I9" s="24">
        <v>3.33</v>
      </c>
      <c r="J9" s="19">
        <v>1.036</v>
      </c>
      <c r="K9" s="19">
        <v>0.48899999999999999</v>
      </c>
      <c r="L9" s="19">
        <v>0.76100000000000001</v>
      </c>
    </row>
    <row r="10" spans="1:14" x14ac:dyDescent="0.3">
      <c r="A10" s="16" t="s">
        <v>126</v>
      </c>
      <c r="B10" s="40">
        <f>SUMSQ(B4:B9)</f>
        <v>2.291693</v>
      </c>
      <c r="C10" s="19">
        <f>AVERAGE(C4:C9)</f>
        <v>0.38194883333333335</v>
      </c>
      <c r="D10" s="19">
        <f>AVERAGE(D4:D9)</f>
        <v>0.61816666666666675</v>
      </c>
      <c r="E10" s="30">
        <f>AVERAGE(E4:E9)</f>
        <v>0.38194883333333335</v>
      </c>
    </row>
    <row r="11" spans="1:14" x14ac:dyDescent="0.3">
      <c r="G11" t="s">
        <v>196</v>
      </c>
    </row>
    <row r="13" spans="1:14" ht="15" customHeight="1" x14ac:dyDescent="0.3">
      <c r="G13" s="28"/>
      <c r="H13" s="16" t="s">
        <v>135</v>
      </c>
      <c r="I13" s="16"/>
      <c r="J13" s="16"/>
      <c r="K13" s="16"/>
    </row>
    <row r="14" spans="1:14" x14ac:dyDescent="0.3">
      <c r="H14" s="16"/>
      <c r="I14" s="16" t="s">
        <v>136</v>
      </c>
      <c r="J14" s="16" t="s">
        <v>137</v>
      </c>
      <c r="K14" s="16" t="s">
        <v>138</v>
      </c>
    </row>
    <row r="15" spans="1:14" x14ac:dyDescent="0.3">
      <c r="H15" s="16" t="s">
        <v>126</v>
      </c>
      <c r="I15" s="24">
        <v>3.6</v>
      </c>
      <c r="J15" s="19">
        <v>0.69799999999999995</v>
      </c>
      <c r="K15" s="19">
        <v>0.78300000000000003</v>
      </c>
    </row>
    <row r="16" spans="1:14" x14ac:dyDescent="0.3">
      <c r="H16" s="16"/>
      <c r="I16" s="16"/>
      <c r="J16" s="16"/>
      <c r="K16" s="16"/>
    </row>
    <row r="22" spans="3:8" ht="19.2" x14ac:dyDescent="0.3">
      <c r="G22" s="29"/>
      <c r="H22" s="28" t="s">
        <v>207</v>
      </c>
    </row>
    <row r="23" spans="3:8" ht="15.6" x14ac:dyDescent="0.3">
      <c r="C23" s="29" t="s">
        <v>208</v>
      </c>
    </row>
    <row r="33" ht="19.2" customHeight="1" x14ac:dyDescent="0.3"/>
    <row r="45" ht="19.2" customHeight="1" x14ac:dyDescent="0.3"/>
  </sheetData>
  <mergeCells count="1">
    <mergeCell ref="A2:B2"/>
  </mergeCells>
  <phoneticPr fontId="21" type="noConversion"/>
  <conditionalFormatting sqref="B4:B9">
    <cfRule type="colorScale" priority="3">
      <colorScale>
        <cfvo type="min"/>
        <cfvo type="max"/>
        <color rgb="FFFCFCFF"/>
        <color rgb="FF63BE7B"/>
      </colorScale>
    </cfRule>
    <cfRule type="colorScale" priority="6">
      <colorScale>
        <cfvo type="min"/>
        <cfvo type="max"/>
        <color theme="4" tint="0.39997558519241921"/>
        <color theme="3" tint="0.89999084444715716"/>
      </colorScale>
    </cfRule>
  </conditionalFormatting>
  <conditionalFormatting sqref="C4:C9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913-9E7D-4E3B-AD1E-AB28BF5ADDC3}">
  <dimension ref="A1:J17"/>
  <sheetViews>
    <sheetView zoomScale="42" workbookViewId="0">
      <selection activeCell="M42" sqref="M42"/>
    </sheetView>
  </sheetViews>
  <sheetFormatPr defaultRowHeight="14.4" x14ac:dyDescent="0.3"/>
  <cols>
    <col min="1" max="1" width="16.44140625" customWidth="1"/>
    <col min="2" max="2" width="15.5546875" customWidth="1"/>
    <col min="3" max="3" width="16.109375" customWidth="1"/>
    <col min="4" max="4" width="16" customWidth="1"/>
  </cols>
  <sheetData>
    <row r="1" spans="1:10" x14ac:dyDescent="0.3">
      <c r="A1" s="16" t="s">
        <v>144</v>
      </c>
      <c r="B1" s="16"/>
      <c r="C1" s="16"/>
      <c r="D1" s="16"/>
    </row>
    <row r="2" spans="1:10" ht="19.2" x14ac:dyDescent="0.3">
      <c r="A2" s="16"/>
      <c r="B2" s="16"/>
      <c r="C2" s="16" t="s">
        <v>122</v>
      </c>
      <c r="D2" s="16" t="s">
        <v>130</v>
      </c>
      <c r="E2" s="28"/>
    </row>
    <row r="3" spans="1:10" x14ac:dyDescent="0.3">
      <c r="A3" s="16" t="s">
        <v>122</v>
      </c>
      <c r="B3" s="16" t="s">
        <v>145</v>
      </c>
      <c r="C3" s="16" t="s">
        <v>146</v>
      </c>
      <c r="D3" s="16"/>
    </row>
    <row r="4" spans="1:10" x14ac:dyDescent="0.3">
      <c r="A4" s="16"/>
      <c r="B4" s="16" t="s">
        <v>147</v>
      </c>
      <c r="C4" s="16" t="s">
        <v>146</v>
      </c>
      <c r="D4" s="16"/>
      <c r="E4" s="77"/>
    </row>
    <row r="5" spans="1:10" x14ac:dyDescent="0.3">
      <c r="A5" s="16"/>
      <c r="B5" s="16" t="s">
        <v>148</v>
      </c>
      <c r="C5" s="16" t="s">
        <v>146</v>
      </c>
      <c r="D5" s="16"/>
      <c r="E5" s="77"/>
      <c r="F5" s="77"/>
    </row>
    <row r="6" spans="1:10" x14ac:dyDescent="0.3">
      <c r="A6" s="16"/>
      <c r="B6" s="16" t="s">
        <v>149</v>
      </c>
      <c r="C6" s="16" t="s">
        <v>146</v>
      </c>
      <c r="D6" s="16"/>
      <c r="E6" s="77"/>
      <c r="F6" s="77"/>
      <c r="G6" s="77"/>
    </row>
    <row r="7" spans="1:10" x14ac:dyDescent="0.3">
      <c r="A7" s="16"/>
      <c r="B7" s="16" t="s">
        <v>147</v>
      </c>
      <c r="C7" s="16" t="s">
        <v>146</v>
      </c>
      <c r="D7" s="16"/>
      <c r="E7" s="77"/>
      <c r="F7" s="77"/>
      <c r="G7" s="77"/>
      <c r="H7" s="77"/>
    </row>
    <row r="8" spans="1:10" x14ac:dyDescent="0.3">
      <c r="A8" s="16"/>
      <c r="B8" s="16" t="s">
        <v>148</v>
      </c>
      <c r="C8" s="16" t="s">
        <v>146</v>
      </c>
      <c r="D8" s="16"/>
      <c r="E8" s="77"/>
      <c r="F8" s="77"/>
      <c r="G8" s="77"/>
      <c r="H8" s="77"/>
      <c r="I8" s="77"/>
    </row>
    <row r="9" spans="1:10" x14ac:dyDescent="0.3">
      <c r="A9" s="16"/>
      <c r="B9" s="16" t="s">
        <v>150</v>
      </c>
      <c r="C9" s="16" t="s">
        <v>146</v>
      </c>
      <c r="D9" s="16"/>
      <c r="E9" s="77"/>
      <c r="F9" s="77"/>
      <c r="G9" s="77"/>
      <c r="H9" s="77"/>
      <c r="I9" s="77"/>
      <c r="J9" s="8"/>
    </row>
    <row r="10" spans="1:10" x14ac:dyDescent="0.3">
      <c r="A10" s="16" t="s">
        <v>130</v>
      </c>
      <c r="B10" s="16" t="s">
        <v>145</v>
      </c>
      <c r="C10" s="31" t="s">
        <v>209</v>
      </c>
      <c r="D10" s="16" t="s">
        <v>146</v>
      </c>
    </row>
    <row r="11" spans="1:10" x14ac:dyDescent="0.3">
      <c r="A11" s="16"/>
      <c r="B11" s="16" t="s">
        <v>147</v>
      </c>
      <c r="C11" s="31">
        <v>131</v>
      </c>
      <c r="D11" s="16" t="s">
        <v>146</v>
      </c>
    </row>
    <row r="12" spans="1:10" x14ac:dyDescent="0.3">
      <c r="A12" s="16"/>
      <c r="B12" s="16" t="s">
        <v>148</v>
      </c>
      <c r="C12" s="31" t="s">
        <v>151</v>
      </c>
      <c r="D12" s="16" t="s">
        <v>146</v>
      </c>
    </row>
    <row r="13" spans="1:10" x14ac:dyDescent="0.3">
      <c r="A13" s="16"/>
      <c r="B13" s="16" t="s">
        <v>149</v>
      </c>
      <c r="C13" s="31" t="s">
        <v>210</v>
      </c>
      <c r="D13" s="16" t="s">
        <v>146</v>
      </c>
    </row>
    <row r="14" spans="1:10" x14ac:dyDescent="0.3">
      <c r="A14" s="16"/>
      <c r="B14" s="16" t="s">
        <v>147</v>
      </c>
      <c r="C14" s="31">
        <v>131</v>
      </c>
      <c r="D14" s="16" t="s">
        <v>146</v>
      </c>
    </row>
    <row r="15" spans="1:10" x14ac:dyDescent="0.3">
      <c r="A15" s="16"/>
      <c r="B15" s="16" t="s">
        <v>148</v>
      </c>
      <c r="C15" s="31" t="s">
        <v>151</v>
      </c>
      <c r="D15" s="16" t="s">
        <v>146</v>
      </c>
    </row>
    <row r="16" spans="1:10" x14ac:dyDescent="0.3">
      <c r="A16" s="16"/>
      <c r="B16" s="16" t="s">
        <v>150</v>
      </c>
      <c r="C16" s="31">
        <v>133</v>
      </c>
      <c r="D16" s="16" t="s">
        <v>146</v>
      </c>
    </row>
    <row r="17" spans="1:4" x14ac:dyDescent="0.3">
      <c r="A17" s="78" t="s">
        <v>152</v>
      </c>
      <c r="B17" s="78"/>
      <c r="C17" s="78"/>
      <c r="D17" s="78"/>
    </row>
  </sheetData>
  <mergeCells count="6">
    <mergeCell ref="H7:H9"/>
    <mergeCell ref="I8:I9"/>
    <mergeCell ref="A17:D17"/>
    <mergeCell ref="E4:E9"/>
    <mergeCell ref="F5:F9"/>
    <mergeCell ref="G6:G9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704B-9A56-4EC4-B048-2423244678DD}">
  <dimension ref="A1:N16"/>
  <sheetViews>
    <sheetView zoomScale="99" workbookViewId="0">
      <selection activeCell="N22" sqref="N22"/>
    </sheetView>
  </sheetViews>
  <sheetFormatPr defaultRowHeight="14.4" x14ac:dyDescent="0.3"/>
  <cols>
    <col min="1" max="1" width="11.109375" customWidth="1"/>
    <col min="2" max="2" width="12" customWidth="1"/>
    <col min="3" max="3" width="10.77734375" customWidth="1"/>
    <col min="4" max="4" width="10.6640625" customWidth="1"/>
    <col min="9" max="9" width="10.5546875" customWidth="1"/>
    <col min="10" max="10" width="11" customWidth="1"/>
    <col min="11" max="11" width="11.109375" customWidth="1"/>
    <col min="13" max="13" width="11.33203125" customWidth="1"/>
    <col min="14" max="14" width="11.88671875" customWidth="1"/>
  </cols>
  <sheetData>
    <row r="1" spans="1:14" ht="17.399999999999999" customHeight="1" x14ac:dyDescent="0.3">
      <c r="A1" s="32"/>
    </row>
    <row r="2" spans="1:14" x14ac:dyDescent="0.3">
      <c r="B2" s="79" t="s">
        <v>153</v>
      </c>
      <c r="C2" s="79"/>
      <c r="D2" s="79"/>
      <c r="E2" s="79"/>
      <c r="F2" s="79"/>
      <c r="G2" s="79"/>
      <c r="H2" s="79"/>
    </row>
    <row r="3" spans="1:14" x14ac:dyDescent="0.3">
      <c r="B3" s="34"/>
      <c r="C3" s="34" t="s">
        <v>154</v>
      </c>
      <c r="D3" s="34" t="s">
        <v>147</v>
      </c>
      <c r="E3" s="34" t="s">
        <v>155</v>
      </c>
      <c r="F3" s="34" t="s">
        <v>156</v>
      </c>
      <c r="G3" s="34"/>
      <c r="H3" s="34"/>
    </row>
    <row r="4" spans="1:14" ht="15" thickBot="1" x14ac:dyDescent="0.35">
      <c r="B4" s="33" t="s">
        <v>130</v>
      </c>
      <c r="C4" s="33">
        <v>14.3</v>
      </c>
      <c r="D4" s="33">
        <v>1</v>
      </c>
      <c r="E4" s="33">
        <v>220</v>
      </c>
      <c r="F4" s="33" t="s">
        <v>151</v>
      </c>
      <c r="G4" s="33"/>
      <c r="H4" s="33"/>
    </row>
    <row r="5" spans="1:14" x14ac:dyDescent="0.3">
      <c r="B5" t="s">
        <v>157</v>
      </c>
    </row>
    <row r="10" spans="1:14" x14ac:dyDescent="0.3">
      <c r="B10" t="s">
        <v>158</v>
      </c>
    </row>
    <row r="11" spans="1:14" x14ac:dyDescent="0.3">
      <c r="B11" s="35"/>
      <c r="C11" s="35"/>
      <c r="D11" s="35"/>
      <c r="E11" s="35"/>
      <c r="F11" s="35"/>
      <c r="G11" s="35"/>
      <c r="H11" s="35"/>
      <c r="I11" s="34" t="s">
        <v>164</v>
      </c>
      <c r="J11" s="34"/>
      <c r="K11" s="35"/>
      <c r="L11" s="35"/>
      <c r="M11" s="34" t="s">
        <v>164</v>
      </c>
      <c r="N11" s="34"/>
    </row>
    <row r="12" spans="1:14" x14ac:dyDescent="0.3">
      <c r="B12" s="38"/>
      <c r="C12" s="38"/>
      <c r="D12" s="38" t="s">
        <v>159</v>
      </c>
      <c r="E12" s="38" t="s">
        <v>147</v>
      </c>
      <c r="F12" s="38" t="s">
        <v>156</v>
      </c>
      <c r="G12" s="38" t="s">
        <v>165</v>
      </c>
      <c r="H12" s="38" t="s">
        <v>166</v>
      </c>
      <c r="I12" s="38" t="s">
        <v>167</v>
      </c>
      <c r="J12" s="38" t="s">
        <v>168</v>
      </c>
      <c r="K12" s="38"/>
      <c r="L12" s="38" t="s">
        <v>169</v>
      </c>
      <c r="M12" s="38" t="s">
        <v>167</v>
      </c>
      <c r="N12" s="38" t="s">
        <v>168</v>
      </c>
    </row>
    <row r="13" spans="1:14" x14ac:dyDescent="0.3">
      <c r="B13" t="s">
        <v>130</v>
      </c>
      <c r="C13" s="4" t="s">
        <v>160</v>
      </c>
      <c r="D13" s="4" t="s">
        <v>211</v>
      </c>
      <c r="E13" s="4">
        <v>220</v>
      </c>
      <c r="F13" s="4" t="s">
        <v>151</v>
      </c>
      <c r="G13" s="4">
        <v>0.621</v>
      </c>
      <c r="H13" s="4">
        <v>0.14499999999999999</v>
      </c>
      <c r="I13" s="4">
        <v>0.33400000000000002</v>
      </c>
      <c r="J13" s="36">
        <v>0.90700000000000003</v>
      </c>
      <c r="K13" s="4" t="s">
        <v>170</v>
      </c>
      <c r="L13" s="4">
        <v>0.92300000000000004</v>
      </c>
      <c r="M13" s="4">
        <v>0.48899999999999999</v>
      </c>
      <c r="N13" s="4">
        <v>1.35</v>
      </c>
    </row>
    <row r="14" spans="1:14" ht="15" thickBot="1" x14ac:dyDescent="0.35">
      <c r="B14" s="33"/>
      <c r="C14" s="33" t="s">
        <v>161</v>
      </c>
      <c r="D14" s="33">
        <v>3</v>
      </c>
      <c r="E14" s="33">
        <v>25.3</v>
      </c>
      <c r="F14" s="33" t="s">
        <v>212</v>
      </c>
      <c r="G14" s="33">
        <v>0.621</v>
      </c>
      <c r="H14" s="37">
        <v>0.20699999999999999</v>
      </c>
      <c r="I14" s="33">
        <v>0.19500000000000001</v>
      </c>
      <c r="J14" s="33">
        <v>1.05</v>
      </c>
      <c r="K14" s="33" t="s">
        <v>170</v>
      </c>
      <c r="L14" s="33">
        <v>0.75</v>
      </c>
      <c r="M14" s="33"/>
      <c r="N14" s="33"/>
    </row>
    <row r="15" spans="1:14" x14ac:dyDescent="0.3">
      <c r="B15" t="s">
        <v>162</v>
      </c>
    </row>
    <row r="16" spans="1:14" x14ac:dyDescent="0.3">
      <c r="B16" t="s">
        <v>163</v>
      </c>
    </row>
  </sheetData>
  <mergeCells count="1">
    <mergeCell ref="B2:H2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ABD6E-A08F-45E1-A368-0950A326B907}">
  <dimension ref="A1:Y225"/>
  <sheetViews>
    <sheetView tabSelected="1" topLeftCell="A2" zoomScale="92" zoomScaleNormal="100" workbookViewId="0">
      <selection activeCell="G11" sqref="G11"/>
    </sheetView>
  </sheetViews>
  <sheetFormatPr defaultRowHeight="14.4" x14ac:dyDescent="0.3"/>
  <cols>
    <col min="1" max="1" width="11.33203125" customWidth="1"/>
    <col min="2" max="2" width="7.44140625" customWidth="1"/>
    <col min="4" max="4" width="10.6640625" customWidth="1"/>
    <col min="5" max="5" width="10.77734375" customWidth="1"/>
    <col min="6" max="6" width="19.109375" style="17" customWidth="1"/>
    <col min="11" max="11" width="16.5546875" customWidth="1"/>
    <col min="13" max="13" width="12.5546875" customWidth="1"/>
    <col min="14" max="14" width="15.21875" customWidth="1"/>
    <col min="15" max="15" width="11.6640625" customWidth="1"/>
    <col min="18" max="18" width="12.21875" customWidth="1"/>
    <col min="19" max="19" width="16" customWidth="1"/>
  </cols>
  <sheetData>
    <row r="1" spans="1:25" x14ac:dyDescent="0.3">
      <c r="K1" s="61" t="s">
        <v>127</v>
      </c>
      <c r="M1" s="61" t="s">
        <v>137</v>
      </c>
      <c r="N1" t="s">
        <v>206</v>
      </c>
    </row>
    <row r="2" spans="1:25" x14ac:dyDescent="0.3">
      <c r="G2" s="10"/>
      <c r="H2" s="10"/>
      <c r="K2" s="62">
        <f>AVERAGE(F:F)</f>
        <v>21.612612612612612</v>
      </c>
      <c r="M2" s="63">
        <f>STDEVPA(F:F)</f>
        <v>4.4144560057042748</v>
      </c>
      <c r="N2">
        <f>STDEVPA(D:D)</f>
        <v>11.186096632321867</v>
      </c>
    </row>
    <row r="3" spans="1:25" ht="47.4" customHeight="1" x14ac:dyDescent="0.3">
      <c r="A3" t="s">
        <v>19</v>
      </c>
      <c r="C3" t="s">
        <v>200</v>
      </c>
      <c r="D3" t="s">
        <v>199</v>
      </c>
      <c r="E3" t="s">
        <v>198</v>
      </c>
      <c r="F3" s="41" t="s">
        <v>179</v>
      </c>
      <c r="I3" s="44" t="s">
        <v>180</v>
      </c>
      <c r="J3" s="44" t="s">
        <v>186</v>
      </c>
      <c r="K3" s="44" t="s">
        <v>184</v>
      </c>
      <c r="L3" s="44" t="s">
        <v>189</v>
      </c>
      <c r="M3" s="44" t="s">
        <v>183</v>
      </c>
      <c r="N3" s="45" t="s">
        <v>187</v>
      </c>
      <c r="O3" s="45" t="s">
        <v>181</v>
      </c>
      <c r="Q3" s="44" t="s">
        <v>182</v>
      </c>
      <c r="R3" s="44" t="s">
        <v>188</v>
      </c>
      <c r="S3" s="44" t="s">
        <v>185</v>
      </c>
    </row>
    <row r="4" spans="1:25" x14ac:dyDescent="0.3">
      <c r="A4">
        <v>40697</v>
      </c>
      <c r="B4">
        <v>2025</v>
      </c>
      <c r="C4">
        <v>2001</v>
      </c>
      <c r="D4" s="10">
        <f>(B4-C4)</f>
        <v>24</v>
      </c>
      <c r="E4" s="53" t="str">
        <f>IF(D4&lt;=21,"15-21",IF(D4&lt;=35,"22-35","36-75"))</f>
        <v>22-35</v>
      </c>
      <c r="F4" s="17">
        <v>21</v>
      </c>
      <c r="I4" s="47">
        <v>6</v>
      </c>
      <c r="J4" s="17">
        <f>COUNTIF(F:F,I4)</f>
        <v>1</v>
      </c>
      <c r="K4" s="6">
        <f t="shared" ref="K4:K28" si="0">(I4-$K$2)/$M$2</f>
        <v>-3.5367013721369736</v>
      </c>
      <c r="L4">
        <v>1</v>
      </c>
      <c r="M4" s="43">
        <f>_xlfn.PERCENTRANK.EXC($F$4:$F$225,I4)</f>
        <v>4.0000000000000001E-3</v>
      </c>
      <c r="N4" s="6">
        <f>NORMSINV(M4)</f>
        <v>-2.6520698079021954</v>
      </c>
      <c r="O4">
        <v>1</v>
      </c>
      <c r="Q4">
        <v>1</v>
      </c>
      <c r="R4">
        <f>SUMIFS(I:I,L:L,Q4)</f>
        <v>76</v>
      </c>
      <c r="S4">
        <f>SUMIFS(J:J,O:O,Q4)</f>
        <v>12</v>
      </c>
      <c r="Y4" s="6"/>
    </row>
    <row r="5" spans="1:25" x14ac:dyDescent="0.3">
      <c r="A5">
        <v>40873</v>
      </c>
      <c r="B5">
        <v>2025</v>
      </c>
      <c r="C5">
        <v>2005</v>
      </c>
      <c r="D5" s="10">
        <f t="shared" ref="D5:D68" si="1">(B5-C5)</f>
        <v>20</v>
      </c>
      <c r="E5" s="53" t="str">
        <f t="shared" ref="E5:E68" si="2">IF(D5&lt;=21,"15-21",IF(D5&lt;=35,"22-35","36-75"))</f>
        <v>15-21</v>
      </c>
      <c r="F5" s="17">
        <v>24</v>
      </c>
      <c r="I5" s="47">
        <v>7</v>
      </c>
      <c r="J5" s="17">
        <f>COUNTIF(F:F,I5)</f>
        <v>0</v>
      </c>
      <c r="K5" s="6">
        <f t="shared" si="0"/>
        <v>-3.3101728941755169</v>
      </c>
      <c r="L5">
        <v>1</v>
      </c>
      <c r="M5" s="43">
        <f>_xlfn.PERCENTRANK.EXC($F$4:$F$225,I5)</f>
        <v>5.0000000000000001E-3</v>
      </c>
      <c r="N5" s="6">
        <f t="shared" ref="N5:N28" si="3">NORMSINV(M5)</f>
        <v>-2.5758293035488999</v>
      </c>
      <c r="O5">
        <v>1</v>
      </c>
      <c r="Q5">
        <v>2</v>
      </c>
      <c r="R5">
        <f>SUMIFS(I:I,L:L,Q5)</f>
        <v>45</v>
      </c>
      <c r="S5">
        <f>SUMIFS(J:J,O:O,Q5)</f>
        <v>13</v>
      </c>
      <c r="Y5" s="6"/>
    </row>
    <row r="6" spans="1:25" x14ac:dyDescent="0.3">
      <c r="A6">
        <v>40895</v>
      </c>
      <c r="B6">
        <v>2025</v>
      </c>
      <c r="C6">
        <v>1994</v>
      </c>
      <c r="D6" s="10">
        <f t="shared" si="1"/>
        <v>31</v>
      </c>
      <c r="E6" s="53" t="str">
        <f t="shared" si="2"/>
        <v>22-35</v>
      </c>
      <c r="F6" s="17">
        <v>24</v>
      </c>
      <c r="I6" s="47">
        <v>8</v>
      </c>
      <c r="J6" s="17">
        <f>COUNTIF(F:F,I6)</f>
        <v>0</v>
      </c>
      <c r="K6" s="6">
        <f t="shared" si="0"/>
        <v>-3.0836444162140606</v>
      </c>
      <c r="L6">
        <v>1</v>
      </c>
      <c r="M6" s="43">
        <f>_xlfn.PERCENTRANK.EXC($F$4:$F$225,I6)</f>
        <v>7.0000000000000001E-3</v>
      </c>
      <c r="N6" s="6">
        <f>NORMSINV(M6)</f>
        <v>-2.4572633902054375</v>
      </c>
      <c r="O6">
        <v>1</v>
      </c>
      <c r="Q6">
        <v>3</v>
      </c>
      <c r="R6">
        <f>SUMIFS(I:I,L:L,Q6)</f>
        <v>35</v>
      </c>
      <c r="S6">
        <f>SUMIFS(J:J,O:O,Q6)</f>
        <v>42</v>
      </c>
      <c r="Y6" s="6"/>
    </row>
    <row r="7" spans="1:25" x14ac:dyDescent="0.3">
      <c r="A7">
        <v>40897</v>
      </c>
      <c r="B7">
        <v>2025</v>
      </c>
      <c r="C7">
        <v>1985</v>
      </c>
      <c r="D7" s="10">
        <f t="shared" si="1"/>
        <v>40</v>
      </c>
      <c r="E7" s="53" t="str">
        <f t="shared" si="2"/>
        <v>36-75</v>
      </c>
      <c r="F7" s="17">
        <v>19</v>
      </c>
      <c r="I7" s="47">
        <v>9</v>
      </c>
      <c r="J7" s="17">
        <f>COUNTIF(F:F,I7)</f>
        <v>1</v>
      </c>
      <c r="K7" s="6">
        <f t="shared" si="0"/>
        <v>-2.8571159382526039</v>
      </c>
      <c r="L7">
        <v>1</v>
      </c>
      <c r="M7" s="43">
        <f>_xlfn.PERCENTRANK.EXC($F$4:$F$225,I7)</f>
        <v>8.0000000000000002E-3</v>
      </c>
      <c r="N7" s="6">
        <f t="shared" si="3"/>
        <v>-2.4089155458154612</v>
      </c>
      <c r="O7">
        <v>1</v>
      </c>
      <c r="Q7">
        <v>4</v>
      </c>
      <c r="R7">
        <f>SUMIFS(I:I,L:L,Q7)</f>
        <v>39</v>
      </c>
      <c r="S7">
        <f>SUMIFS(J:J,O:O,Q7)</f>
        <v>34</v>
      </c>
      <c r="Y7" s="6"/>
    </row>
    <row r="8" spans="1:25" x14ac:dyDescent="0.3">
      <c r="A8">
        <v>40900</v>
      </c>
      <c r="B8">
        <v>2025</v>
      </c>
      <c r="C8">
        <v>2000</v>
      </c>
      <c r="D8" s="10">
        <f t="shared" si="1"/>
        <v>25</v>
      </c>
      <c r="E8" s="53" t="str">
        <f t="shared" si="2"/>
        <v>22-35</v>
      </c>
      <c r="F8" s="17">
        <v>21</v>
      </c>
      <c r="I8" s="47">
        <v>10</v>
      </c>
      <c r="J8" s="17">
        <f>COUNTIF(F:F,I8)</f>
        <v>1</v>
      </c>
      <c r="K8" s="6">
        <f t="shared" si="0"/>
        <v>-2.6305874602911477</v>
      </c>
      <c r="L8">
        <v>1</v>
      </c>
      <c r="M8" s="43">
        <f>_xlfn.PERCENTRANK.EXC($F$4:$F$225,I8)</f>
        <v>1.2999999999999999E-2</v>
      </c>
      <c r="N8" s="6">
        <f t="shared" si="3"/>
        <v>-2.226211769317175</v>
      </c>
      <c r="O8">
        <f>ROUND(N8*2+5,0)</f>
        <v>1</v>
      </c>
      <c r="Q8">
        <v>5</v>
      </c>
      <c r="R8">
        <f>SUMIFS(I:I,L:L,Q8)</f>
        <v>43</v>
      </c>
      <c r="S8">
        <f>SUMIFS(J:J,O:O,Q8)</f>
        <v>40</v>
      </c>
      <c r="Y8" s="6"/>
    </row>
    <row r="9" spans="1:25" x14ac:dyDescent="0.3">
      <c r="A9">
        <v>40904</v>
      </c>
      <c r="B9">
        <v>2025</v>
      </c>
      <c r="C9">
        <v>1966</v>
      </c>
      <c r="D9" s="10">
        <f t="shared" si="1"/>
        <v>59</v>
      </c>
      <c r="E9" s="53" t="str">
        <f t="shared" si="2"/>
        <v>36-75</v>
      </c>
      <c r="F9" s="17">
        <v>15</v>
      </c>
      <c r="I9" s="47">
        <v>11</v>
      </c>
      <c r="J9" s="17">
        <f>COUNTIF(F:F,I9)</f>
        <v>1</v>
      </c>
      <c r="K9" s="6">
        <f t="shared" si="0"/>
        <v>-2.404058982329691</v>
      </c>
      <c r="L9">
        <v>1</v>
      </c>
      <c r="M9" s="43">
        <f>_xlfn.PERCENTRANK.EXC($F$4:$F$225,I9)</f>
        <v>1.7000000000000001E-2</v>
      </c>
      <c r="N9" s="6">
        <f t="shared" si="3"/>
        <v>-2.1200716897421503</v>
      </c>
      <c r="O9">
        <f t="shared" ref="O9:O28" si="4">ROUND(N9*2+5,0)</f>
        <v>1</v>
      </c>
      <c r="Q9">
        <v>6</v>
      </c>
      <c r="R9">
        <f>SUMIFS(I:I,L:L,Q9)</f>
        <v>47</v>
      </c>
      <c r="S9">
        <f>SUMIFS(J:J,O:O,Q9)</f>
        <v>39</v>
      </c>
      <c r="Y9" s="6"/>
    </row>
    <row r="10" spans="1:25" x14ac:dyDescent="0.3">
      <c r="A10">
        <v>40907</v>
      </c>
      <c r="B10">
        <v>2025</v>
      </c>
      <c r="C10">
        <v>1979</v>
      </c>
      <c r="D10" s="10">
        <f t="shared" si="1"/>
        <v>46</v>
      </c>
      <c r="E10" s="53" t="str">
        <f t="shared" si="2"/>
        <v>36-75</v>
      </c>
      <c r="F10" s="17">
        <v>20</v>
      </c>
      <c r="I10" s="47">
        <v>12</v>
      </c>
      <c r="J10" s="17">
        <f>COUNTIF(F:F,I10)</f>
        <v>3</v>
      </c>
      <c r="K10" s="6">
        <f t="shared" si="0"/>
        <v>-2.1775305043682347</v>
      </c>
      <c r="L10">
        <f t="shared" ref="L10:L28" si="5">ROUND(K10*2+5,0)</f>
        <v>1</v>
      </c>
      <c r="M10" s="43">
        <f>_xlfn.PERCENTRANK.EXC($F$4:$F$225,I10)</f>
        <v>2.1999999999999999E-2</v>
      </c>
      <c r="N10" s="6">
        <f t="shared" si="3"/>
        <v>-2.0140908120181393</v>
      </c>
      <c r="O10">
        <f t="shared" si="4"/>
        <v>1</v>
      </c>
      <c r="Q10">
        <v>7</v>
      </c>
      <c r="R10">
        <f>SUMIFS(I:I,L:L,Q10)</f>
        <v>78</v>
      </c>
      <c r="S10">
        <f>SUMIFS(J:J,O:O,Q10)</f>
        <v>19</v>
      </c>
      <c r="Y10" s="6"/>
    </row>
    <row r="11" spans="1:25" x14ac:dyDescent="0.3">
      <c r="A11">
        <v>40913</v>
      </c>
      <c r="B11">
        <v>2025</v>
      </c>
      <c r="C11">
        <v>1995</v>
      </c>
      <c r="D11" s="10">
        <f t="shared" si="1"/>
        <v>30</v>
      </c>
      <c r="E11" s="53" t="str">
        <f t="shared" si="2"/>
        <v>22-35</v>
      </c>
      <c r="F11" s="17">
        <v>16</v>
      </c>
      <c r="I11" s="47">
        <v>13</v>
      </c>
      <c r="J11" s="17">
        <f>COUNTIF(F:F,I11)</f>
        <v>1</v>
      </c>
      <c r="K11" s="6">
        <f t="shared" si="0"/>
        <v>-1.951002026406778</v>
      </c>
      <c r="L11">
        <f t="shared" si="5"/>
        <v>1</v>
      </c>
      <c r="M11" s="43">
        <f>_xlfn.PERCENTRANK.EXC($F$4:$F$225,I11)</f>
        <v>3.5000000000000003E-2</v>
      </c>
      <c r="N11" s="6">
        <f t="shared" si="3"/>
        <v>-1.8119106729525978</v>
      </c>
      <c r="O11">
        <f t="shared" si="4"/>
        <v>1</v>
      </c>
      <c r="Q11">
        <v>8</v>
      </c>
      <c r="R11">
        <f>SUMIFS(I:I,L:L,Q11)</f>
        <v>57</v>
      </c>
      <c r="S11">
        <f>SUMIFS(J:J,O:O,Q11)</f>
        <v>18</v>
      </c>
      <c r="Y11" s="6"/>
    </row>
    <row r="12" spans="1:25" x14ac:dyDescent="0.3">
      <c r="A12">
        <v>40953</v>
      </c>
      <c r="B12">
        <v>2025</v>
      </c>
      <c r="C12">
        <v>1986</v>
      </c>
      <c r="D12" s="10">
        <f t="shared" si="1"/>
        <v>39</v>
      </c>
      <c r="E12" s="53" t="str">
        <f t="shared" si="2"/>
        <v>36-75</v>
      </c>
      <c r="F12" s="17">
        <v>26</v>
      </c>
      <c r="I12" s="47">
        <v>14</v>
      </c>
      <c r="J12" s="17">
        <f>COUNTIF(F:F,I12)</f>
        <v>4</v>
      </c>
      <c r="K12" s="6">
        <f t="shared" si="0"/>
        <v>-1.7244735484453215</v>
      </c>
      <c r="L12">
        <f t="shared" si="5"/>
        <v>2</v>
      </c>
      <c r="M12" s="43">
        <f>_xlfn.PERCENTRANK.EXC($F$4:$F$225,I12)</f>
        <v>0.04</v>
      </c>
      <c r="N12" s="6">
        <f t="shared" si="3"/>
        <v>-1.7506860712521695</v>
      </c>
      <c r="O12">
        <f t="shared" si="4"/>
        <v>1</v>
      </c>
      <c r="Q12">
        <v>9</v>
      </c>
      <c r="R12">
        <f>SUMIFS(I:I,L:L,Q12)</f>
        <v>30</v>
      </c>
      <c r="S12">
        <f>SUMIFS(J:J,O:O,Q12)</f>
        <v>5</v>
      </c>
      <c r="Y12" s="6"/>
    </row>
    <row r="13" spans="1:25" x14ac:dyDescent="0.3">
      <c r="A13">
        <v>40956</v>
      </c>
      <c r="B13">
        <v>2025</v>
      </c>
      <c r="C13">
        <v>1972</v>
      </c>
      <c r="D13" s="10">
        <f t="shared" si="1"/>
        <v>53</v>
      </c>
      <c r="E13" s="53" t="str">
        <f t="shared" si="2"/>
        <v>36-75</v>
      </c>
      <c r="F13" s="17">
        <v>22</v>
      </c>
      <c r="I13" s="46">
        <v>15</v>
      </c>
      <c r="J13" s="17">
        <f>COUNTIF(F:F,I13)</f>
        <v>5</v>
      </c>
      <c r="K13" s="6">
        <f t="shared" si="0"/>
        <v>-1.497945070483865</v>
      </c>
      <c r="L13">
        <f t="shared" si="5"/>
        <v>2</v>
      </c>
      <c r="M13" s="43">
        <f>_xlfn.PERCENTRANK.EXC($F$4:$F$225,I13)</f>
        <v>5.8000000000000003E-2</v>
      </c>
      <c r="N13" s="6">
        <f t="shared" si="3"/>
        <v>-1.5717868165098594</v>
      </c>
      <c r="O13">
        <f t="shared" si="4"/>
        <v>2</v>
      </c>
    </row>
    <row r="14" spans="1:25" x14ac:dyDescent="0.3">
      <c r="A14">
        <v>40959</v>
      </c>
      <c r="B14">
        <v>2025</v>
      </c>
      <c r="C14">
        <v>2001</v>
      </c>
      <c r="D14" s="10">
        <f t="shared" si="1"/>
        <v>24</v>
      </c>
      <c r="E14" s="53" t="str">
        <f t="shared" si="2"/>
        <v>22-35</v>
      </c>
      <c r="F14" s="17">
        <v>26</v>
      </c>
      <c r="I14" s="46">
        <v>16</v>
      </c>
      <c r="J14" s="17">
        <f>COUNTIF(F:F,I14)</f>
        <v>8</v>
      </c>
      <c r="K14" s="6">
        <f t="shared" si="0"/>
        <v>-1.2714165925224086</v>
      </c>
      <c r="L14">
        <f t="shared" si="5"/>
        <v>2</v>
      </c>
      <c r="M14" s="43">
        <f>_xlfn.PERCENTRANK.EXC($F$4:$F$225,I14)</f>
        <v>0.08</v>
      </c>
      <c r="N14" s="6">
        <f t="shared" si="3"/>
        <v>-1.4050715603096353</v>
      </c>
      <c r="O14">
        <f t="shared" si="4"/>
        <v>2</v>
      </c>
    </row>
    <row r="15" spans="1:25" x14ac:dyDescent="0.3">
      <c r="A15">
        <v>40960</v>
      </c>
      <c r="B15">
        <v>2025</v>
      </c>
      <c r="C15">
        <v>1968</v>
      </c>
      <c r="D15" s="10">
        <f t="shared" si="1"/>
        <v>57</v>
      </c>
      <c r="E15" s="53" t="str">
        <f t="shared" si="2"/>
        <v>36-75</v>
      </c>
      <c r="F15" s="17">
        <v>16</v>
      </c>
      <c r="I15" s="48">
        <v>17</v>
      </c>
      <c r="J15" s="17">
        <f>COUNTIF(F:F,I15)</f>
        <v>8</v>
      </c>
      <c r="K15" s="6">
        <f t="shared" si="0"/>
        <v>-1.0448881145609521</v>
      </c>
      <c r="L15">
        <f t="shared" si="5"/>
        <v>3</v>
      </c>
      <c r="M15" s="43">
        <f>_xlfn.PERCENTRANK.EXC($F$4:$F$225,I15)</f>
        <v>0.11600000000000001</v>
      </c>
      <c r="N15" s="6">
        <f t="shared" si="3"/>
        <v>-1.1952227814374274</v>
      </c>
      <c r="O15">
        <f t="shared" si="4"/>
        <v>3</v>
      </c>
    </row>
    <row r="16" spans="1:25" x14ac:dyDescent="0.3">
      <c r="A16">
        <v>40969</v>
      </c>
      <c r="B16">
        <v>2025</v>
      </c>
      <c r="C16">
        <v>1992</v>
      </c>
      <c r="D16" s="10">
        <f t="shared" si="1"/>
        <v>33</v>
      </c>
      <c r="E16" s="53" t="str">
        <f t="shared" si="2"/>
        <v>22-35</v>
      </c>
      <c r="F16" s="17">
        <v>26</v>
      </c>
      <c r="I16" s="48">
        <v>18</v>
      </c>
      <c r="J16" s="17">
        <f>COUNTIF(F:F,I16)</f>
        <v>12</v>
      </c>
      <c r="K16" s="6">
        <f t="shared" si="0"/>
        <v>-0.81835963659949573</v>
      </c>
      <c r="L16">
        <f t="shared" si="5"/>
        <v>3</v>
      </c>
      <c r="M16" s="43">
        <f>_xlfn.PERCENTRANK.EXC($F$4:$F$225,I16)</f>
        <v>0.152</v>
      </c>
      <c r="N16" s="6">
        <f t="shared" si="3"/>
        <v>-1.02789334580214</v>
      </c>
      <c r="O16">
        <f t="shared" si="4"/>
        <v>3</v>
      </c>
    </row>
    <row r="17" spans="1:15" x14ac:dyDescent="0.3">
      <c r="A17">
        <v>40975</v>
      </c>
      <c r="B17">
        <v>2025</v>
      </c>
      <c r="C17">
        <v>1990</v>
      </c>
      <c r="D17" s="10">
        <f t="shared" si="1"/>
        <v>35</v>
      </c>
      <c r="E17" s="53" t="str">
        <f t="shared" si="2"/>
        <v>22-35</v>
      </c>
      <c r="F17" s="17">
        <v>26</v>
      </c>
      <c r="I17" s="48">
        <v>19</v>
      </c>
      <c r="J17" s="17">
        <f>COUNTIF(F:F,I17)</f>
        <v>22</v>
      </c>
      <c r="K17" s="6">
        <f t="shared" si="0"/>
        <v>-0.59183115863803926</v>
      </c>
      <c r="L17">
        <f t="shared" si="5"/>
        <v>4</v>
      </c>
      <c r="M17" s="43">
        <f>_xlfn.PERCENTRANK.EXC($F$4:$F$225,I17)</f>
        <v>0.20599999999999999</v>
      </c>
      <c r="N17" s="6">
        <f t="shared" si="3"/>
        <v>-0.82037914596846162</v>
      </c>
      <c r="O17">
        <f t="shared" si="4"/>
        <v>3</v>
      </c>
    </row>
    <row r="18" spans="1:15" x14ac:dyDescent="0.3">
      <c r="A18">
        <v>40985</v>
      </c>
      <c r="B18">
        <v>2025</v>
      </c>
      <c r="C18">
        <v>1985</v>
      </c>
      <c r="D18" s="10">
        <f t="shared" si="1"/>
        <v>40</v>
      </c>
      <c r="E18" s="53" t="str">
        <f t="shared" si="2"/>
        <v>36-75</v>
      </c>
      <c r="F18" s="17">
        <v>27</v>
      </c>
      <c r="I18" s="49">
        <v>20</v>
      </c>
      <c r="J18" s="17">
        <f>COUNTIF(F:F,I18)</f>
        <v>17</v>
      </c>
      <c r="K18" s="6">
        <f t="shared" si="0"/>
        <v>-0.36530268067658278</v>
      </c>
      <c r="L18">
        <f t="shared" si="5"/>
        <v>4</v>
      </c>
      <c r="M18" s="43">
        <f>_xlfn.PERCENTRANK.EXC($F$4:$F$225,I18)</f>
        <v>0.30399999999999999</v>
      </c>
      <c r="N18" s="6">
        <f t="shared" si="3"/>
        <v>-0.51293041061472844</v>
      </c>
      <c r="O18">
        <f t="shared" si="4"/>
        <v>4</v>
      </c>
    </row>
    <row r="19" spans="1:15" x14ac:dyDescent="0.3">
      <c r="A19">
        <v>40988</v>
      </c>
      <c r="B19">
        <v>2025</v>
      </c>
      <c r="C19">
        <v>1997</v>
      </c>
      <c r="D19" s="10">
        <f t="shared" si="1"/>
        <v>28</v>
      </c>
      <c r="E19" s="53" t="str">
        <f t="shared" si="2"/>
        <v>22-35</v>
      </c>
      <c r="F19" s="17">
        <v>22</v>
      </c>
      <c r="I19" s="49">
        <v>21</v>
      </c>
      <c r="J19" s="17">
        <f>COUNTIF(F:F,I19)</f>
        <v>17</v>
      </c>
      <c r="K19" s="6">
        <f t="shared" si="0"/>
        <v>-0.13877420271512628</v>
      </c>
      <c r="L19">
        <f t="shared" si="5"/>
        <v>5</v>
      </c>
      <c r="M19" s="43">
        <f>_xlfn.PERCENTRANK.EXC($F$4:$F$225,I19)</f>
        <v>0.38100000000000001</v>
      </c>
      <c r="N19" s="6">
        <f t="shared" si="3"/>
        <v>-0.30285548089134906</v>
      </c>
      <c r="O19">
        <f t="shared" si="4"/>
        <v>4</v>
      </c>
    </row>
    <row r="20" spans="1:15" x14ac:dyDescent="0.3">
      <c r="A20">
        <v>40987</v>
      </c>
      <c r="B20">
        <v>2025</v>
      </c>
      <c r="C20">
        <v>1982</v>
      </c>
      <c r="D20" s="10">
        <f t="shared" si="1"/>
        <v>43</v>
      </c>
      <c r="E20" s="53" t="str">
        <f t="shared" si="2"/>
        <v>36-75</v>
      </c>
      <c r="F20" s="17">
        <v>20</v>
      </c>
      <c r="I20" s="50">
        <v>22</v>
      </c>
      <c r="J20" s="17">
        <f>COUNTIF(F:F,I20)</f>
        <v>20</v>
      </c>
      <c r="K20" s="6">
        <f t="shared" si="0"/>
        <v>8.7754275246330199E-2</v>
      </c>
      <c r="L20">
        <f t="shared" si="5"/>
        <v>5</v>
      </c>
      <c r="M20" s="43">
        <f>_xlfn.PERCENTRANK.EXC($F$4:$F$225,I20)</f>
        <v>0.45700000000000002</v>
      </c>
      <c r="N20" s="6">
        <f t="shared" si="3"/>
        <v>-0.10799456940915406</v>
      </c>
      <c r="O20">
        <f t="shared" si="4"/>
        <v>5</v>
      </c>
    </row>
    <row r="21" spans="1:15" x14ac:dyDescent="0.3">
      <c r="A21">
        <v>40989</v>
      </c>
      <c r="B21">
        <v>2025</v>
      </c>
      <c r="C21">
        <v>1997</v>
      </c>
      <c r="D21" s="10">
        <f t="shared" si="1"/>
        <v>28</v>
      </c>
      <c r="E21" s="53" t="str">
        <f t="shared" si="2"/>
        <v>22-35</v>
      </c>
      <c r="F21" s="17">
        <v>20</v>
      </c>
      <c r="I21" s="50">
        <v>23</v>
      </c>
      <c r="J21" s="17">
        <f>COUNTIF(F:F,I21)</f>
        <v>20</v>
      </c>
      <c r="K21" s="6">
        <f t="shared" si="0"/>
        <v>0.3142827532077867</v>
      </c>
      <c r="L21">
        <f t="shared" si="5"/>
        <v>6</v>
      </c>
      <c r="M21" s="43">
        <f>_xlfn.PERCENTRANK.EXC($F$4:$F$225,I21)</f>
        <v>0.54700000000000004</v>
      </c>
      <c r="N21" s="6">
        <f t="shared" si="3"/>
        <v>0.11808538942555301</v>
      </c>
      <c r="O21">
        <f t="shared" si="4"/>
        <v>5</v>
      </c>
    </row>
    <row r="22" spans="1:15" x14ac:dyDescent="0.3">
      <c r="A22">
        <v>40993</v>
      </c>
      <c r="B22">
        <v>2025</v>
      </c>
      <c r="C22">
        <v>2001</v>
      </c>
      <c r="D22" s="10">
        <f t="shared" si="1"/>
        <v>24</v>
      </c>
      <c r="E22" s="53" t="str">
        <f t="shared" si="2"/>
        <v>22-35</v>
      </c>
      <c r="F22" s="17">
        <v>25</v>
      </c>
      <c r="I22" s="51">
        <v>24</v>
      </c>
      <c r="J22" s="17">
        <f>COUNTIF(F:F,I22)</f>
        <v>22</v>
      </c>
      <c r="K22" s="6">
        <f t="shared" si="0"/>
        <v>0.54081123116924312</v>
      </c>
      <c r="L22">
        <f t="shared" si="5"/>
        <v>6</v>
      </c>
      <c r="M22" s="43">
        <f>_xlfn.PERCENTRANK.EXC($F$4:$F$225,I22)</f>
        <v>0.63600000000000001</v>
      </c>
      <c r="N22" s="6">
        <f t="shared" si="3"/>
        <v>0.34778720427862736</v>
      </c>
      <c r="O22">
        <f t="shared" si="4"/>
        <v>6</v>
      </c>
    </row>
    <row r="23" spans="1:15" x14ac:dyDescent="0.3">
      <c r="A23">
        <v>40994</v>
      </c>
      <c r="B23">
        <v>2025</v>
      </c>
      <c r="C23">
        <v>1995</v>
      </c>
      <c r="D23" s="10">
        <f t="shared" si="1"/>
        <v>30</v>
      </c>
      <c r="E23" s="53" t="str">
        <f t="shared" si="2"/>
        <v>22-35</v>
      </c>
      <c r="F23" s="17">
        <v>27</v>
      </c>
      <c r="I23" s="51">
        <v>25</v>
      </c>
      <c r="J23" s="17">
        <f>COUNTIF(F:F,I23)</f>
        <v>17</v>
      </c>
      <c r="K23" s="6">
        <f t="shared" si="0"/>
        <v>0.7673397091306996</v>
      </c>
      <c r="L23">
        <f t="shared" si="5"/>
        <v>7</v>
      </c>
      <c r="M23" s="43">
        <f>_xlfn.PERCENTRANK.EXC($F$4:$F$225,I23)</f>
        <v>0.73499999999999999</v>
      </c>
      <c r="N23" s="6">
        <f t="shared" si="3"/>
        <v>0.62800601443756987</v>
      </c>
      <c r="O23">
        <f t="shared" si="4"/>
        <v>6</v>
      </c>
    </row>
    <row r="24" spans="1:15" x14ac:dyDescent="0.3">
      <c r="A24">
        <v>40995</v>
      </c>
      <c r="B24">
        <v>2025</v>
      </c>
      <c r="C24">
        <v>2002</v>
      </c>
      <c r="D24" s="10">
        <f t="shared" si="1"/>
        <v>23</v>
      </c>
      <c r="E24" s="53" t="str">
        <f t="shared" si="2"/>
        <v>22-35</v>
      </c>
      <c r="F24" s="17">
        <v>17</v>
      </c>
      <c r="I24" s="52">
        <v>26</v>
      </c>
      <c r="J24" s="17">
        <f>COUNTIF(F:F,I24)</f>
        <v>19</v>
      </c>
      <c r="K24" s="6">
        <f t="shared" si="0"/>
        <v>0.99386818709215607</v>
      </c>
      <c r="L24">
        <f t="shared" si="5"/>
        <v>7</v>
      </c>
      <c r="M24" s="43">
        <f>_xlfn.PERCENTRANK.EXC($F$4:$F$225,I24)</f>
        <v>0.81100000000000005</v>
      </c>
      <c r="N24" s="6">
        <f t="shared" si="3"/>
        <v>0.88158734699617447</v>
      </c>
      <c r="O24">
        <f t="shared" si="4"/>
        <v>7</v>
      </c>
    </row>
    <row r="25" spans="1:15" x14ac:dyDescent="0.3">
      <c r="A25">
        <v>40999</v>
      </c>
      <c r="B25">
        <v>2025</v>
      </c>
      <c r="C25">
        <v>1983</v>
      </c>
      <c r="D25" s="10">
        <f t="shared" si="1"/>
        <v>42</v>
      </c>
      <c r="E25" s="53" t="str">
        <f t="shared" si="2"/>
        <v>36-75</v>
      </c>
      <c r="F25" s="17">
        <v>23</v>
      </c>
      <c r="I25" s="50">
        <v>27</v>
      </c>
      <c r="J25" s="17">
        <f>COUNTIF(F:F,I25)</f>
        <v>14</v>
      </c>
      <c r="K25" s="6">
        <f t="shared" si="0"/>
        <v>1.2203966650536127</v>
      </c>
      <c r="L25">
        <f t="shared" si="5"/>
        <v>7</v>
      </c>
      <c r="M25" s="43">
        <f>_xlfn.PERCENTRANK.EXC($F$4:$F$225,I25)</f>
        <v>0.89600000000000002</v>
      </c>
      <c r="N25" s="6">
        <f t="shared" si="3"/>
        <v>1.2590839804270715</v>
      </c>
      <c r="O25">
        <f t="shared" si="4"/>
        <v>8</v>
      </c>
    </row>
    <row r="26" spans="1:15" x14ac:dyDescent="0.3">
      <c r="A26">
        <v>40998</v>
      </c>
      <c r="B26">
        <v>2025</v>
      </c>
      <c r="C26">
        <v>1986</v>
      </c>
      <c r="D26" s="10">
        <f t="shared" si="1"/>
        <v>39</v>
      </c>
      <c r="E26" s="53" t="str">
        <f t="shared" si="2"/>
        <v>36-75</v>
      </c>
      <c r="F26" s="17">
        <v>24</v>
      </c>
      <c r="I26" s="50">
        <v>28</v>
      </c>
      <c r="J26" s="17">
        <f>COUNTIF(F:F,I26)</f>
        <v>4</v>
      </c>
      <c r="K26" s="6">
        <f t="shared" si="0"/>
        <v>1.4469251430150691</v>
      </c>
      <c r="L26">
        <f t="shared" si="5"/>
        <v>8</v>
      </c>
      <c r="M26" s="43">
        <f>_xlfn.PERCENTRANK.EXC($F$4:$F$225,I26)</f>
        <v>0.95899999999999996</v>
      </c>
      <c r="N26" s="6">
        <f t="shared" si="3"/>
        <v>1.7391976652852514</v>
      </c>
      <c r="O26">
        <f t="shared" si="4"/>
        <v>8</v>
      </c>
    </row>
    <row r="27" spans="1:15" x14ac:dyDescent="0.3">
      <c r="A27">
        <v>41001</v>
      </c>
      <c r="B27">
        <v>2025</v>
      </c>
      <c r="C27">
        <v>1992</v>
      </c>
      <c r="D27" s="10">
        <f t="shared" si="1"/>
        <v>33</v>
      </c>
      <c r="E27" s="53" t="str">
        <f t="shared" si="2"/>
        <v>22-35</v>
      </c>
      <c r="F27" s="17">
        <v>27</v>
      </c>
      <c r="I27" s="49">
        <v>29</v>
      </c>
      <c r="J27" s="17">
        <f>COUNTIF(F:F,I27)</f>
        <v>0</v>
      </c>
      <c r="K27" s="6">
        <f t="shared" si="0"/>
        <v>1.6734536209765256</v>
      </c>
      <c r="L27">
        <f t="shared" si="5"/>
        <v>8</v>
      </c>
      <c r="M27" s="43">
        <f>_xlfn.PERCENTRANK.EXC($F$4:$F$225,I27)</f>
        <v>0.97499999999999998</v>
      </c>
      <c r="N27" s="6">
        <f t="shared" si="3"/>
        <v>1.9599639845400536</v>
      </c>
      <c r="O27">
        <f t="shared" si="4"/>
        <v>9</v>
      </c>
    </row>
    <row r="28" spans="1:15" x14ac:dyDescent="0.3">
      <c r="A28">
        <v>41003</v>
      </c>
      <c r="B28">
        <v>2025</v>
      </c>
      <c r="C28">
        <v>1994</v>
      </c>
      <c r="D28" s="10">
        <f t="shared" si="1"/>
        <v>31</v>
      </c>
      <c r="E28" s="53" t="str">
        <f t="shared" si="2"/>
        <v>22-35</v>
      </c>
      <c r="F28" s="17">
        <v>22</v>
      </c>
      <c r="I28" s="49">
        <v>30</v>
      </c>
      <c r="J28" s="17">
        <f>COUNTIF(F:F,I28)</f>
        <v>5</v>
      </c>
      <c r="K28" s="6">
        <f t="shared" si="0"/>
        <v>1.8999820989379821</v>
      </c>
      <c r="L28">
        <f t="shared" si="5"/>
        <v>9</v>
      </c>
      <c r="M28" s="43">
        <f>_xlfn.PERCENTRANK.EXC($F$4:$F$225,I28)</f>
        <v>0.97699999999999998</v>
      </c>
      <c r="N28" s="6">
        <f t="shared" si="3"/>
        <v>1.9953933101678243</v>
      </c>
      <c r="O28">
        <f t="shared" si="4"/>
        <v>9</v>
      </c>
    </row>
    <row r="29" spans="1:15" x14ac:dyDescent="0.3">
      <c r="A29">
        <v>41005</v>
      </c>
      <c r="B29">
        <v>2025</v>
      </c>
      <c r="C29">
        <v>1986</v>
      </c>
      <c r="D29" s="10">
        <f t="shared" si="1"/>
        <v>39</v>
      </c>
      <c r="E29" s="53" t="str">
        <f t="shared" si="2"/>
        <v>36-75</v>
      </c>
      <c r="F29" s="17">
        <v>23</v>
      </c>
    </row>
    <row r="30" spans="1:15" x14ac:dyDescent="0.3">
      <c r="A30">
        <v>41007</v>
      </c>
      <c r="B30">
        <v>2025</v>
      </c>
      <c r="C30">
        <v>1996</v>
      </c>
      <c r="D30" s="10">
        <f t="shared" si="1"/>
        <v>29</v>
      </c>
      <c r="E30" s="53" t="str">
        <f t="shared" si="2"/>
        <v>22-35</v>
      </c>
      <c r="F30" s="17">
        <v>26</v>
      </c>
    </row>
    <row r="31" spans="1:15" x14ac:dyDescent="0.3">
      <c r="A31">
        <v>41018</v>
      </c>
      <c r="B31">
        <v>2025</v>
      </c>
      <c r="C31">
        <v>1968</v>
      </c>
      <c r="D31" s="10">
        <f t="shared" si="1"/>
        <v>57</v>
      </c>
      <c r="E31" s="53" t="str">
        <f t="shared" si="2"/>
        <v>36-75</v>
      </c>
      <c r="F31" s="17">
        <v>25</v>
      </c>
    </row>
    <row r="32" spans="1:15" x14ac:dyDescent="0.3">
      <c r="A32">
        <v>41021</v>
      </c>
      <c r="B32">
        <v>2025</v>
      </c>
      <c r="C32">
        <v>1983</v>
      </c>
      <c r="D32" s="10">
        <f t="shared" si="1"/>
        <v>42</v>
      </c>
      <c r="E32" s="53" t="str">
        <f t="shared" si="2"/>
        <v>36-75</v>
      </c>
      <c r="F32" s="17">
        <v>26</v>
      </c>
    </row>
    <row r="33" spans="1:6" x14ac:dyDescent="0.3">
      <c r="A33">
        <v>41025</v>
      </c>
      <c r="B33">
        <v>2025</v>
      </c>
      <c r="C33">
        <v>1994</v>
      </c>
      <c r="D33" s="10">
        <f t="shared" si="1"/>
        <v>31</v>
      </c>
      <c r="E33" s="53" t="str">
        <f t="shared" si="2"/>
        <v>22-35</v>
      </c>
      <c r="F33" s="17">
        <v>22</v>
      </c>
    </row>
    <row r="34" spans="1:6" x14ac:dyDescent="0.3">
      <c r="A34">
        <v>41056</v>
      </c>
      <c r="B34">
        <v>2025</v>
      </c>
      <c r="C34">
        <v>1985</v>
      </c>
      <c r="D34" s="10">
        <f t="shared" si="1"/>
        <v>40</v>
      </c>
      <c r="E34" s="53" t="str">
        <f t="shared" si="2"/>
        <v>36-75</v>
      </c>
      <c r="F34" s="17">
        <v>23</v>
      </c>
    </row>
    <row r="35" spans="1:6" x14ac:dyDescent="0.3">
      <c r="A35">
        <v>41057</v>
      </c>
      <c r="B35">
        <v>2025</v>
      </c>
      <c r="C35">
        <v>1980</v>
      </c>
      <c r="D35" s="10">
        <f t="shared" si="1"/>
        <v>45</v>
      </c>
      <c r="E35" s="53" t="str">
        <f t="shared" si="2"/>
        <v>36-75</v>
      </c>
      <c r="F35" s="17">
        <v>19</v>
      </c>
    </row>
    <row r="36" spans="1:6" x14ac:dyDescent="0.3">
      <c r="A36">
        <v>41076</v>
      </c>
      <c r="B36">
        <v>2025</v>
      </c>
      <c r="C36">
        <v>1999</v>
      </c>
      <c r="D36" s="10">
        <f t="shared" si="1"/>
        <v>26</v>
      </c>
      <c r="E36" s="53" t="str">
        <f t="shared" si="2"/>
        <v>22-35</v>
      </c>
      <c r="F36" s="17">
        <v>20</v>
      </c>
    </row>
    <row r="37" spans="1:6" x14ac:dyDescent="0.3">
      <c r="A37">
        <v>41080</v>
      </c>
      <c r="B37">
        <v>2025</v>
      </c>
      <c r="C37">
        <v>1982</v>
      </c>
      <c r="D37" s="10">
        <f t="shared" si="1"/>
        <v>43</v>
      </c>
      <c r="E37" s="53" t="str">
        <f t="shared" si="2"/>
        <v>36-75</v>
      </c>
      <c r="F37" s="17">
        <v>21</v>
      </c>
    </row>
    <row r="38" spans="1:6" x14ac:dyDescent="0.3">
      <c r="A38">
        <v>41087</v>
      </c>
      <c r="B38">
        <v>2025</v>
      </c>
      <c r="C38">
        <v>1981</v>
      </c>
      <c r="D38" s="10">
        <f t="shared" si="1"/>
        <v>44</v>
      </c>
      <c r="E38" s="53" t="str">
        <f t="shared" si="2"/>
        <v>36-75</v>
      </c>
      <c r="F38" s="17">
        <v>23</v>
      </c>
    </row>
    <row r="39" spans="1:6" x14ac:dyDescent="0.3">
      <c r="A39">
        <v>41091</v>
      </c>
      <c r="B39">
        <v>2025</v>
      </c>
      <c r="C39">
        <v>1965</v>
      </c>
      <c r="D39" s="10">
        <f t="shared" si="1"/>
        <v>60</v>
      </c>
      <c r="E39" s="53" t="str">
        <f t="shared" si="2"/>
        <v>36-75</v>
      </c>
      <c r="F39" s="17">
        <v>22</v>
      </c>
    </row>
    <row r="40" spans="1:6" x14ac:dyDescent="0.3">
      <c r="A40">
        <v>41092</v>
      </c>
      <c r="B40">
        <v>2025</v>
      </c>
      <c r="C40">
        <v>1983</v>
      </c>
      <c r="D40" s="10">
        <f t="shared" si="1"/>
        <v>42</v>
      </c>
      <c r="E40" s="53" t="str">
        <f t="shared" si="2"/>
        <v>36-75</v>
      </c>
      <c r="F40" s="17">
        <v>24</v>
      </c>
    </row>
    <row r="41" spans="1:6" x14ac:dyDescent="0.3">
      <c r="A41">
        <v>41093</v>
      </c>
      <c r="B41">
        <v>2025</v>
      </c>
      <c r="C41">
        <v>1969</v>
      </c>
      <c r="D41" s="10">
        <f t="shared" si="1"/>
        <v>56</v>
      </c>
      <c r="E41" s="53" t="str">
        <f t="shared" si="2"/>
        <v>36-75</v>
      </c>
      <c r="F41" s="17">
        <v>25</v>
      </c>
    </row>
    <row r="42" spans="1:6" x14ac:dyDescent="0.3">
      <c r="A42">
        <v>41096</v>
      </c>
      <c r="B42">
        <v>2025</v>
      </c>
      <c r="C42">
        <v>1984</v>
      </c>
      <c r="D42" s="10">
        <f t="shared" si="1"/>
        <v>41</v>
      </c>
      <c r="E42" s="53" t="str">
        <f t="shared" si="2"/>
        <v>36-75</v>
      </c>
      <c r="F42" s="17">
        <v>22</v>
      </c>
    </row>
    <row r="43" spans="1:6" x14ac:dyDescent="0.3">
      <c r="A43">
        <v>41097</v>
      </c>
      <c r="B43">
        <v>2025</v>
      </c>
      <c r="C43">
        <v>1992</v>
      </c>
      <c r="D43" s="10">
        <f t="shared" si="1"/>
        <v>33</v>
      </c>
      <c r="E43" s="53" t="str">
        <f t="shared" si="2"/>
        <v>22-35</v>
      </c>
      <c r="F43" s="17">
        <v>24</v>
      </c>
    </row>
    <row r="44" spans="1:6" x14ac:dyDescent="0.3">
      <c r="A44">
        <v>41098</v>
      </c>
      <c r="B44">
        <v>2025</v>
      </c>
      <c r="C44">
        <v>1973</v>
      </c>
      <c r="D44" s="10">
        <f t="shared" si="1"/>
        <v>52</v>
      </c>
      <c r="E44" s="53" t="str">
        <f t="shared" si="2"/>
        <v>36-75</v>
      </c>
      <c r="F44" s="17">
        <v>23</v>
      </c>
    </row>
    <row r="45" spans="1:6" x14ac:dyDescent="0.3">
      <c r="A45">
        <v>41100</v>
      </c>
      <c r="B45">
        <v>2025</v>
      </c>
      <c r="C45">
        <v>1994</v>
      </c>
      <c r="D45" s="10">
        <f t="shared" si="1"/>
        <v>31</v>
      </c>
      <c r="E45" s="53" t="str">
        <f t="shared" si="2"/>
        <v>22-35</v>
      </c>
      <c r="F45" s="17">
        <v>25</v>
      </c>
    </row>
    <row r="46" spans="1:6" x14ac:dyDescent="0.3">
      <c r="A46">
        <v>41104</v>
      </c>
      <c r="B46">
        <v>2025</v>
      </c>
      <c r="C46">
        <v>1975</v>
      </c>
      <c r="D46" s="10">
        <f t="shared" si="1"/>
        <v>50</v>
      </c>
      <c r="E46" s="53" t="str">
        <f t="shared" si="2"/>
        <v>36-75</v>
      </c>
      <c r="F46" s="17">
        <v>17</v>
      </c>
    </row>
    <row r="47" spans="1:6" x14ac:dyDescent="0.3">
      <c r="A47">
        <v>41105</v>
      </c>
      <c r="B47">
        <v>2025</v>
      </c>
      <c r="C47">
        <v>1981</v>
      </c>
      <c r="D47" s="10">
        <f t="shared" si="1"/>
        <v>44</v>
      </c>
      <c r="E47" s="53" t="str">
        <f t="shared" si="2"/>
        <v>36-75</v>
      </c>
      <c r="F47" s="17">
        <v>18</v>
      </c>
    </row>
    <row r="48" spans="1:6" x14ac:dyDescent="0.3">
      <c r="A48">
        <v>41107</v>
      </c>
      <c r="B48">
        <v>2025</v>
      </c>
      <c r="C48">
        <v>1985</v>
      </c>
      <c r="D48" s="10">
        <f t="shared" si="1"/>
        <v>40</v>
      </c>
      <c r="E48" s="53" t="str">
        <f t="shared" si="2"/>
        <v>36-75</v>
      </c>
      <c r="F48" s="17">
        <v>24</v>
      </c>
    </row>
    <row r="49" spans="1:6" x14ac:dyDescent="0.3">
      <c r="A49">
        <v>41112</v>
      </c>
      <c r="B49">
        <v>2025</v>
      </c>
      <c r="C49">
        <v>1984</v>
      </c>
      <c r="D49" s="10">
        <f t="shared" si="1"/>
        <v>41</v>
      </c>
      <c r="E49" s="53" t="str">
        <f t="shared" si="2"/>
        <v>36-75</v>
      </c>
      <c r="F49" s="17">
        <v>19</v>
      </c>
    </row>
    <row r="50" spans="1:6" x14ac:dyDescent="0.3">
      <c r="A50">
        <v>41116</v>
      </c>
      <c r="B50">
        <v>2025</v>
      </c>
      <c r="C50">
        <v>1984</v>
      </c>
      <c r="D50" s="10">
        <f t="shared" si="1"/>
        <v>41</v>
      </c>
      <c r="E50" s="53" t="str">
        <f t="shared" si="2"/>
        <v>36-75</v>
      </c>
      <c r="F50" s="17">
        <v>24</v>
      </c>
    </row>
    <row r="51" spans="1:6" x14ac:dyDescent="0.3">
      <c r="A51">
        <v>41118</v>
      </c>
      <c r="B51">
        <v>2025</v>
      </c>
      <c r="C51">
        <v>1993</v>
      </c>
      <c r="D51" s="10">
        <f t="shared" si="1"/>
        <v>32</v>
      </c>
      <c r="E51" s="53" t="str">
        <f t="shared" si="2"/>
        <v>22-35</v>
      </c>
      <c r="F51" s="17">
        <v>24</v>
      </c>
    </row>
    <row r="52" spans="1:6" x14ac:dyDescent="0.3">
      <c r="A52">
        <v>41121</v>
      </c>
      <c r="B52">
        <v>2025</v>
      </c>
      <c r="C52">
        <v>1998</v>
      </c>
      <c r="D52" s="10">
        <f t="shared" si="1"/>
        <v>27</v>
      </c>
      <c r="E52" s="53" t="str">
        <f t="shared" si="2"/>
        <v>22-35</v>
      </c>
      <c r="F52" s="17">
        <v>17</v>
      </c>
    </row>
    <row r="53" spans="1:6" x14ac:dyDescent="0.3">
      <c r="A53">
        <v>41148</v>
      </c>
      <c r="B53">
        <v>2025</v>
      </c>
      <c r="C53">
        <v>1976</v>
      </c>
      <c r="D53" s="10">
        <f t="shared" si="1"/>
        <v>49</v>
      </c>
      <c r="E53" s="53" t="str">
        <f t="shared" si="2"/>
        <v>36-75</v>
      </c>
      <c r="F53" s="17">
        <v>20</v>
      </c>
    </row>
    <row r="54" spans="1:6" x14ac:dyDescent="0.3">
      <c r="A54">
        <v>41151</v>
      </c>
      <c r="B54">
        <v>2025</v>
      </c>
      <c r="C54">
        <v>1964</v>
      </c>
      <c r="D54" s="10">
        <f t="shared" si="1"/>
        <v>61</v>
      </c>
      <c r="E54" s="53" t="str">
        <f t="shared" si="2"/>
        <v>36-75</v>
      </c>
      <c r="F54" s="17">
        <v>14</v>
      </c>
    </row>
    <row r="55" spans="1:6" x14ac:dyDescent="0.3">
      <c r="A55">
        <v>41195</v>
      </c>
      <c r="B55">
        <v>2025</v>
      </c>
      <c r="C55">
        <v>2001</v>
      </c>
      <c r="D55" s="10">
        <f t="shared" si="1"/>
        <v>24</v>
      </c>
      <c r="E55" s="53" t="str">
        <f t="shared" si="2"/>
        <v>22-35</v>
      </c>
      <c r="F55" s="17">
        <v>19</v>
      </c>
    </row>
    <row r="56" spans="1:6" x14ac:dyDescent="0.3">
      <c r="A56">
        <v>41211</v>
      </c>
      <c r="B56">
        <v>2025</v>
      </c>
      <c r="C56">
        <v>1987</v>
      </c>
      <c r="D56" s="10">
        <f t="shared" si="1"/>
        <v>38</v>
      </c>
      <c r="E56" s="53" t="str">
        <f t="shared" si="2"/>
        <v>36-75</v>
      </c>
      <c r="F56" s="17">
        <v>24</v>
      </c>
    </row>
    <row r="57" spans="1:6" x14ac:dyDescent="0.3">
      <c r="A57">
        <v>41239</v>
      </c>
      <c r="B57">
        <v>2025</v>
      </c>
      <c r="C57">
        <v>2003</v>
      </c>
      <c r="D57" s="10">
        <f t="shared" si="1"/>
        <v>22</v>
      </c>
      <c r="E57" s="53" t="str">
        <f t="shared" si="2"/>
        <v>22-35</v>
      </c>
      <c r="F57" s="17">
        <v>16</v>
      </c>
    </row>
    <row r="58" spans="1:6" x14ac:dyDescent="0.3">
      <c r="A58">
        <v>41281</v>
      </c>
      <c r="B58">
        <v>2025</v>
      </c>
      <c r="C58">
        <v>1978</v>
      </c>
      <c r="D58" s="10">
        <f t="shared" si="1"/>
        <v>47</v>
      </c>
      <c r="E58" s="53" t="str">
        <f t="shared" si="2"/>
        <v>36-75</v>
      </c>
      <c r="F58" s="17">
        <v>26</v>
      </c>
    </row>
    <row r="59" spans="1:6" x14ac:dyDescent="0.3">
      <c r="A59">
        <v>41289</v>
      </c>
      <c r="B59">
        <v>2025</v>
      </c>
      <c r="C59">
        <v>1987</v>
      </c>
      <c r="D59" s="10">
        <f t="shared" si="1"/>
        <v>38</v>
      </c>
      <c r="E59" s="53" t="str">
        <f t="shared" si="2"/>
        <v>36-75</v>
      </c>
      <c r="F59" s="17">
        <v>19</v>
      </c>
    </row>
    <row r="60" spans="1:6" x14ac:dyDescent="0.3">
      <c r="A60">
        <v>41293</v>
      </c>
      <c r="B60">
        <v>2025</v>
      </c>
      <c r="C60">
        <v>1985</v>
      </c>
      <c r="D60" s="10">
        <f t="shared" si="1"/>
        <v>40</v>
      </c>
      <c r="E60" s="53" t="str">
        <f t="shared" si="2"/>
        <v>36-75</v>
      </c>
      <c r="F60" s="17">
        <v>19</v>
      </c>
    </row>
    <row r="61" spans="1:6" x14ac:dyDescent="0.3">
      <c r="A61">
        <v>34182</v>
      </c>
      <c r="B61">
        <v>2025</v>
      </c>
      <c r="C61">
        <v>2000</v>
      </c>
      <c r="D61" s="10">
        <f t="shared" si="1"/>
        <v>25</v>
      </c>
      <c r="E61" s="53" t="str">
        <f t="shared" si="2"/>
        <v>22-35</v>
      </c>
      <c r="F61" s="17">
        <v>23</v>
      </c>
    </row>
    <row r="62" spans="1:6" x14ac:dyDescent="0.3">
      <c r="A62">
        <v>41315</v>
      </c>
      <c r="B62">
        <v>2025</v>
      </c>
      <c r="C62">
        <v>1988</v>
      </c>
      <c r="D62" s="10">
        <f t="shared" si="1"/>
        <v>37</v>
      </c>
      <c r="E62" s="53" t="str">
        <f t="shared" si="2"/>
        <v>36-75</v>
      </c>
      <c r="F62" s="17">
        <v>27</v>
      </c>
    </row>
    <row r="63" spans="1:6" x14ac:dyDescent="0.3">
      <c r="A63">
        <v>41328</v>
      </c>
      <c r="B63">
        <v>2025</v>
      </c>
      <c r="C63">
        <v>1984</v>
      </c>
      <c r="D63" s="10">
        <f t="shared" si="1"/>
        <v>41</v>
      </c>
      <c r="E63" s="53" t="str">
        <f t="shared" si="2"/>
        <v>36-75</v>
      </c>
      <c r="F63" s="17">
        <v>22</v>
      </c>
    </row>
    <row r="64" spans="1:6" x14ac:dyDescent="0.3">
      <c r="A64">
        <v>41332</v>
      </c>
      <c r="B64">
        <v>2025</v>
      </c>
      <c r="C64">
        <v>1987</v>
      </c>
      <c r="D64" s="10">
        <f t="shared" si="1"/>
        <v>38</v>
      </c>
      <c r="E64" s="53" t="str">
        <f t="shared" si="2"/>
        <v>36-75</v>
      </c>
      <c r="F64" s="17">
        <v>21</v>
      </c>
    </row>
    <row r="65" spans="1:6" x14ac:dyDescent="0.3">
      <c r="A65">
        <v>41387</v>
      </c>
      <c r="B65">
        <v>2025</v>
      </c>
      <c r="C65">
        <v>1984</v>
      </c>
      <c r="D65" s="10">
        <f t="shared" si="1"/>
        <v>41</v>
      </c>
      <c r="E65" s="53" t="str">
        <f t="shared" si="2"/>
        <v>36-75</v>
      </c>
      <c r="F65" s="17">
        <v>25</v>
      </c>
    </row>
    <row r="66" spans="1:6" x14ac:dyDescent="0.3">
      <c r="A66">
        <v>41395</v>
      </c>
      <c r="B66">
        <v>2025</v>
      </c>
      <c r="C66">
        <v>1996</v>
      </c>
      <c r="D66" s="10">
        <f t="shared" si="1"/>
        <v>29</v>
      </c>
      <c r="E66" s="53" t="str">
        <f t="shared" si="2"/>
        <v>22-35</v>
      </c>
      <c r="F66" s="17">
        <v>24</v>
      </c>
    </row>
    <row r="67" spans="1:6" x14ac:dyDescent="0.3">
      <c r="A67">
        <v>41412</v>
      </c>
      <c r="B67">
        <v>2025</v>
      </c>
      <c r="C67">
        <v>1984</v>
      </c>
      <c r="D67" s="10">
        <f t="shared" si="1"/>
        <v>41</v>
      </c>
      <c r="E67" s="53" t="str">
        <f t="shared" si="2"/>
        <v>36-75</v>
      </c>
      <c r="F67" s="17">
        <v>22</v>
      </c>
    </row>
    <row r="68" spans="1:6" x14ac:dyDescent="0.3">
      <c r="A68">
        <v>41419</v>
      </c>
      <c r="B68">
        <v>2025</v>
      </c>
      <c r="C68">
        <v>2002</v>
      </c>
      <c r="D68" s="10">
        <f t="shared" si="1"/>
        <v>23</v>
      </c>
      <c r="E68" s="53" t="str">
        <f t="shared" si="2"/>
        <v>22-35</v>
      </c>
      <c r="F68" s="17">
        <v>12</v>
      </c>
    </row>
    <row r="69" spans="1:6" x14ac:dyDescent="0.3">
      <c r="A69">
        <v>41422</v>
      </c>
      <c r="B69">
        <v>2025</v>
      </c>
      <c r="C69">
        <v>1977</v>
      </c>
      <c r="D69" s="10">
        <f t="shared" ref="D69:D78" si="6">(B69-C69)</f>
        <v>48</v>
      </c>
      <c r="E69" s="53" t="str">
        <f t="shared" ref="E69:E78" si="7">IF(D69&lt;=21,"15-21",IF(D69&lt;=35,"22-35","36-75"))</f>
        <v>36-75</v>
      </c>
      <c r="F69" s="17">
        <v>24</v>
      </c>
    </row>
    <row r="70" spans="1:6" x14ac:dyDescent="0.3">
      <c r="A70">
        <v>41503</v>
      </c>
      <c r="B70">
        <v>2025</v>
      </c>
      <c r="C70">
        <v>2004</v>
      </c>
      <c r="D70" s="10">
        <f t="shared" si="6"/>
        <v>21</v>
      </c>
      <c r="E70" s="53" t="str">
        <f t="shared" si="7"/>
        <v>15-21</v>
      </c>
      <c r="F70" s="17">
        <v>19</v>
      </c>
    </row>
    <row r="71" spans="1:6" x14ac:dyDescent="0.3">
      <c r="A71">
        <v>41452</v>
      </c>
      <c r="B71">
        <v>2025</v>
      </c>
      <c r="C71">
        <v>2002</v>
      </c>
      <c r="D71" s="10">
        <f t="shared" si="6"/>
        <v>23</v>
      </c>
      <c r="E71" s="53" t="str">
        <f t="shared" si="7"/>
        <v>22-35</v>
      </c>
      <c r="F71" s="17">
        <v>16</v>
      </c>
    </row>
    <row r="72" spans="1:6" x14ac:dyDescent="0.3">
      <c r="A72">
        <v>41457</v>
      </c>
      <c r="B72">
        <v>2025</v>
      </c>
      <c r="C72">
        <v>2004</v>
      </c>
      <c r="D72" s="10">
        <f t="shared" si="6"/>
        <v>21</v>
      </c>
      <c r="E72" s="53" t="str">
        <f t="shared" si="7"/>
        <v>15-21</v>
      </c>
      <c r="F72" s="17">
        <v>21</v>
      </c>
    </row>
    <row r="73" spans="1:6" x14ac:dyDescent="0.3">
      <c r="A73">
        <v>41569</v>
      </c>
      <c r="B73">
        <v>2025</v>
      </c>
      <c r="C73">
        <v>1996</v>
      </c>
      <c r="D73" s="10">
        <f t="shared" si="6"/>
        <v>29</v>
      </c>
      <c r="E73" s="53" t="str">
        <f t="shared" si="7"/>
        <v>22-35</v>
      </c>
      <c r="F73" s="17">
        <v>20</v>
      </c>
    </row>
    <row r="74" spans="1:6" x14ac:dyDescent="0.3">
      <c r="A74">
        <v>41588</v>
      </c>
      <c r="B74">
        <v>2025</v>
      </c>
      <c r="C74">
        <v>2003</v>
      </c>
      <c r="D74" s="10">
        <f t="shared" si="6"/>
        <v>22</v>
      </c>
      <c r="E74" s="53" t="str">
        <f t="shared" si="7"/>
        <v>22-35</v>
      </c>
      <c r="F74" s="17">
        <v>22</v>
      </c>
    </row>
    <row r="75" spans="1:6" x14ac:dyDescent="0.3">
      <c r="A75">
        <v>41631</v>
      </c>
      <c r="B75">
        <v>2025</v>
      </c>
      <c r="C75">
        <v>1996</v>
      </c>
      <c r="D75" s="10">
        <f t="shared" si="6"/>
        <v>29</v>
      </c>
      <c r="E75" s="53" t="str">
        <f t="shared" si="7"/>
        <v>22-35</v>
      </c>
      <c r="F75" s="17">
        <v>18</v>
      </c>
    </row>
    <row r="76" spans="1:6" x14ac:dyDescent="0.3">
      <c r="A76">
        <v>41722</v>
      </c>
      <c r="B76">
        <v>2025</v>
      </c>
      <c r="C76">
        <v>1999</v>
      </c>
      <c r="D76" s="10">
        <f t="shared" si="6"/>
        <v>26</v>
      </c>
      <c r="E76" s="53" t="str">
        <f t="shared" si="7"/>
        <v>22-35</v>
      </c>
      <c r="F76" s="17">
        <v>28</v>
      </c>
    </row>
    <row r="77" spans="1:6" x14ac:dyDescent="0.3">
      <c r="A77">
        <v>41747</v>
      </c>
      <c r="B77">
        <v>2025</v>
      </c>
      <c r="C77">
        <v>1967</v>
      </c>
      <c r="D77" s="10">
        <f t="shared" si="6"/>
        <v>58</v>
      </c>
      <c r="E77" s="53" t="str">
        <f t="shared" si="7"/>
        <v>36-75</v>
      </c>
      <c r="F77" s="17">
        <v>20</v>
      </c>
    </row>
    <row r="78" spans="1:6" x14ac:dyDescent="0.3">
      <c r="A78">
        <v>41756</v>
      </c>
      <c r="B78">
        <v>2025</v>
      </c>
      <c r="C78">
        <v>1992</v>
      </c>
      <c r="D78" s="10">
        <f t="shared" si="6"/>
        <v>33</v>
      </c>
      <c r="E78" s="53" t="str">
        <f t="shared" si="7"/>
        <v>22-35</v>
      </c>
      <c r="F78" s="17">
        <v>19</v>
      </c>
    </row>
    <row r="79" spans="1:6" x14ac:dyDescent="0.3">
      <c r="A79">
        <v>41777</v>
      </c>
      <c r="B79">
        <v>2025</v>
      </c>
      <c r="C79">
        <v>2000</v>
      </c>
      <c r="D79" s="10">
        <f t="shared" ref="D79:D128" si="8">(B79-C79)</f>
        <v>25</v>
      </c>
      <c r="E79" s="53" t="str">
        <f t="shared" ref="E79:E128" si="9">IF(D79&lt;=21,"15-21",IF(D79&lt;=35,"22-35","36-75"))</f>
        <v>22-35</v>
      </c>
      <c r="F79" s="17">
        <v>20</v>
      </c>
    </row>
    <row r="80" spans="1:6" x14ac:dyDescent="0.3">
      <c r="A80">
        <v>41785</v>
      </c>
      <c r="B80">
        <v>2025</v>
      </c>
      <c r="C80">
        <v>2000</v>
      </c>
      <c r="D80" s="10">
        <f t="shared" si="8"/>
        <v>25</v>
      </c>
      <c r="E80" s="53" t="str">
        <f t="shared" si="9"/>
        <v>22-35</v>
      </c>
      <c r="F80" s="17">
        <v>17</v>
      </c>
    </row>
    <row r="81" spans="1:6" x14ac:dyDescent="0.3">
      <c r="A81">
        <v>41854</v>
      </c>
      <c r="B81">
        <v>2025</v>
      </c>
      <c r="C81">
        <v>2000</v>
      </c>
      <c r="D81" s="10">
        <f t="shared" si="8"/>
        <v>25</v>
      </c>
      <c r="E81" s="53" t="str">
        <f t="shared" si="9"/>
        <v>22-35</v>
      </c>
      <c r="F81" s="17">
        <v>28</v>
      </c>
    </row>
    <row r="82" spans="1:6" x14ac:dyDescent="0.3">
      <c r="A82">
        <v>41965</v>
      </c>
      <c r="B82">
        <v>2025</v>
      </c>
      <c r="C82">
        <v>1971</v>
      </c>
      <c r="D82" s="10">
        <f t="shared" si="8"/>
        <v>54</v>
      </c>
      <c r="E82" s="53" t="str">
        <f t="shared" si="9"/>
        <v>36-75</v>
      </c>
      <c r="F82" s="17">
        <v>25</v>
      </c>
    </row>
    <row r="83" spans="1:6" x14ac:dyDescent="0.3">
      <c r="A83">
        <v>42044</v>
      </c>
      <c r="B83">
        <v>2025</v>
      </c>
      <c r="C83">
        <v>2001</v>
      </c>
      <c r="D83" s="10">
        <f t="shared" si="8"/>
        <v>24</v>
      </c>
      <c r="E83" s="53" t="str">
        <f t="shared" si="9"/>
        <v>22-35</v>
      </c>
      <c r="F83" s="17">
        <v>19</v>
      </c>
    </row>
    <row r="84" spans="1:6" x14ac:dyDescent="0.3">
      <c r="A84">
        <v>42094</v>
      </c>
      <c r="B84">
        <v>2025</v>
      </c>
      <c r="C84">
        <v>1977</v>
      </c>
      <c r="D84" s="10">
        <f t="shared" si="8"/>
        <v>48</v>
      </c>
      <c r="E84" s="53" t="str">
        <f t="shared" si="9"/>
        <v>36-75</v>
      </c>
      <c r="F84" s="17">
        <v>23</v>
      </c>
    </row>
    <row r="85" spans="1:6" x14ac:dyDescent="0.3">
      <c r="A85">
        <v>42135</v>
      </c>
      <c r="B85">
        <v>2025</v>
      </c>
      <c r="C85">
        <v>1990</v>
      </c>
      <c r="D85" s="10">
        <f t="shared" si="8"/>
        <v>35</v>
      </c>
      <c r="E85" s="53" t="str">
        <f t="shared" si="9"/>
        <v>22-35</v>
      </c>
      <c r="F85" s="17">
        <v>17</v>
      </c>
    </row>
    <row r="86" spans="1:6" x14ac:dyDescent="0.3">
      <c r="A86">
        <v>42164</v>
      </c>
      <c r="B86">
        <v>2025</v>
      </c>
      <c r="C86">
        <v>1996</v>
      </c>
      <c r="D86" s="10">
        <f t="shared" si="8"/>
        <v>29</v>
      </c>
      <c r="E86" s="53" t="str">
        <f t="shared" si="9"/>
        <v>22-35</v>
      </c>
      <c r="F86" s="17">
        <v>20</v>
      </c>
    </row>
    <row r="87" spans="1:6" x14ac:dyDescent="0.3">
      <c r="A87">
        <v>42223</v>
      </c>
      <c r="B87">
        <v>2025</v>
      </c>
      <c r="C87">
        <v>1994</v>
      </c>
      <c r="D87" s="10">
        <f t="shared" si="8"/>
        <v>31</v>
      </c>
      <c r="E87" s="53" t="str">
        <f t="shared" si="9"/>
        <v>22-35</v>
      </c>
      <c r="F87" s="17">
        <v>22</v>
      </c>
    </row>
    <row r="88" spans="1:6" x14ac:dyDescent="0.3">
      <c r="A88">
        <v>42258</v>
      </c>
      <c r="B88">
        <v>2025</v>
      </c>
      <c r="C88">
        <v>1998</v>
      </c>
      <c r="D88" s="10">
        <f t="shared" si="8"/>
        <v>27</v>
      </c>
      <c r="E88" s="53" t="str">
        <f t="shared" si="9"/>
        <v>22-35</v>
      </c>
      <c r="F88" s="17">
        <v>25</v>
      </c>
    </row>
    <row r="89" spans="1:6" x14ac:dyDescent="0.3">
      <c r="A89">
        <v>42381</v>
      </c>
      <c r="B89">
        <v>2025</v>
      </c>
      <c r="C89">
        <v>1989</v>
      </c>
      <c r="D89" s="10">
        <f t="shared" si="8"/>
        <v>36</v>
      </c>
      <c r="E89" s="53" t="str">
        <f t="shared" si="9"/>
        <v>36-75</v>
      </c>
      <c r="F89" s="17">
        <v>19</v>
      </c>
    </row>
    <row r="90" spans="1:6" x14ac:dyDescent="0.3">
      <c r="A90">
        <v>42389</v>
      </c>
      <c r="B90">
        <v>2025</v>
      </c>
      <c r="C90">
        <v>1986</v>
      </c>
      <c r="D90" s="10">
        <f t="shared" si="8"/>
        <v>39</v>
      </c>
      <c r="E90" s="53" t="str">
        <f t="shared" si="9"/>
        <v>36-75</v>
      </c>
      <c r="F90" s="17">
        <v>27</v>
      </c>
    </row>
    <row r="91" spans="1:6" x14ac:dyDescent="0.3">
      <c r="A91">
        <v>42391</v>
      </c>
      <c r="B91">
        <v>2025</v>
      </c>
      <c r="C91">
        <v>1991</v>
      </c>
      <c r="D91" s="10">
        <f t="shared" si="8"/>
        <v>34</v>
      </c>
      <c r="E91" s="53" t="str">
        <f t="shared" si="9"/>
        <v>22-35</v>
      </c>
      <c r="F91" s="17">
        <v>26</v>
      </c>
    </row>
    <row r="92" spans="1:6" x14ac:dyDescent="0.3">
      <c r="A92">
        <v>41008</v>
      </c>
      <c r="B92">
        <v>2025</v>
      </c>
      <c r="C92">
        <v>1989</v>
      </c>
      <c r="D92" s="10">
        <f t="shared" si="8"/>
        <v>36</v>
      </c>
      <c r="E92" s="53" t="str">
        <f t="shared" si="9"/>
        <v>36-75</v>
      </c>
      <c r="F92" s="17">
        <v>27</v>
      </c>
    </row>
    <row r="93" spans="1:6" x14ac:dyDescent="0.3">
      <c r="A93">
        <v>42454</v>
      </c>
      <c r="B93">
        <v>2025</v>
      </c>
      <c r="C93">
        <v>2003</v>
      </c>
      <c r="D93" s="10">
        <f t="shared" si="8"/>
        <v>22</v>
      </c>
      <c r="E93" s="53" t="str">
        <f t="shared" si="9"/>
        <v>22-35</v>
      </c>
      <c r="F93" s="17">
        <v>17</v>
      </c>
    </row>
    <row r="94" spans="1:6" x14ac:dyDescent="0.3">
      <c r="A94">
        <v>42576</v>
      </c>
      <c r="B94">
        <v>2025</v>
      </c>
      <c r="C94">
        <v>1985</v>
      </c>
      <c r="D94" s="10">
        <f t="shared" si="8"/>
        <v>40</v>
      </c>
      <c r="E94" s="53" t="str">
        <f t="shared" si="9"/>
        <v>36-75</v>
      </c>
      <c r="F94" s="17">
        <v>25</v>
      </c>
    </row>
    <row r="95" spans="1:6" x14ac:dyDescent="0.3">
      <c r="A95">
        <v>42595</v>
      </c>
      <c r="B95">
        <v>2025</v>
      </c>
      <c r="C95">
        <v>1964</v>
      </c>
      <c r="D95" s="10">
        <f t="shared" si="8"/>
        <v>61</v>
      </c>
      <c r="E95" s="53" t="str">
        <f t="shared" si="9"/>
        <v>36-75</v>
      </c>
      <c r="F95" s="17">
        <v>16</v>
      </c>
    </row>
    <row r="96" spans="1:6" x14ac:dyDescent="0.3">
      <c r="A96">
        <v>42684</v>
      </c>
      <c r="B96">
        <v>2025</v>
      </c>
      <c r="C96">
        <v>2003</v>
      </c>
      <c r="D96" s="10">
        <f t="shared" si="8"/>
        <v>22</v>
      </c>
      <c r="E96" s="53" t="str">
        <f t="shared" si="9"/>
        <v>22-35</v>
      </c>
      <c r="F96" s="17">
        <v>19</v>
      </c>
    </row>
    <row r="97" spans="1:6" x14ac:dyDescent="0.3">
      <c r="A97">
        <v>42721</v>
      </c>
      <c r="B97">
        <v>2025</v>
      </c>
      <c r="C97">
        <v>2007</v>
      </c>
      <c r="D97" s="10">
        <f t="shared" si="8"/>
        <v>18</v>
      </c>
      <c r="E97" s="53" t="str">
        <f t="shared" si="9"/>
        <v>15-21</v>
      </c>
      <c r="F97" s="17">
        <v>19</v>
      </c>
    </row>
    <row r="98" spans="1:6" x14ac:dyDescent="0.3">
      <c r="A98">
        <v>42745</v>
      </c>
      <c r="B98">
        <v>2025</v>
      </c>
      <c r="C98">
        <v>1994</v>
      </c>
      <c r="D98" s="10">
        <f t="shared" si="8"/>
        <v>31</v>
      </c>
      <c r="E98" s="53" t="str">
        <f t="shared" si="9"/>
        <v>22-35</v>
      </c>
      <c r="F98" s="17">
        <v>15</v>
      </c>
    </row>
    <row r="99" spans="1:6" x14ac:dyDescent="0.3">
      <c r="A99">
        <v>42791</v>
      </c>
      <c r="B99">
        <v>2025</v>
      </c>
      <c r="C99">
        <v>1997</v>
      </c>
      <c r="D99" s="10">
        <f t="shared" si="8"/>
        <v>28</v>
      </c>
      <c r="E99" s="53" t="str">
        <f t="shared" si="9"/>
        <v>22-35</v>
      </c>
      <c r="F99" s="17">
        <v>23</v>
      </c>
    </row>
    <row r="100" spans="1:6" x14ac:dyDescent="0.3">
      <c r="A100">
        <v>42890</v>
      </c>
      <c r="B100">
        <v>2025</v>
      </c>
      <c r="C100">
        <v>2004</v>
      </c>
      <c r="D100" s="10">
        <f t="shared" si="8"/>
        <v>21</v>
      </c>
      <c r="E100" s="53" t="str">
        <f t="shared" si="9"/>
        <v>15-21</v>
      </c>
      <c r="F100" s="17">
        <v>19</v>
      </c>
    </row>
    <row r="101" spans="1:6" x14ac:dyDescent="0.3">
      <c r="A101">
        <v>43084</v>
      </c>
      <c r="B101">
        <v>2025</v>
      </c>
      <c r="C101">
        <v>2004</v>
      </c>
      <c r="D101" s="10">
        <f t="shared" si="8"/>
        <v>21</v>
      </c>
      <c r="E101" s="53" t="str">
        <f t="shared" si="9"/>
        <v>15-21</v>
      </c>
      <c r="F101" s="17">
        <v>19</v>
      </c>
    </row>
    <row r="102" spans="1:6" x14ac:dyDescent="0.3">
      <c r="A102">
        <v>43085</v>
      </c>
      <c r="B102">
        <v>2025</v>
      </c>
      <c r="C102">
        <v>2004</v>
      </c>
      <c r="D102" s="10">
        <f t="shared" si="8"/>
        <v>21</v>
      </c>
      <c r="E102" s="53" t="str">
        <f t="shared" si="9"/>
        <v>15-21</v>
      </c>
      <c r="F102" s="17">
        <v>27</v>
      </c>
    </row>
    <row r="103" spans="1:6" x14ac:dyDescent="0.3">
      <c r="A103">
        <v>43086</v>
      </c>
      <c r="B103">
        <v>2025</v>
      </c>
      <c r="C103">
        <v>1968</v>
      </c>
      <c r="D103" s="10">
        <f t="shared" si="8"/>
        <v>57</v>
      </c>
      <c r="E103" s="53" t="str">
        <f t="shared" si="9"/>
        <v>36-75</v>
      </c>
      <c r="F103" s="17">
        <v>20</v>
      </c>
    </row>
    <row r="104" spans="1:6" x14ac:dyDescent="0.3">
      <c r="A104">
        <v>43109</v>
      </c>
      <c r="B104">
        <v>2025</v>
      </c>
      <c r="C104">
        <v>2002</v>
      </c>
      <c r="D104" s="10">
        <f t="shared" si="8"/>
        <v>23</v>
      </c>
      <c r="E104" s="53" t="str">
        <f t="shared" si="9"/>
        <v>22-35</v>
      </c>
      <c r="F104" s="17">
        <v>18</v>
      </c>
    </row>
    <row r="105" spans="1:6" x14ac:dyDescent="0.3">
      <c r="A105">
        <v>43225</v>
      </c>
      <c r="B105">
        <v>2025</v>
      </c>
      <c r="C105">
        <v>2000</v>
      </c>
      <c r="D105" s="10">
        <f t="shared" si="8"/>
        <v>25</v>
      </c>
      <c r="E105" s="53" t="str">
        <f t="shared" si="9"/>
        <v>22-35</v>
      </c>
      <c r="F105" s="17">
        <v>26</v>
      </c>
    </row>
    <row r="106" spans="1:6" x14ac:dyDescent="0.3">
      <c r="A106">
        <v>43227</v>
      </c>
      <c r="B106">
        <v>2025</v>
      </c>
      <c r="C106">
        <v>1976</v>
      </c>
      <c r="D106" s="10">
        <f t="shared" si="8"/>
        <v>49</v>
      </c>
      <c r="E106" s="53" t="str">
        <f t="shared" si="9"/>
        <v>36-75</v>
      </c>
      <c r="F106" s="17">
        <v>18</v>
      </c>
    </row>
    <row r="107" spans="1:6" x14ac:dyDescent="0.3">
      <c r="A107">
        <v>43335</v>
      </c>
      <c r="B107">
        <v>2025</v>
      </c>
      <c r="C107">
        <v>2006</v>
      </c>
      <c r="D107" s="10">
        <f t="shared" si="8"/>
        <v>19</v>
      </c>
      <c r="E107" s="53" t="str">
        <f t="shared" si="9"/>
        <v>15-21</v>
      </c>
      <c r="F107" s="17">
        <v>21</v>
      </c>
    </row>
    <row r="108" spans="1:6" x14ac:dyDescent="0.3">
      <c r="A108">
        <v>40854</v>
      </c>
      <c r="B108">
        <v>2025</v>
      </c>
      <c r="C108">
        <v>1983</v>
      </c>
      <c r="D108" s="10">
        <f t="shared" si="8"/>
        <v>42</v>
      </c>
      <c r="E108" s="53" t="str">
        <f t="shared" si="9"/>
        <v>36-75</v>
      </c>
      <c r="F108" s="17">
        <v>22</v>
      </c>
    </row>
    <row r="109" spans="1:6" x14ac:dyDescent="0.3">
      <c r="A109">
        <v>43493</v>
      </c>
      <c r="B109">
        <v>2025</v>
      </c>
      <c r="C109">
        <v>1979</v>
      </c>
      <c r="D109" s="10">
        <f t="shared" si="8"/>
        <v>46</v>
      </c>
      <c r="E109" s="53" t="str">
        <f t="shared" si="9"/>
        <v>36-75</v>
      </c>
      <c r="F109" s="17">
        <v>16</v>
      </c>
    </row>
    <row r="110" spans="1:6" x14ac:dyDescent="0.3">
      <c r="A110">
        <v>43675</v>
      </c>
      <c r="B110">
        <v>2025</v>
      </c>
      <c r="C110">
        <v>1959</v>
      </c>
      <c r="D110" s="10">
        <f t="shared" si="8"/>
        <v>66</v>
      </c>
      <c r="E110" s="53" t="str">
        <f t="shared" si="9"/>
        <v>36-75</v>
      </c>
      <c r="F110" s="17">
        <v>17</v>
      </c>
    </row>
    <row r="111" spans="1:6" x14ac:dyDescent="0.3">
      <c r="A111">
        <v>43743</v>
      </c>
      <c r="B111">
        <v>2025</v>
      </c>
      <c r="C111">
        <v>1993</v>
      </c>
      <c r="D111" s="10">
        <f t="shared" si="8"/>
        <v>32</v>
      </c>
      <c r="E111" s="53" t="str">
        <f t="shared" si="9"/>
        <v>22-35</v>
      </c>
      <c r="F111" s="17">
        <v>9</v>
      </c>
    </row>
    <row r="112" spans="1:6" x14ac:dyDescent="0.3">
      <c r="A112">
        <v>43756</v>
      </c>
      <c r="B112">
        <v>2025</v>
      </c>
      <c r="C112">
        <v>2004</v>
      </c>
      <c r="D112" s="10">
        <f t="shared" si="8"/>
        <v>21</v>
      </c>
      <c r="E112" s="53" t="str">
        <f t="shared" si="9"/>
        <v>15-21</v>
      </c>
      <c r="F112" s="17">
        <v>19</v>
      </c>
    </row>
    <row r="113" spans="1:6" x14ac:dyDescent="0.3">
      <c r="A113">
        <v>43795</v>
      </c>
      <c r="B113">
        <v>2025</v>
      </c>
      <c r="C113">
        <v>1995</v>
      </c>
      <c r="D113" s="10">
        <f t="shared" si="8"/>
        <v>30</v>
      </c>
      <c r="E113" s="53" t="str">
        <f t="shared" si="9"/>
        <v>22-35</v>
      </c>
      <c r="F113" s="17">
        <v>24</v>
      </c>
    </row>
    <row r="114" spans="1:6" x14ac:dyDescent="0.3">
      <c r="A114">
        <v>43989</v>
      </c>
      <c r="B114">
        <v>2025</v>
      </c>
      <c r="C114">
        <v>2000</v>
      </c>
      <c r="D114" s="10">
        <f t="shared" si="8"/>
        <v>25</v>
      </c>
      <c r="E114" s="53" t="str">
        <f t="shared" si="9"/>
        <v>22-35</v>
      </c>
      <c r="F114" s="17">
        <v>15</v>
      </c>
    </row>
    <row r="115" spans="1:6" x14ac:dyDescent="0.3">
      <c r="A115">
        <v>44000</v>
      </c>
      <c r="B115">
        <v>2025</v>
      </c>
      <c r="C115">
        <v>1988</v>
      </c>
      <c r="D115" s="10">
        <f t="shared" si="8"/>
        <v>37</v>
      </c>
      <c r="E115" s="53" t="str">
        <f t="shared" si="9"/>
        <v>36-75</v>
      </c>
      <c r="F115" s="17">
        <v>23</v>
      </c>
    </row>
    <row r="116" spans="1:6" x14ac:dyDescent="0.3">
      <c r="A116">
        <v>44005</v>
      </c>
      <c r="B116">
        <v>2025</v>
      </c>
      <c r="C116">
        <v>1996</v>
      </c>
      <c r="D116" s="10">
        <f t="shared" si="8"/>
        <v>29</v>
      </c>
      <c r="E116" s="53" t="str">
        <f t="shared" si="9"/>
        <v>22-35</v>
      </c>
      <c r="F116" s="17">
        <v>25</v>
      </c>
    </row>
    <row r="117" spans="1:6" x14ac:dyDescent="0.3">
      <c r="A117">
        <v>44061</v>
      </c>
      <c r="B117">
        <v>2025</v>
      </c>
      <c r="C117">
        <v>2004</v>
      </c>
      <c r="D117" s="10">
        <f t="shared" si="8"/>
        <v>21</v>
      </c>
      <c r="E117" s="53" t="str">
        <f t="shared" si="9"/>
        <v>15-21</v>
      </c>
      <c r="F117" s="17">
        <v>10</v>
      </c>
    </row>
    <row r="118" spans="1:6" x14ac:dyDescent="0.3">
      <c r="A118">
        <v>44075</v>
      </c>
      <c r="B118">
        <v>2025</v>
      </c>
      <c r="C118">
        <v>1988</v>
      </c>
      <c r="D118" s="10">
        <f t="shared" si="8"/>
        <v>37</v>
      </c>
      <c r="E118" s="53" t="str">
        <f t="shared" si="9"/>
        <v>36-75</v>
      </c>
      <c r="F118" s="17">
        <v>20</v>
      </c>
    </row>
    <row r="119" spans="1:6" x14ac:dyDescent="0.3">
      <c r="A119">
        <v>44106</v>
      </c>
      <c r="B119">
        <v>2025</v>
      </c>
      <c r="C119">
        <v>2004</v>
      </c>
      <c r="D119" s="10">
        <f t="shared" si="8"/>
        <v>21</v>
      </c>
      <c r="E119" s="53" t="str">
        <f t="shared" si="9"/>
        <v>15-21</v>
      </c>
      <c r="F119" s="17">
        <v>17</v>
      </c>
    </row>
    <row r="120" spans="1:6" x14ac:dyDescent="0.3">
      <c r="A120">
        <v>44138</v>
      </c>
      <c r="B120">
        <v>2025</v>
      </c>
      <c r="C120">
        <v>1992</v>
      </c>
      <c r="D120" s="10">
        <f t="shared" si="8"/>
        <v>33</v>
      </c>
      <c r="E120" s="53" t="str">
        <f t="shared" si="9"/>
        <v>22-35</v>
      </c>
      <c r="F120" s="17">
        <v>20</v>
      </c>
    </row>
    <row r="121" spans="1:6" x14ac:dyDescent="0.3">
      <c r="A121">
        <v>44141</v>
      </c>
      <c r="B121">
        <v>2025</v>
      </c>
      <c r="C121">
        <v>1983</v>
      </c>
      <c r="D121" s="10">
        <f t="shared" si="8"/>
        <v>42</v>
      </c>
      <c r="E121" s="53" t="str">
        <f t="shared" si="9"/>
        <v>36-75</v>
      </c>
      <c r="F121" s="17">
        <v>21</v>
      </c>
    </row>
    <row r="122" spans="1:6" x14ac:dyDescent="0.3">
      <c r="A122">
        <v>44136</v>
      </c>
      <c r="B122">
        <v>2025</v>
      </c>
      <c r="C122">
        <v>2004</v>
      </c>
      <c r="D122" s="10">
        <f t="shared" si="8"/>
        <v>21</v>
      </c>
      <c r="E122" s="53" t="str">
        <f t="shared" si="9"/>
        <v>15-21</v>
      </c>
      <c r="F122" s="17">
        <v>21</v>
      </c>
    </row>
    <row r="123" spans="1:6" x14ac:dyDescent="0.3">
      <c r="A123">
        <v>44168</v>
      </c>
      <c r="B123">
        <v>2025</v>
      </c>
      <c r="C123">
        <v>2003</v>
      </c>
      <c r="D123" s="10">
        <f t="shared" si="8"/>
        <v>22</v>
      </c>
      <c r="E123" s="53" t="str">
        <f t="shared" si="9"/>
        <v>22-35</v>
      </c>
      <c r="F123" s="17">
        <v>26</v>
      </c>
    </row>
    <row r="124" spans="1:6" x14ac:dyDescent="0.3">
      <c r="A124">
        <v>44170</v>
      </c>
      <c r="B124">
        <v>2025</v>
      </c>
      <c r="C124">
        <v>2004</v>
      </c>
      <c r="D124" s="10">
        <f t="shared" si="8"/>
        <v>21</v>
      </c>
      <c r="E124" s="53" t="str">
        <f t="shared" si="9"/>
        <v>15-21</v>
      </c>
      <c r="F124" s="17">
        <v>27</v>
      </c>
    </row>
    <row r="125" spans="1:6" x14ac:dyDescent="0.3">
      <c r="A125">
        <v>44198</v>
      </c>
      <c r="B125">
        <v>2025</v>
      </c>
      <c r="C125">
        <v>1980</v>
      </c>
      <c r="D125" s="10">
        <f t="shared" si="8"/>
        <v>45</v>
      </c>
      <c r="E125" s="53" t="str">
        <f t="shared" si="9"/>
        <v>36-75</v>
      </c>
      <c r="F125" s="17">
        <v>20</v>
      </c>
    </row>
    <row r="126" spans="1:6" x14ac:dyDescent="0.3">
      <c r="A126">
        <v>44204</v>
      </c>
      <c r="B126">
        <v>2025</v>
      </c>
      <c r="C126">
        <v>1983</v>
      </c>
      <c r="D126" s="10">
        <f t="shared" si="8"/>
        <v>42</v>
      </c>
      <c r="E126" s="53" t="str">
        <f t="shared" si="9"/>
        <v>36-75</v>
      </c>
      <c r="F126" s="17">
        <v>23</v>
      </c>
    </row>
    <row r="127" spans="1:6" x14ac:dyDescent="0.3">
      <c r="A127">
        <v>44210</v>
      </c>
      <c r="B127">
        <v>2025</v>
      </c>
      <c r="C127">
        <v>1993</v>
      </c>
      <c r="D127" s="10">
        <f t="shared" si="8"/>
        <v>32</v>
      </c>
      <c r="E127" s="53" t="str">
        <f t="shared" si="9"/>
        <v>22-35</v>
      </c>
      <c r="F127" s="17">
        <v>23</v>
      </c>
    </row>
    <row r="128" spans="1:6" x14ac:dyDescent="0.3">
      <c r="A128">
        <v>44211</v>
      </c>
      <c r="B128">
        <v>2025</v>
      </c>
      <c r="C128">
        <v>1999</v>
      </c>
      <c r="D128" s="10">
        <f t="shared" si="8"/>
        <v>26</v>
      </c>
      <c r="E128" s="53" t="str">
        <f t="shared" si="9"/>
        <v>22-35</v>
      </c>
      <c r="F128" s="17">
        <v>18</v>
      </c>
    </row>
    <row r="129" spans="1:6" x14ac:dyDescent="0.3">
      <c r="A129">
        <v>44241</v>
      </c>
      <c r="B129">
        <v>2025</v>
      </c>
      <c r="C129">
        <v>2005</v>
      </c>
      <c r="D129" s="10">
        <f t="shared" ref="D129:D191" si="10">(B129-C129)</f>
        <v>20</v>
      </c>
      <c r="E129" s="53" t="str">
        <f t="shared" ref="E129:E191" si="11">IF(D129&lt;=21,"15-21",IF(D129&lt;=35,"22-35","36-75"))</f>
        <v>15-21</v>
      </c>
      <c r="F129" s="17">
        <v>18</v>
      </c>
    </row>
    <row r="130" spans="1:6" x14ac:dyDescent="0.3">
      <c r="A130">
        <v>44313</v>
      </c>
      <c r="B130">
        <v>2025</v>
      </c>
      <c r="C130">
        <v>2001</v>
      </c>
      <c r="D130" s="10">
        <f t="shared" si="10"/>
        <v>24</v>
      </c>
      <c r="E130" s="53" t="str">
        <f t="shared" si="11"/>
        <v>22-35</v>
      </c>
      <c r="F130" s="17">
        <v>30</v>
      </c>
    </row>
    <row r="131" spans="1:6" x14ac:dyDescent="0.3">
      <c r="A131">
        <v>44316</v>
      </c>
      <c r="B131">
        <v>2025</v>
      </c>
      <c r="C131">
        <v>1995</v>
      </c>
      <c r="D131" s="10">
        <f t="shared" si="10"/>
        <v>30</v>
      </c>
      <c r="E131" s="53" t="str">
        <f t="shared" si="11"/>
        <v>22-35</v>
      </c>
      <c r="F131" s="17">
        <v>19</v>
      </c>
    </row>
    <row r="132" spans="1:6" x14ac:dyDescent="0.3">
      <c r="A132">
        <v>44440</v>
      </c>
      <c r="B132">
        <v>2025</v>
      </c>
      <c r="C132">
        <v>1998</v>
      </c>
      <c r="D132" s="10">
        <f t="shared" si="10"/>
        <v>27</v>
      </c>
      <c r="E132" s="53" t="str">
        <f t="shared" si="11"/>
        <v>22-35</v>
      </c>
      <c r="F132" s="17">
        <v>21</v>
      </c>
    </row>
    <row r="133" spans="1:6" x14ac:dyDescent="0.3">
      <c r="A133">
        <v>44502</v>
      </c>
      <c r="B133">
        <v>2025</v>
      </c>
      <c r="C133">
        <v>2000</v>
      </c>
      <c r="D133" s="10">
        <f t="shared" si="10"/>
        <v>25</v>
      </c>
      <c r="E133" s="53" t="str">
        <f t="shared" si="11"/>
        <v>22-35</v>
      </c>
      <c r="F133" s="17">
        <v>18</v>
      </c>
    </row>
    <row r="134" spans="1:6" x14ac:dyDescent="0.3">
      <c r="A134">
        <v>44618</v>
      </c>
      <c r="B134">
        <v>2025</v>
      </c>
      <c r="C134">
        <v>1979</v>
      </c>
      <c r="D134" s="10">
        <f t="shared" si="10"/>
        <v>46</v>
      </c>
      <c r="E134" s="53" t="str">
        <f t="shared" si="11"/>
        <v>36-75</v>
      </c>
      <c r="F134" s="17">
        <v>27</v>
      </c>
    </row>
    <row r="135" spans="1:6" x14ac:dyDescent="0.3">
      <c r="A135">
        <v>44625</v>
      </c>
      <c r="B135">
        <v>2025</v>
      </c>
      <c r="C135">
        <v>1991</v>
      </c>
      <c r="D135" s="10">
        <f t="shared" si="10"/>
        <v>34</v>
      </c>
      <c r="E135" s="53" t="str">
        <f t="shared" si="11"/>
        <v>22-35</v>
      </c>
      <c r="F135" s="17">
        <v>18</v>
      </c>
    </row>
    <row r="136" spans="1:6" x14ac:dyDescent="0.3">
      <c r="A136">
        <v>44631</v>
      </c>
      <c r="B136">
        <v>2025</v>
      </c>
      <c r="C136">
        <v>1971</v>
      </c>
      <c r="D136" s="10">
        <f t="shared" si="10"/>
        <v>54</v>
      </c>
      <c r="E136" s="53" t="str">
        <f t="shared" si="11"/>
        <v>36-75</v>
      </c>
      <c r="F136" s="17">
        <v>25</v>
      </c>
    </row>
    <row r="137" spans="1:6" x14ac:dyDescent="0.3">
      <c r="A137">
        <v>44689</v>
      </c>
      <c r="B137">
        <v>2025</v>
      </c>
      <c r="C137">
        <v>1996</v>
      </c>
      <c r="D137" s="10">
        <f t="shared" si="10"/>
        <v>29</v>
      </c>
      <c r="E137" s="53" t="str">
        <f t="shared" si="11"/>
        <v>22-35</v>
      </c>
      <c r="F137" s="17">
        <v>25</v>
      </c>
    </row>
    <row r="138" spans="1:6" x14ac:dyDescent="0.3">
      <c r="A138">
        <v>44731</v>
      </c>
      <c r="B138">
        <v>2025</v>
      </c>
      <c r="C138">
        <v>1991</v>
      </c>
      <c r="D138" s="10">
        <f t="shared" si="10"/>
        <v>34</v>
      </c>
      <c r="E138" s="53" t="str">
        <f t="shared" si="11"/>
        <v>22-35</v>
      </c>
      <c r="F138" s="17">
        <v>19</v>
      </c>
    </row>
    <row r="139" spans="1:6" x14ac:dyDescent="0.3">
      <c r="A139">
        <v>44748</v>
      </c>
      <c r="B139">
        <v>2025</v>
      </c>
      <c r="C139">
        <v>1965</v>
      </c>
      <c r="D139" s="10">
        <f t="shared" si="10"/>
        <v>60</v>
      </c>
      <c r="E139" s="53" t="str">
        <f t="shared" si="11"/>
        <v>36-75</v>
      </c>
      <c r="F139" s="17">
        <v>19</v>
      </c>
    </row>
    <row r="140" spans="1:6" x14ac:dyDescent="0.3">
      <c r="A140">
        <v>44752</v>
      </c>
      <c r="B140">
        <v>2025</v>
      </c>
      <c r="C140">
        <v>1987</v>
      </c>
      <c r="D140" s="10">
        <f t="shared" si="10"/>
        <v>38</v>
      </c>
      <c r="E140" s="53" t="str">
        <f t="shared" si="11"/>
        <v>36-75</v>
      </c>
      <c r="F140" s="17">
        <v>22</v>
      </c>
    </row>
    <row r="141" spans="1:6" x14ac:dyDescent="0.3">
      <c r="A141">
        <v>44760</v>
      </c>
      <c r="B141">
        <v>2025</v>
      </c>
      <c r="C141">
        <v>1978</v>
      </c>
      <c r="D141" s="10">
        <f t="shared" si="10"/>
        <v>47</v>
      </c>
      <c r="E141" s="53" t="str">
        <f t="shared" si="11"/>
        <v>36-75</v>
      </c>
      <c r="F141" s="17">
        <v>19</v>
      </c>
    </row>
    <row r="142" spans="1:6" x14ac:dyDescent="0.3">
      <c r="A142">
        <v>44761</v>
      </c>
      <c r="B142">
        <v>2025</v>
      </c>
      <c r="C142">
        <v>1991</v>
      </c>
      <c r="D142" s="10">
        <f t="shared" si="10"/>
        <v>34</v>
      </c>
      <c r="E142" s="53" t="str">
        <f t="shared" si="11"/>
        <v>22-35</v>
      </c>
      <c r="F142" s="17">
        <v>30</v>
      </c>
    </row>
    <row r="143" spans="1:6" x14ac:dyDescent="0.3">
      <c r="A143">
        <v>44774</v>
      </c>
      <c r="B143">
        <v>2025</v>
      </c>
      <c r="C143">
        <v>2000</v>
      </c>
      <c r="D143" s="10">
        <f t="shared" si="10"/>
        <v>25</v>
      </c>
      <c r="E143" s="53" t="str">
        <f t="shared" si="11"/>
        <v>22-35</v>
      </c>
      <c r="F143" s="17">
        <v>24</v>
      </c>
    </row>
    <row r="144" spans="1:6" x14ac:dyDescent="0.3">
      <c r="A144">
        <v>44777</v>
      </c>
      <c r="B144">
        <v>2025</v>
      </c>
      <c r="C144">
        <v>1988</v>
      </c>
      <c r="D144" s="10">
        <f t="shared" si="10"/>
        <v>37</v>
      </c>
      <c r="E144" s="53" t="str">
        <f t="shared" si="11"/>
        <v>36-75</v>
      </c>
      <c r="F144" s="17">
        <v>27</v>
      </c>
    </row>
    <row r="145" spans="1:6" x14ac:dyDescent="0.3">
      <c r="A145">
        <v>44782</v>
      </c>
      <c r="B145">
        <v>2025</v>
      </c>
      <c r="C145">
        <v>1987</v>
      </c>
      <c r="D145" s="10">
        <f t="shared" si="10"/>
        <v>38</v>
      </c>
      <c r="E145" s="53" t="str">
        <f t="shared" si="11"/>
        <v>36-75</v>
      </c>
      <c r="F145" s="17">
        <v>22</v>
      </c>
    </row>
    <row r="146" spans="1:6" x14ac:dyDescent="0.3">
      <c r="A146">
        <v>44792</v>
      </c>
      <c r="B146">
        <v>2025</v>
      </c>
      <c r="C146">
        <v>1977</v>
      </c>
      <c r="D146" s="10">
        <f t="shared" si="10"/>
        <v>48</v>
      </c>
      <c r="E146" s="53" t="str">
        <f t="shared" si="11"/>
        <v>36-75</v>
      </c>
      <c r="F146" s="17">
        <v>26</v>
      </c>
    </row>
    <row r="147" spans="1:6" x14ac:dyDescent="0.3">
      <c r="A147">
        <v>44794</v>
      </c>
      <c r="B147">
        <v>2025</v>
      </c>
      <c r="C147">
        <v>1986</v>
      </c>
      <c r="D147" s="10">
        <f t="shared" si="10"/>
        <v>39</v>
      </c>
      <c r="E147" s="53" t="str">
        <f t="shared" si="11"/>
        <v>36-75</v>
      </c>
      <c r="F147" s="17">
        <v>16</v>
      </c>
    </row>
    <row r="148" spans="1:6" x14ac:dyDescent="0.3">
      <c r="A148">
        <v>44802</v>
      </c>
      <c r="B148">
        <v>2025</v>
      </c>
      <c r="C148">
        <v>1987</v>
      </c>
      <c r="D148" s="10">
        <f t="shared" si="10"/>
        <v>38</v>
      </c>
      <c r="E148" s="53" t="str">
        <f t="shared" si="11"/>
        <v>36-75</v>
      </c>
      <c r="F148" s="17">
        <v>30</v>
      </c>
    </row>
    <row r="149" spans="1:6" x14ac:dyDescent="0.3">
      <c r="A149">
        <v>44803</v>
      </c>
      <c r="B149">
        <v>2025</v>
      </c>
      <c r="C149">
        <v>1990</v>
      </c>
      <c r="D149" s="10">
        <f t="shared" si="10"/>
        <v>35</v>
      </c>
      <c r="E149" s="53" t="str">
        <f t="shared" si="11"/>
        <v>22-35</v>
      </c>
      <c r="F149" s="17">
        <v>24</v>
      </c>
    </row>
    <row r="150" spans="1:6" x14ac:dyDescent="0.3">
      <c r="A150">
        <v>44811</v>
      </c>
      <c r="B150">
        <v>2025</v>
      </c>
      <c r="C150">
        <v>1992</v>
      </c>
      <c r="D150" s="10">
        <f t="shared" si="10"/>
        <v>33</v>
      </c>
      <c r="E150" s="53" t="str">
        <f t="shared" si="11"/>
        <v>22-35</v>
      </c>
      <c r="F150" s="17">
        <v>23</v>
      </c>
    </row>
    <row r="151" spans="1:6" x14ac:dyDescent="0.3">
      <c r="A151">
        <v>44822</v>
      </c>
      <c r="B151">
        <v>2025</v>
      </c>
      <c r="C151">
        <v>1990</v>
      </c>
      <c r="D151" s="10">
        <f t="shared" si="10"/>
        <v>35</v>
      </c>
      <c r="E151" s="53" t="str">
        <f t="shared" si="11"/>
        <v>22-35</v>
      </c>
      <c r="F151" s="17">
        <v>24</v>
      </c>
    </row>
    <row r="152" spans="1:6" x14ac:dyDescent="0.3">
      <c r="A152">
        <v>44835</v>
      </c>
      <c r="B152">
        <v>2025</v>
      </c>
      <c r="C152">
        <v>1981</v>
      </c>
      <c r="D152" s="10">
        <f t="shared" si="10"/>
        <v>44</v>
      </c>
      <c r="E152" s="53" t="str">
        <f t="shared" si="11"/>
        <v>36-75</v>
      </c>
      <c r="F152" s="17">
        <v>11</v>
      </c>
    </row>
    <row r="153" spans="1:6" x14ac:dyDescent="0.3">
      <c r="A153">
        <v>44853</v>
      </c>
      <c r="B153">
        <v>2025</v>
      </c>
      <c r="C153">
        <v>1978</v>
      </c>
      <c r="D153" s="10">
        <f t="shared" si="10"/>
        <v>47</v>
      </c>
      <c r="E153" s="53" t="str">
        <f t="shared" si="11"/>
        <v>36-75</v>
      </c>
      <c r="F153" s="17">
        <v>18</v>
      </c>
    </row>
    <row r="154" spans="1:6" x14ac:dyDescent="0.3">
      <c r="A154">
        <v>44874</v>
      </c>
      <c r="B154">
        <v>2025</v>
      </c>
      <c r="C154">
        <v>1993</v>
      </c>
      <c r="D154" s="10">
        <f t="shared" si="10"/>
        <v>32</v>
      </c>
      <c r="E154" s="53" t="str">
        <f t="shared" si="11"/>
        <v>22-35</v>
      </c>
      <c r="F154" s="17">
        <v>21</v>
      </c>
    </row>
    <row r="155" spans="1:6" x14ac:dyDescent="0.3">
      <c r="A155">
        <v>44886</v>
      </c>
      <c r="B155">
        <v>2025</v>
      </c>
      <c r="C155">
        <v>1968</v>
      </c>
      <c r="D155" s="10">
        <f t="shared" si="10"/>
        <v>57</v>
      </c>
      <c r="E155" s="53" t="str">
        <f t="shared" si="11"/>
        <v>36-75</v>
      </c>
      <c r="F155" s="17">
        <v>26</v>
      </c>
    </row>
    <row r="156" spans="1:6" x14ac:dyDescent="0.3">
      <c r="A156">
        <v>44906</v>
      </c>
      <c r="B156">
        <v>2025</v>
      </c>
      <c r="C156">
        <v>1975</v>
      </c>
      <c r="D156" s="10">
        <f t="shared" si="10"/>
        <v>50</v>
      </c>
      <c r="E156" s="53" t="str">
        <f t="shared" si="11"/>
        <v>36-75</v>
      </c>
      <c r="F156" s="17">
        <v>23</v>
      </c>
    </row>
    <row r="157" spans="1:6" x14ac:dyDescent="0.3">
      <c r="A157">
        <v>44912</v>
      </c>
      <c r="B157">
        <v>2025</v>
      </c>
      <c r="C157">
        <v>1981</v>
      </c>
      <c r="D157" s="10">
        <f t="shared" si="10"/>
        <v>44</v>
      </c>
      <c r="E157" s="53" t="str">
        <f t="shared" si="11"/>
        <v>36-75</v>
      </c>
      <c r="F157" s="17">
        <v>23</v>
      </c>
    </row>
    <row r="158" spans="1:6" x14ac:dyDescent="0.3">
      <c r="A158">
        <v>44917</v>
      </c>
      <c r="B158">
        <v>2025</v>
      </c>
      <c r="C158">
        <v>1988</v>
      </c>
      <c r="D158" s="10">
        <f t="shared" si="10"/>
        <v>37</v>
      </c>
      <c r="E158" s="53" t="str">
        <f t="shared" si="11"/>
        <v>36-75</v>
      </c>
      <c r="F158" s="17">
        <v>21</v>
      </c>
    </row>
    <row r="159" spans="1:6" x14ac:dyDescent="0.3">
      <c r="A159">
        <v>44920</v>
      </c>
      <c r="B159">
        <v>2025</v>
      </c>
      <c r="C159">
        <v>1985</v>
      </c>
      <c r="D159" s="10">
        <f t="shared" si="10"/>
        <v>40</v>
      </c>
      <c r="E159" s="53" t="str">
        <f t="shared" si="11"/>
        <v>36-75</v>
      </c>
      <c r="F159" s="17">
        <v>22</v>
      </c>
    </row>
    <row r="160" spans="1:6" x14ac:dyDescent="0.3">
      <c r="A160">
        <v>44925</v>
      </c>
      <c r="B160">
        <v>2025</v>
      </c>
      <c r="C160">
        <v>2000</v>
      </c>
      <c r="D160" s="10">
        <f t="shared" si="10"/>
        <v>25</v>
      </c>
      <c r="E160" s="53" t="str">
        <f t="shared" si="11"/>
        <v>22-35</v>
      </c>
      <c r="F160" s="17">
        <v>27</v>
      </c>
    </row>
    <row r="161" spans="1:6" x14ac:dyDescent="0.3">
      <c r="A161">
        <v>44929</v>
      </c>
      <c r="B161">
        <v>2025</v>
      </c>
      <c r="C161">
        <v>1977</v>
      </c>
      <c r="D161" s="10">
        <f t="shared" si="10"/>
        <v>48</v>
      </c>
      <c r="E161" s="53" t="str">
        <f t="shared" si="11"/>
        <v>36-75</v>
      </c>
      <c r="F161" s="17">
        <v>28</v>
      </c>
    </row>
    <row r="162" spans="1:6" x14ac:dyDescent="0.3">
      <c r="A162">
        <v>44932</v>
      </c>
      <c r="B162">
        <v>2025</v>
      </c>
      <c r="C162">
        <v>1984</v>
      </c>
      <c r="D162" s="10">
        <f t="shared" si="10"/>
        <v>41</v>
      </c>
      <c r="E162" s="53" t="str">
        <f t="shared" si="11"/>
        <v>36-75</v>
      </c>
      <c r="F162" s="17">
        <v>27</v>
      </c>
    </row>
    <row r="163" spans="1:6" x14ac:dyDescent="0.3">
      <c r="A163">
        <v>44934</v>
      </c>
      <c r="B163">
        <v>2025</v>
      </c>
      <c r="C163">
        <v>1983</v>
      </c>
      <c r="D163" s="10">
        <f t="shared" si="10"/>
        <v>42</v>
      </c>
      <c r="E163" s="53" t="str">
        <f t="shared" si="11"/>
        <v>36-75</v>
      </c>
      <c r="F163" s="17">
        <v>26</v>
      </c>
    </row>
    <row r="164" spans="1:6" x14ac:dyDescent="0.3">
      <c r="A164">
        <v>44935</v>
      </c>
      <c r="B164">
        <v>2025</v>
      </c>
      <c r="C164">
        <v>1991</v>
      </c>
      <c r="D164" s="10">
        <f t="shared" si="10"/>
        <v>34</v>
      </c>
      <c r="E164" s="53" t="str">
        <f t="shared" si="11"/>
        <v>22-35</v>
      </c>
      <c r="F164" s="17">
        <v>25</v>
      </c>
    </row>
    <row r="165" spans="1:6" x14ac:dyDescent="0.3">
      <c r="A165">
        <v>44940</v>
      </c>
      <c r="B165">
        <v>2025</v>
      </c>
      <c r="C165">
        <v>1973</v>
      </c>
      <c r="D165" s="10">
        <f t="shared" si="10"/>
        <v>52</v>
      </c>
      <c r="E165" s="53" t="str">
        <f t="shared" si="11"/>
        <v>36-75</v>
      </c>
      <c r="F165" s="17">
        <v>30</v>
      </c>
    </row>
    <row r="166" spans="1:6" x14ac:dyDescent="0.3">
      <c r="A166">
        <v>44941</v>
      </c>
      <c r="B166">
        <v>2025</v>
      </c>
      <c r="C166">
        <v>1987</v>
      </c>
      <c r="D166" s="10">
        <f t="shared" si="10"/>
        <v>38</v>
      </c>
      <c r="E166" s="53" t="str">
        <f t="shared" si="11"/>
        <v>36-75</v>
      </c>
      <c r="F166" s="17">
        <v>22</v>
      </c>
    </row>
    <row r="167" spans="1:6" x14ac:dyDescent="0.3">
      <c r="A167">
        <v>44942</v>
      </c>
      <c r="B167">
        <v>2025</v>
      </c>
      <c r="C167">
        <v>1996</v>
      </c>
      <c r="D167" s="10">
        <f t="shared" si="10"/>
        <v>29</v>
      </c>
      <c r="E167" s="53" t="str">
        <f t="shared" si="11"/>
        <v>22-35</v>
      </c>
      <c r="F167" s="17">
        <v>23</v>
      </c>
    </row>
    <row r="168" spans="1:6" x14ac:dyDescent="0.3">
      <c r="A168">
        <v>44944</v>
      </c>
      <c r="B168">
        <v>2025</v>
      </c>
      <c r="C168">
        <v>1979</v>
      </c>
      <c r="D168" s="10">
        <f t="shared" si="10"/>
        <v>46</v>
      </c>
      <c r="E168" s="53" t="str">
        <f t="shared" si="11"/>
        <v>36-75</v>
      </c>
      <c r="F168" s="17">
        <v>24</v>
      </c>
    </row>
    <row r="169" spans="1:6" x14ac:dyDescent="0.3">
      <c r="A169">
        <v>44949</v>
      </c>
      <c r="B169">
        <v>2025</v>
      </c>
      <c r="C169">
        <v>1980</v>
      </c>
      <c r="D169" s="10">
        <f t="shared" si="10"/>
        <v>45</v>
      </c>
      <c r="E169" s="53" t="str">
        <f t="shared" si="11"/>
        <v>36-75</v>
      </c>
      <c r="F169" s="17">
        <v>25</v>
      </c>
    </row>
    <row r="170" spans="1:6" x14ac:dyDescent="0.3">
      <c r="A170">
        <v>44950</v>
      </c>
      <c r="B170">
        <v>2025</v>
      </c>
      <c r="C170">
        <v>2001</v>
      </c>
      <c r="D170" s="10">
        <f t="shared" si="10"/>
        <v>24</v>
      </c>
      <c r="E170" s="53" t="str">
        <f t="shared" si="11"/>
        <v>22-35</v>
      </c>
      <c r="F170" s="17">
        <v>25</v>
      </c>
    </row>
    <row r="171" spans="1:6" x14ac:dyDescent="0.3">
      <c r="A171">
        <v>44951</v>
      </c>
      <c r="B171">
        <v>2025</v>
      </c>
      <c r="C171">
        <v>1983</v>
      </c>
      <c r="D171" s="10">
        <f t="shared" si="10"/>
        <v>42</v>
      </c>
      <c r="E171" s="53" t="str">
        <f t="shared" si="11"/>
        <v>36-75</v>
      </c>
      <c r="F171" s="17">
        <v>23</v>
      </c>
    </row>
    <row r="172" spans="1:6" x14ac:dyDescent="0.3">
      <c r="A172">
        <v>44959</v>
      </c>
      <c r="B172">
        <v>2025</v>
      </c>
      <c r="C172">
        <v>1978</v>
      </c>
      <c r="D172" s="10">
        <f t="shared" si="10"/>
        <v>47</v>
      </c>
      <c r="E172" s="53" t="str">
        <f t="shared" si="11"/>
        <v>36-75</v>
      </c>
      <c r="F172" s="17">
        <v>26</v>
      </c>
    </row>
    <row r="173" spans="1:6" x14ac:dyDescent="0.3">
      <c r="A173">
        <v>44960</v>
      </c>
      <c r="B173">
        <v>2025</v>
      </c>
      <c r="C173">
        <v>1988</v>
      </c>
      <c r="D173" s="10">
        <f t="shared" si="10"/>
        <v>37</v>
      </c>
      <c r="E173" s="53" t="str">
        <f t="shared" si="11"/>
        <v>36-75</v>
      </c>
      <c r="F173" s="17">
        <v>26</v>
      </c>
    </row>
    <row r="174" spans="1:6" x14ac:dyDescent="0.3">
      <c r="A174">
        <v>44992</v>
      </c>
      <c r="B174">
        <v>2025</v>
      </c>
      <c r="C174">
        <v>1990</v>
      </c>
      <c r="D174" s="10">
        <f t="shared" si="10"/>
        <v>35</v>
      </c>
      <c r="E174" s="53" t="str">
        <f t="shared" si="11"/>
        <v>22-35</v>
      </c>
      <c r="F174" s="17">
        <v>28</v>
      </c>
    </row>
    <row r="175" spans="1:6" x14ac:dyDescent="0.3">
      <c r="A175">
        <v>44971</v>
      </c>
      <c r="B175">
        <v>2025</v>
      </c>
      <c r="C175">
        <v>1989</v>
      </c>
      <c r="D175" s="10">
        <f t="shared" si="10"/>
        <v>36</v>
      </c>
      <c r="E175" s="53" t="str">
        <f t="shared" si="11"/>
        <v>36-75</v>
      </c>
      <c r="F175" s="17">
        <v>12</v>
      </c>
    </row>
    <row r="176" spans="1:6" x14ac:dyDescent="0.3">
      <c r="A176">
        <v>45055</v>
      </c>
      <c r="B176">
        <v>2025</v>
      </c>
      <c r="C176">
        <v>1996</v>
      </c>
      <c r="D176" s="10">
        <f t="shared" si="10"/>
        <v>29</v>
      </c>
      <c r="E176" s="53" t="str">
        <f t="shared" si="11"/>
        <v>22-35</v>
      </c>
      <c r="F176" s="17">
        <v>23</v>
      </c>
    </row>
    <row r="177" spans="1:6" x14ac:dyDescent="0.3">
      <c r="A177">
        <v>45059</v>
      </c>
      <c r="B177">
        <v>2025</v>
      </c>
      <c r="C177">
        <v>1984</v>
      </c>
      <c r="D177" s="10">
        <f t="shared" si="10"/>
        <v>41</v>
      </c>
      <c r="E177" s="53" t="str">
        <f t="shared" si="11"/>
        <v>36-75</v>
      </c>
      <c r="F177" s="17">
        <v>26</v>
      </c>
    </row>
    <row r="178" spans="1:6" x14ac:dyDescent="0.3">
      <c r="A178">
        <v>45065</v>
      </c>
      <c r="B178">
        <v>2025</v>
      </c>
      <c r="C178">
        <v>1992</v>
      </c>
      <c r="D178" s="10">
        <f t="shared" si="10"/>
        <v>33</v>
      </c>
      <c r="E178" s="53" t="str">
        <f t="shared" si="11"/>
        <v>22-35</v>
      </c>
      <c r="F178" s="17">
        <v>24</v>
      </c>
    </row>
    <row r="179" spans="1:6" x14ac:dyDescent="0.3">
      <c r="A179">
        <v>45253</v>
      </c>
      <c r="B179">
        <v>2025</v>
      </c>
      <c r="C179">
        <v>1983</v>
      </c>
      <c r="D179" s="10">
        <f t="shared" si="10"/>
        <v>42</v>
      </c>
      <c r="E179" s="53" t="str">
        <f t="shared" si="11"/>
        <v>36-75</v>
      </c>
      <c r="F179" s="17">
        <v>18</v>
      </c>
    </row>
    <row r="180" spans="1:6" x14ac:dyDescent="0.3">
      <c r="A180">
        <v>45281</v>
      </c>
      <c r="B180">
        <v>2025</v>
      </c>
      <c r="C180">
        <v>1980</v>
      </c>
      <c r="D180" s="10">
        <f t="shared" si="10"/>
        <v>45</v>
      </c>
      <c r="E180" s="53" t="str">
        <f t="shared" si="11"/>
        <v>36-75</v>
      </c>
      <c r="F180" s="17">
        <v>21</v>
      </c>
    </row>
    <row r="181" spans="1:6" x14ac:dyDescent="0.3">
      <c r="A181">
        <v>45304</v>
      </c>
      <c r="B181">
        <v>2025</v>
      </c>
      <c r="C181">
        <v>2005</v>
      </c>
      <c r="D181" s="10">
        <f t="shared" si="10"/>
        <v>20</v>
      </c>
      <c r="E181" s="53" t="str">
        <f t="shared" si="11"/>
        <v>15-21</v>
      </c>
      <c r="F181" s="17">
        <v>27</v>
      </c>
    </row>
    <row r="182" spans="1:6" x14ac:dyDescent="0.3">
      <c r="A182">
        <v>45329</v>
      </c>
      <c r="B182">
        <v>2025</v>
      </c>
      <c r="C182">
        <v>1992</v>
      </c>
      <c r="D182" s="10">
        <f t="shared" si="10"/>
        <v>33</v>
      </c>
      <c r="E182" s="53" t="str">
        <f t="shared" si="11"/>
        <v>22-35</v>
      </c>
      <c r="F182" s="17">
        <v>23</v>
      </c>
    </row>
    <row r="183" spans="1:6" x14ac:dyDescent="0.3">
      <c r="A183">
        <v>45337</v>
      </c>
      <c r="B183">
        <v>2025</v>
      </c>
      <c r="C183">
        <v>1994</v>
      </c>
      <c r="D183" s="10">
        <f t="shared" si="10"/>
        <v>31</v>
      </c>
      <c r="E183" s="53" t="str">
        <f t="shared" si="11"/>
        <v>22-35</v>
      </c>
      <c r="F183" s="17">
        <v>26</v>
      </c>
    </row>
    <row r="184" spans="1:6" x14ac:dyDescent="0.3">
      <c r="A184">
        <v>45376</v>
      </c>
      <c r="B184">
        <v>2025</v>
      </c>
      <c r="C184">
        <v>2002</v>
      </c>
      <c r="D184" s="10">
        <f t="shared" si="10"/>
        <v>23</v>
      </c>
      <c r="E184" s="53" t="str">
        <f t="shared" si="11"/>
        <v>22-35</v>
      </c>
      <c r="F184" s="17">
        <v>23</v>
      </c>
    </row>
    <row r="185" spans="1:6" x14ac:dyDescent="0.3">
      <c r="A185">
        <v>45381</v>
      </c>
      <c r="B185">
        <v>2025</v>
      </c>
      <c r="C185">
        <v>1961</v>
      </c>
      <c r="D185" s="10">
        <f t="shared" si="10"/>
        <v>64</v>
      </c>
      <c r="E185" s="53" t="str">
        <f t="shared" si="11"/>
        <v>36-75</v>
      </c>
      <c r="F185" s="17">
        <v>25</v>
      </c>
    </row>
    <row r="186" spans="1:6" x14ac:dyDescent="0.3">
      <c r="A186">
        <v>45465</v>
      </c>
      <c r="B186">
        <v>2025</v>
      </c>
      <c r="C186">
        <v>1999</v>
      </c>
      <c r="D186" s="10">
        <f t="shared" si="10"/>
        <v>26</v>
      </c>
      <c r="E186" s="53" t="str">
        <f t="shared" si="11"/>
        <v>22-35</v>
      </c>
      <c r="F186" s="17">
        <v>6</v>
      </c>
    </row>
    <row r="187" spans="1:6" x14ac:dyDescent="0.3">
      <c r="A187">
        <v>45476</v>
      </c>
      <c r="B187">
        <v>2025</v>
      </c>
      <c r="C187">
        <v>2000</v>
      </c>
      <c r="D187" s="10">
        <f t="shared" si="10"/>
        <v>25</v>
      </c>
      <c r="E187" s="53" t="str">
        <f t="shared" si="11"/>
        <v>22-35</v>
      </c>
      <c r="F187" s="17">
        <v>14</v>
      </c>
    </row>
    <row r="188" spans="1:6" x14ac:dyDescent="0.3">
      <c r="A188">
        <v>45549</v>
      </c>
      <c r="B188">
        <v>2025</v>
      </c>
      <c r="C188">
        <v>2002</v>
      </c>
      <c r="D188" s="10">
        <f t="shared" si="10"/>
        <v>23</v>
      </c>
      <c r="E188" s="53" t="str">
        <f t="shared" si="11"/>
        <v>22-35</v>
      </c>
      <c r="F188" s="17">
        <v>25</v>
      </c>
    </row>
    <row r="189" spans="1:6" x14ac:dyDescent="0.3">
      <c r="A189">
        <v>45587</v>
      </c>
      <c r="B189">
        <v>2025</v>
      </c>
      <c r="C189">
        <v>1978</v>
      </c>
      <c r="D189" s="10">
        <f t="shared" si="10"/>
        <v>47</v>
      </c>
      <c r="E189" s="53" t="str">
        <f t="shared" si="11"/>
        <v>36-75</v>
      </c>
      <c r="F189" s="17">
        <v>21</v>
      </c>
    </row>
    <row r="190" spans="1:6" x14ac:dyDescent="0.3">
      <c r="A190">
        <v>45610</v>
      </c>
      <c r="B190">
        <v>2025</v>
      </c>
      <c r="C190">
        <v>1998</v>
      </c>
      <c r="D190" s="10">
        <f t="shared" si="10"/>
        <v>27</v>
      </c>
      <c r="E190" s="53" t="str">
        <f t="shared" si="11"/>
        <v>22-35</v>
      </c>
      <c r="F190" s="17">
        <v>21</v>
      </c>
    </row>
    <row r="191" spans="1:6" x14ac:dyDescent="0.3">
      <c r="A191">
        <v>45615</v>
      </c>
      <c r="B191">
        <v>2025</v>
      </c>
      <c r="C191">
        <v>2004</v>
      </c>
      <c r="D191" s="10">
        <f t="shared" si="10"/>
        <v>21</v>
      </c>
      <c r="E191" s="53" t="str">
        <f t="shared" si="11"/>
        <v>15-21</v>
      </c>
      <c r="F191" s="17">
        <v>26</v>
      </c>
    </row>
    <row r="192" spans="1:6" x14ac:dyDescent="0.3">
      <c r="A192">
        <v>45631</v>
      </c>
      <c r="B192">
        <v>2025</v>
      </c>
      <c r="C192">
        <v>2003</v>
      </c>
      <c r="D192" s="10">
        <f t="shared" ref="D192:D225" si="12">(B192-C192)</f>
        <v>22</v>
      </c>
      <c r="E192" s="53" t="str">
        <f t="shared" ref="E192:E225" si="13">IF(D192&lt;=21,"15-21",IF(D192&lt;=35,"22-35","36-75"))</f>
        <v>22-35</v>
      </c>
      <c r="F192" s="17">
        <v>24</v>
      </c>
    </row>
    <row r="193" spans="1:6" x14ac:dyDescent="0.3">
      <c r="A193">
        <v>45637</v>
      </c>
      <c r="B193">
        <v>2025</v>
      </c>
      <c r="C193">
        <v>1999</v>
      </c>
      <c r="D193" s="10">
        <f t="shared" si="12"/>
        <v>26</v>
      </c>
      <c r="E193" s="53" t="str">
        <f t="shared" si="13"/>
        <v>22-35</v>
      </c>
      <c r="F193" s="17">
        <v>20</v>
      </c>
    </row>
    <row r="194" spans="1:6" x14ac:dyDescent="0.3">
      <c r="A194">
        <v>45675</v>
      </c>
      <c r="B194">
        <v>2025</v>
      </c>
      <c r="C194">
        <v>1997</v>
      </c>
      <c r="D194" s="10">
        <f t="shared" si="12"/>
        <v>28</v>
      </c>
      <c r="E194" s="53" t="str">
        <f t="shared" si="13"/>
        <v>22-35</v>
      </c>
      <c r="F194" s="17">
        <v>20</v>
      </c>
    </row>
    <row r="195" spans="1:6" x14ac:dyDescent="0.3">
      <c r="A195">
        <v>45872</v>
      </c>
      <c r="B195">
        <v>2025</v>
      </c>
      <c r="C195">
        <v>1980</v>
      </c>
      <c r="D195" s="10">
        <f t="shared" si="12"/>
        <v>45</v>
      </c>
      <c r="E195" s="53" t="str">
        <f t="shared" si="13"/>
        <v>36-75</v>
      </c>
      <c r="F195" s="17">
        <v>20</v>
      </c>
    </row>
    <row r="196" spans="1:6" x14ac:dyDescent="0.3">
      <c r="A196">
        <v>45874</v>
      </c>
      <c r="B196">
        <v>2025</v>
      </c>
      <c r="C196">
        <v>1998</v>
      </c>
      <c r="D196" s="10">
        <f t="shared" si="12"/>
        <v>27</v>
      </c>
      <c r="E196" s="53" t="str">
        <f t="shared" si="13"/>
        <v>22-35</v>
      </c>
      <c r="F196" s="17">
        <v>22</v>
      </c>
    </row>
    <row r="197" spans="1:6" x14ac:dyDescent="0.3">
      <c r="A197">
        <v>45897</v>
      </c>
      <c r="B197">
        <v>2025</v>
      </c>
      <c r="C197">
        <v>2000</v>
      </c>
      <c r="D197" s="10">
        <f t="shared" si="12"/>
        <v>25</v>
      </c>
      <c r="E197" s="53" t="str">
        <f t="shared" si="13"/>
        <v>22-35</v>
      </c>
      <c r="F197" s="17">
        <v>14</v>
      </c>
    </row>
    <row r="198" spans="1:6" x14ac:dyDescent="0.3">
      <c r="A198">
        <v>45917</v>
      </c>
      <c r="B198">
        <v>2025</v>
      </c>
      <c r="C198">
        <v>1973</v>
      </c>
      <c r="D198" s="10">
        <f t="shared" si="12"/>
        <v>52</v>
      </c>
      <c r="E198" s="53" t="str">
        <f t="shared" si="13"/>
        <v>36-75</v>
      </c>
      <c r="F198" s="17">
        <v>21</v>
      </c>
    </row>
    <row r="199" spans="1:6" x14ac:dyDescent="0.3">
      <c r="A199">
        <v>45916</v>
      </c>
      <c r="B199">
        <v>2025</v>
      </c>
      <c r="C199">
        <v>1984</v>
      </c>
      <c r="D199" s="10">
        <f t="shared" si="12"/>
        <v>41</v>
      </c>
      <c r="E199" s="53" t="str">
        <f t="shared" si="13"/>
        <v>36-75</v>
      </c>
      <c r="F199" s="17">
        <v>30</v>
      </c>
    </row>
    <row r="200" spans="1:6" x14ac:dyDescent="0.3">
      <c r="A200">
        <v>43451</v>
      </c>
      <c r="B200">
        <v>2025</v>
      </c>
      <c r="C200">
        <v>2001</v>
      </c>
      <c r="D200" s="10">
        <f t="shared" si="12"/>
        <v>24</v>
      </c>
      <c r="E200" s="53" t="str">
        <f t="shared" si="13"/>
        <v>22-35</v>
      </c>
      <c r="F200" s="17">
        <v>22</v>
      </c>
    </row>
    <row r="201" spans="1:6" x14ac:dyDescent="0.3">
      <c r="A201">
        <v>43450</v>
      </c>
      <c r="B201">
        <v>2025</v>
      </c>
      <c r="C201">
        <v>1993</v>
      </c>
      <c r="D201" s="10">
        <f t="shared" si="12"/>
        <v>32</v>
      </c>
      <c r="E201" s="53" t="str">
        <f t="shared" si="13"/>
        <v>22-35</v>
      </c>
      <c r="F201" s="17">
        <v>15</v>
      </c>
    </row>
    <row r="202" spans="1:6" x14ac:dyDescent="0.3">
      <c r="A202">
        <v>46000</v>
      </c>
      <c r="B202">
        <v>2025</v>
      </c>
      <c r="C202">
        <v>1987</v>
      </c>
      <c r="D202" s="10">
        <f t="shared" si="12"/>
        <v>38</v>
      </c>
      <c r="E202" s="53" t="str">
        <f t="shared" si="13"/>
        <v>36-75</v>
      </c>
      <c r="F202" s="17">
        <v>21</v>
      </c>
    </row>
    <row r="203" spans="1:6" x14ac:dyDescent="0.3">
      <c r="A203">
        <v>44031</v>
      </c>
      <c r="B203">
        <v>2025</v>
      </c>
      <c r="C203">
        <v>2005</v>
      </c>
      <c r="D203" s="10">
        <f t="shared" si="12"/>
        <v>20</v>
      </c>
      <c r="E203" s="53" t="str">
        <f t="shared" si="13"/>
        <v>15-21</v>
      </c>
      <c r="F203" s="17">
        <v>15</v>
      </c>
    </row>
    <row r="204" spans="1:6" x14ac:dyDescent="0.3">
      <c r="A204">
        <v>46134</v>
      </c>
      <c r="B204">
        <v>2025</v>
      </c>
      <c r="C204">
        <v>2004</v>
      </c>
      <c r="D204" s="10">
        <f t="shared" si="12"/>
        <v>21</v>
      </c>
      <c r="E204" s="53" t="str">
        <f t="shared" si="13"/>
        <v>15-21</v>
      </c>
      <c r="F204" s="17">
        <v>24</v>
      </c>
    </row>
    <row r="205" spans="1:6" x14ac:dyDescent="0.3">
      <c r="A205">
        <v>44968</v>
      </c>
      <c r="B205">
        <v>2025</v>
      </c>
      <c r="C205">
        <v>1986</v>
      </c>
      <c r="D205" s="10">
        <f t="shared" si="12"/>
        <v>39</v>
      </c>
      <c r="E205" s="53" t="str">
        <f t="shared" si="13"/>
        <v>36-75</v>
      </c>
      <c r="F205" s="17">
        <v>14</v>
      </c>
    </row>
    <row r="206" spans="1:6" x14ac:dyDescent="0.3">
      <c r="A206">
        <v>46239</v>
      </c>
      <c r="B206">
        <v>2025</v>
      </c>
      <c r="C206">
        <v>1999</v>
      </c>
      <c r="D206" s="10">
        <f t="shared" si="12"/>
        <v>26</v>
      </c>
      <c r="E206" s="53" t="str">
        <f t="shared" si="13"/>
        <v>22-35</v>
      </c>
      <c r="F206" s="17">
        <v>22</v>
      </c>
    </row>
    <row r="207" spans="1:6" x14ac:dyDescent="0.3">
      <c r="A207">
        <v>46250</v>
      </c>
      <c r="B207">
        <v>2025</v>
      </c>
      <c r="C207">
        <v>2006</v>
      </c>
      <c r="D207" s="10">
        <f t="shared" si="12"/>
        <v>19</v>
      </c>
      <c r="E207" s="53" t="str">
        <f t="shared" si="13"/>
        <v>15-21</v>
      </c>
      <c r="F207" s="17">
        <v>16</v>
      </c>
    </row>
    <row r="208" spans="1:6" x14ac:dyDescent="0.3">
      <c r="A208">
        <v>46409</v>
      </c>
      <c r="B208">
        <v>2025</v>
      </c>
      <c r="C208">
        <v>2005</v>
      </c>
      <c r="D208" s="10">
        <f t="shared" si="12"/>
        <v>20</v>
      </c>
      <c r="E208" s="53" t="str">
        <f t="shared" si="13"/>
        <v>15-21</v>
      </c>
      <c r="F208" s="17">
        <v>27</v>
      </c>
    </row>
    <row r="209" spans="1:6" x14ac:dyDescent="0.3">
      <c r="A209">
        <v>46348</v>
      </c>
      <c r="B209">
        <v>2025</v>
      </c>
      <c r="C209">
        <v>1996</v>
      </c>
      <c r="D209" s="10">
        <f t="shared" si="12"/>
        <v>29</v>
      </c>
      <c r="E209" s="53" t="str">
        <f t="shared" si="13"/>
        <v>22-35</v>
      </c>
      <c r="F209" s="17">
        <v>19</v>
      </c>
    </row>
    <row r="210" spans="1:6" x14ac:dyDescent="0.3">
      <c r="A210">
        <v>46394</v>
      </c>
      <c r="B210">
        <v>2025</v>
      </c>
      <c r="C210">
        <v>2007</v>
      </c>
      <c r="D210" s="10">
        <f t="shared" si="12"/>
        <v>18</v>
      </c>
      <c r="E210" s="53" t="str">
        <f t="shared" si="13"/>
        <v>15-21</v>
      </c>
      <c r="F210" s="17">
        <v>19</v>
      </c>
    </row>
    <row r="211" spans="1:6" x14ac:dyDescent="0.3">
      <c r="A211">
        <v>46473</v>
      </c>
      <c r="B211">
        <v>2025</v>
      </c>
      <c r="C211">
        <v>1997</v>
      </c>
      <c r="D211" s="10">
        <f t="shared" si="12"/>
        <v>28</v>
      </c>
      <c r="E211" s="53" t="str">
        <f t="shared" si="13"/>
        <v>22-35</v>
      </c>
      <c r="F211" s="17">
        <v>24</v>
      </c>
    </row>
    <row r="212" spans="1:6" x14ac:dyDescent="0.3">
      <c r="A212">
        <v>46479</v>
      </c>
      <c r="B212">
        <v>2025</v>
      </c>
      <c r="C212">
        <v>1986</v>
      </c>
      <c r="D212" s="10">
        <f t="shared" si="12"/>
        <v>39</v>
      </c>
      <c r="E212" s="53" t="str">
        <f t="shared" si="13"/>
        <v>36-75</v>
      </c>
      <c r="F212" s="17">
        <v>12</v>
      </c>
    </row>
    <row r="213" spans="1:6" x14ac:dyDescent="0.3">
      <c r="A213">
        <v>46487</v>
      </c>
      <c r="B213">
        <v>2025</v>
      </c>
      <c r="C213">
        <v>1976</v>
      </c>
      <c r="D213" s="10">
        <f t="shared" si="12"/>
        <v>49</v>
      </c>
      <c r="E213" s="53" t="str">
        <f t="shared" si="13"/>
        <v>36-75</v>
      </c>
      <c r="F213" s="17">
        <v>25</v>
      </c>
    </row>
    <row r="214" spans="1:6" x14ac:dyDescent="0.3">
      <c r="A214">
        <v>46444</v>
      </c>
      <c r="B214">
        <v>2025</v>
      </c>
      <c r="C214">
        <v>2001</v>
      </c>
      <c r="D214" s="10">
        <f t="shared" si="12"/>
        <v>24</v>
      </c>
      <c r="E214" s="53" t="str">
        <f t="shared" si="13"/>
        <v>22-35</v>
      </c>
      <c r="F214" s="17">
        <v>22</v>
      </c>
    </row>
    <row r="215" spans="1:6" x14ac:dyDescent="0.3">
      <c r="A215">
        <v>46539</v>
      </c>
      <c r="B215">
        <v>2025</v>
      </c>
      <c r="C215">
        <v>1992</v>
      </c>
      <c r="D215" s="10">
        <f t="shared" si="12"/>
        <v>33</v>
      </c>
      <c r="E215" s="53" t="str">
        <f t="shared" si="13"/>
        <v>22-35</v>
      </c>
      <c r="F215" s="17">
        <v>26</v>
      </c>
    </row>
    <row r="216" spans="1:6" x14ac:dyDescent="0.3">
      <c r="A216">
        <v>46549</v>
      </c>
      <c r="B216">
        <v>2025</v>
      </c>
      <c r="C216">
        <v>1988</v>
      </c>
      <c r="D216" s="10">
        <f t="shared" si="12"/>
        <v>37</v>
      </c>
      <c r="E216" s="53" t="str">
        <f t="shared" si="13"/>
        <v>36-75</v>
      </c>
      <c r="F216" s="17">
        <v>13</v>
      </c>
    </row>
    <row r="217" spans="1:6" x14ac:dyDescent="0.3">
      <c r="A217">
        <v>46602</v>
      </c>
      <c r="B217">
        <v>2025</v>
      </c>
      <c r="C217">
        <v>1974</v>
      </c>
      <c r="D217" s="10">
        <f t="shared" si="12"/>
        <v>51</v>
      </c>
      <c r="E217" s="53" t="str">
        <f t="shared" si="13"/>
        <v>36-75</v>
      </c>
      <c r="F217" s="17">
        <v>24</v>
      </c>
    </row>
    <row r="218" spans="1:6" x14ac:dyDescent="0.3">
      <c r="A218">
        <v>46668</v>
      </c>
      <c r="B218">
        <v>2025</v>
      </c>
      <c r="C218">
        <v>2003</v>
      </c>
      <c r="D218" s="10">
        <f t="shared" si="12"/>
        <v>22</v>
      </c>
      <c r="E218" s="53" t="str">
        <f t="shared" si="13"/>
        <v>22-35</v>
      </c>
      <c r="F218" s="17">
        <v>18</v>
      </c>
    </row>
    <row r="219" spans="1:6" x14ac:dyDescent="0.3">
      <c r="A219">
        <v>46755</v>
      </c>
      <c r="B219">
        <v>2025</v>
      </c>
      <c r="C219">
        <v>1990</v>
      </c>
      <c r="D219" s="10">
        <f t="shared" si="12"/>
        <v>35</v>
      </c>
      <c r="E219" s="53" t="str">
        <f t="shared" si="13"/>
        <v>22-35</v>
      </c>
      <c r="F219" s="17">
        <v>22</v>
      </c>
    </row>
    <row r="220" spans="1:6" x14ac:dyDescent="0.3">
      <c r="A220">
        <v>46757</v>
      </c>
      <c r="B220">
        <v>2025</v>
      </c>
      <c r="C220">
        <v>2005</v>
      </c>
      <c r="D220" s="10">
        <f t="shared" si="12"/>
        <v>20</v>
      </c>
      <c r="E220" s="53" t="str">
        <f t="shared" si="13"/>
        <v>15-21</v>
      </c>
      <c r="F220" s="17">
        <v>19</v>
      </c>
    </row>
    <row r="221" spans="1:6" x14ac:dyDescent="0.3">
      <c r="A221">
        <v>41026</v>
      </c>
      <c r="B221">
        <v>2025</v>
      </c>
      <c r="C221">
        <v>1997</v>
      </c>
      <c r="D221" s="10">
        <f t="shared" si="12"/>
        <v>28</v>
      </c>
      <c r="E221" s="53" t="str">
        <f t="shared" si="13"/>
        <v>22-35</v>
      </c>
      <c r="F221" s="17">
        <v>24</v>
      </c>
    </row>
    <row r="222" spans="1:6" x14ac:dyDescent="0.3">
      <c r="A222">
        <v>46797</v>
      </c>
      <c r="B222">
        <v>2025</v>
      </c>
      <c r="C222">
        <v>2004</v>
      </c>
      <c r="D222" s="10">
        <f t="shared" si="12"/>
        <v>21</v>
      </c>
      <c r="E222" s="53" t="str">
        <f t="shared" si="13"/>
        <v>15-21</v>
      </c>
      <c r="F222" s="17">
        <v>21</v>
      </c>
    </row>
    <row r="223" spans="1:6" x14ac:dyDescent="0.3">
      <c r="A223">
        <v>46813</v>
      </c>
      <c r="B223">
        <v>2025</v>
      </c>
      <c r="C223">
        <v>1974</v>
      </c>
      <c r="D223" s="10">
        <f t="shared" si="12"/>
        <v>51</v>
      </c>
      <c r="E223" s="53" t="str">
        <f t="shared" si="13"/>
        <v>36-75</v>
      </c>
      <c r="F223" s="17">
        <v>23</v>
      </c>
    </row>
    <row r="224" spans="1:6" x14ac:dyDescent="0.3">
      <c r="A224">
        <v>46814</v>
      </c>
      <c r="B224">
        <v>2025</v>
      </c>
      <c r="C224">
        <v>1984</v>
      </c>
      <c r="D224" s="10">
        <f t="shared" si="12"/>
        <v>41</v>
      </c>
      <c r="E224" s="53" t="str">
        <f t="shared" si="13"/>
        <v>36-75</v>
      </c>
      <c r="F224" s="17">
        <v>20</v>
      </c>
    </row>
    <row r="225" spans="1:6" x14ac:dyDescent="0.3">
      <c r="A225">
        <v>46815</v>
      </c>
      <c r="B225">
        <v>2025</v>
      </c>
      <c r="C225">
        <v>1975</v>
      </c>
      <c r="D225" s="10">
        <f t="shared" si="12"/>
        <v>50</v>
      </c>
      <c r="E225" s="53" t="str">
        <f t="shared" si="13"/>
        <v>36-75</v>
      </c>
      <c r="F225" s="17">
        <v>18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5E66-3029-46E0-9132-3B2EEFD9417A}">
  <dimension ref="A1:V226"/>
  <sheetViews>
    <sheetView zoomScale="95" zoomScaleNormal="184" workbookViewId="0">
      <selection activeCell="O11" sqref="O11"/>
    </sheetView>
  </sheetViews>
  <sheetFormatPr defaultRowHeight="14.4" x14ac:dyDescent="0.3"/>
  <cols>
    <col min="1" max="1" width="11.33203125" customWidth="1"/>
    <col min="2" max="2" width="19.109375" style="17" customWidth="1"/>
    <col min="7" max="7" width="12" customWidth="1"/>
    <col min="8" max="8" width="16.5546875" customWidth="1"/>
    <col min="10" max="10" width="12.5546875" customWidth="1"/>
    <col min="11" max="11" width="15.21875" customWidth="1"/>
    <col min="12" max="12" width="10.44140625" customWidth="1"/>
    <col min="13" max="13" width="9.6640625" customWidth="1"/>
    <col min="15" max="15" width="12.21875" customWidth="1"/>
    <col min="16" max="16" width="16" customWidth="1"/>
  </cols>
  <sheetData>
    <row r="1" spans="1:22" x14ac:dyDescent="0.3">
      <c r="E1" t="s">
        <v>150</v>
      </c>
      <c r="H1" t="s">
        <v>127</v>
      </c>
      <c r="J1" t="s">
        <v>137</v>
      </c>
      <c r="L1">
        <v>121</v>
      </c>
      <c r="M1">
        <v>10</v>
      </c>
    </row>
    <row r="2" spans="1:22" x14ac:dyDescent="0.3">
      <c r="E2">
        <v>133</v>
      </c>
      <c r="H2" s="9">
        <f>AVERAGE(B:B)</f>
        <v>4.1259541984732824</v>
      </c>
      <c r="J2" s="6">
        <f>STDEVPA(B:B)</f>
        <v>2.460392749934492</v>
      </c>
      <c r="L2" s="57" t="s">
        <v>194</v>
      </c>
      <c r="M2" s="55" t="s">
        <v>195</v>
      </c>
    </row>
    <row r="3" spans="1:22" ht="45" customHeight="1" x14ac:dyDescent="0.3">
      <c r="A3" t="s">
        <v>19</v>
      </c>
      <c r="B3" s="41" t="s">
        <v>201</v>
      </c>
      <c r="C3" t="s">
        <v>20</v>
      </c>
      <c r="E3" s="44" t="s">
        <v>180</v>
      </c>
      <c r="F3" s="44" t="s">
        <v>186</v>
      </c>
      <c r="G3" s="44"/>
      <c r="K3" s="44" t="s">
        <v>180</v>
      </c>
      <c r="L3" s="58" t="s">
        <v>186</v>
      </c>
      <c r="M3" s="56" t="s">
        <v>186</v>
      </c>
    </row>
    <row r="4" spans="1:22" x14ac:dyDescent="0.3">
      <c r="E4" s="47">
        <v>0</v>
      </c>
      <c r="F4" s="17">
        <f>COUNTIF(B:B,E4)</f>
        <v>20</v>
      </c>
      <c r="G4" s="43">
        <f>F4/$E$2</f>
        <v>0.15037593984962405</v>
      </c>
      <c r="H4" s="59">
        <f>SUM($F$4:F4)</f>
        <v>20</v>
      </c>
      <c r="K4" s="47">
        <v>0</v>
      </c>
      <c r="L4">
        <f>COUNTIF(B4:B201,K4)</f>
        <v>17</v>
      </c>
      <c r="M4">
        <f>COUNTIF(B202:B226,K4)</f>
        <v>3</v>
      </c>
      <c r="V4" s="6"/>
    </row>
    <row r="5" spans="1:22" x14ac:dyDescent="0.3">
      <c r="A5">
        <v>40697</v>
      </c>
      <c r="B5" s="17">
        <v>0</v>
      </c>
      <c r="C5">
        <v>0</v>
      </c>
      <c r="E5" s="47">
        <v>1</v>
      </c>
      <c r="F5" s="17">
        <f>COUNTIF(B:B,E5)</f>
        <v>2</v>
      </c>
      <c r="G5" s="43">
        <f t="shared" ref="G5:G11" si="0">F5/$E$2</f>
        <v>1.5037593984962405E-2</v>
      </c>
      <c r="H5" s="59">
        <f>SUM($F$4:F5)</f>
        <v>22</v>
      </c>
      <c r="K5" s="47">
        <v>1</v>
      </c>
      <c r="L5">
        <f>COUNTIF(B5:B202,K5)</f>
        <v>1</v>
      </c>
      <c r="M5">
        <f>COUNTIF(B203:B227,K5)</f>
        <v>1</v>
      </c>
      <c r="V5" s="6"/>
    </row>
    <row r="6" spans="1:22" x14ac:dyDescent="0.3">
      <c r="A6">
        <v>40873</v>
      </c>
      <c r="B6" s="17">
        <v>4</v>
      </c>
      <c r="C6">
        <v>0</v>
      </c>
      <c r="E6" s="47">
        <v>2</v>
      </c>
      <c r="F6" s="17">
        <f>COUNTIF(B:B,E6)</f>
        <v>14</v>
      </c>
      <c r="G6" s="43">
        <f t="shared" si="0"/>
        <v>0.10526315789473684</v>
      </c>
      <c r="H6" s="59">
        <f>SUM($F$4:F6)</f>
        <v>36</v>
      </c>
      <c r="K6" s="47">
        <v>2</v>
      </c>
      <c r="L6">
        <f>COUNTIF(B6:B203,K6)</f>
        <v>14</v>
      </c>
      <c r="M6">
        <f>COUNTIF(B204:B228,K6)</f>
        <v>0</v>
      </c>
      <c r="V6" s="6"/>
    </row>
    <row r="7" spans="1:22" x14ac:dyDescent="0.3">
      <c r="A7">
        <v>40895</v>
      </c>
      <c r="C7">
        <v>0</v>
      </c>
      <c r="E7" s="47">
        <v>3</v>
      </c>
      <c r="F7" s="17">
        <f>COUNTIF(B:B,E7)</f>
        <v>14</v>
      </c>
      <c r="G7" s="43">
        <f t="shared" si="0"/>
        <v>0.10526315789473684</v>
      </c>
      <c r="H7" s="59">
        <f>SUM($F$4:F7)</f>
        <v>50</v>
      </c>
      <c r="K7" s="47">
        <v>3</v>
      </c>
      <c r="L7">
        <f>COUNTIF(B7:B204,K7)</f>
        <v>13</v>
      </c>
      <c r="M7">
        <f>COUNTIF(B205:B229,K7)</f>
        <v>1</v>
      </c>
      <c r="V7" s="6"/>
    </row>
    <row r="8" spans="1:22" x14ac:dyDescent="0.3">
      <c r="A8">
        <v>40897</v>
      </c>
      <c r="C8">
        <v>0</v>
      </c>
      <c r="E8" s="47">
        <v>4</v>
      </c>
      <c r="F8" s="17">
        <f>COUNTIF(B:B,E8)</f>
        <v>12</v>
      </c>
      <c r="G8" s="43">
        <f t="shared" si="0"/>
        <v>9.0225563909774431E-2</v>
      </c>
      <c r="H8" s="59">
        <f>SUM($F$4:F8)</f>
        <v>62</v>
      </c>
      <c r="K8" s="47">
        <v>4</v>
      </c>
      <c r="L8">
        <f>COUNTIF(B8:B205,K8)</f>
        <v>9</v>
      </c>
      <c r="M8">
        <f>COUNTIF(B206:B230,K8)</f>
        <v>2</v>
      </c>
      <c r="V8" s="6"/>
    </row>
    <row r="9" spans="1:22" x14ac:dyDescent="0.3">
      <c r="A9">
        <v>40900</v>
      </c>
      <c r="C9">
        <v>0</v>
      </c>
      <c r="E9" s="47">
        <v>5</v>
      </c>
      <c r="F9" s="17">
        <f>COUNTIF(B:B,E9)</f>
        <v>26</v>
      </c>
      <c r="G9" s="43">
        <f>F9/$E$2</f>
        <v>0.19548872180451127</v>
      </c>
      <c r="H9" s="59">
        <f>SUM($F$4:F9)</f>
        <v>88</v>
      </c>
      <c r="K9" s="47">
        <v>5</v>
      </c>
      <c r="L9">
        <f>COUNTIF(B9:B206,K9)</f>
        <v>25</v>
      </c>
      <c r="M9">
        <f>COUNTIF(B207:B231,K9)</f>
        <v>1</v>
      </c>
      <c r="V9" s="6"/>
    </row>
    <row r="10" spans="1:22" x14ac:dyDescent="0.3">
      <c r="A10">
        <v>40904</v>
      </c>
      <c r="C10">
        <v>0</v>
      </c>
      <c r="E10" s="47">
        <v>6</v>
      </c>
      <c r="F10" s="17">
        <f>COUNTIF(B:B,E10)</f>
        <v>6</v>
      </c>
      <c r="G10" s="43">
        <f t="shared" si="0"/>
        <v>4.5112781954887216E-2</v>
      </c>
      <c r="H10" s="59">
        <f>SUM($F$4:F10)</f>
        <v>94</v>
      </c>
      <c r="K10" s="47">
        <v>6</v>
      </c>
      <c r="L10">
        <f>COUNTIF(B10:B207,K10)</f>
        <v>6</v>
      </c>
      <c r="M10">
        <f>COUNTIF(B208:B232,K10)</f>
        <v>0</v>
      </c>
      <c r="V10" s="6"/>
    </row>
    <row r="11" spans="1:22" x14ac:dyDescent="0.3">
      <c r="A11">
        <v>40907</v>
      </c>
      <c r="B11" s="17">
        <v>4</v>
      </c>
      <c r="C11">
        <v>0</v>
      </c>
      <c r="E11" s="47">
        <v>7</v>
      </c>
      <c r="F11" s="17">
        <f>COUNTIF(B:B,E11)</f>
        <v>36</v>
      </c>
      <c r="G11" s="43">
        <f t="shared" si="0"/>
        <v>0.27067669172932329</v>
      </c>
      <c r="H11" s="59">
        <f>SUM($F$4:F11)</f>
        <v>130</v>
      </c>
      <c r="K11" s="47">
        <v>7</v>
      </c>
      <c r="L11">
        <f>COUNTIF(B11:B208,K11)</f>
        <v>35</v>
      </c>
      <c r="M11">
        <v>2</v>
      </c>
      <c r="V11" s="6"/>
    </row>
    <row r="12" spans="1:22" x14ac:dyDescent="0.3">
      <c r="A12">
        <v>40913</v>
      </c>
      <c r="B12" s="17">
        <v>5</v>
      </c>
      <c r="C12">
        <v>0</v>
      </c>
      <c r="V12" s="6"/>
    </row>
    <row r="13" spans="1:22" x14ac:dyDescent="0.3">
      <c r="A13">
        <v>40953</v>
      </c>
      <c r="B13" s="17">
        <v>7</v>
      </c>
      <c r="C13">
        <v>0</v>
      </c>
    </row>
    <row r="14" spans="1:22" x14ac:dyDescent="0.3">
      <c r="A14">
        <v>40956</v>
      </c>
      <c r="C14">
        <v>0</v>
      </c>
    </row>
    <row r="15" spans="1:22" x14ac:dyDescent="0.3">
      <c r="A15">
        <v>40959</v>
      </c>
      <c r="C15">
        <v>0</v>
      </c>
    </row>
    <row r="16" spans="1:22" x14ac:dyDescent="0.3">
      <c r="A16">
        <v>40960</v>
      </c>
      <c r="B16" s="17">
        <v>6</v>
      </c>
      <c r="C16">
        <v>0</v>
      </c>
    </row>
    <row r="17" spans="1:3" x14ac:dyDescent="0.3">
      <c r="A17">
        <v>40969</v>
      </c>
      <c r="C17">
        <v>0</v>
      </c>
    </row>
    <row r="18" spans="1:3" x14ac:dyDescent="0.3">
      <c r="A18">
        <v>40975</v>
      </c>
      <c r="C18">
        <v>0</v>
      </c>
    </row>
    <row r="19" spans="1:3" x14ac:dyDescent="0.3">
      <c r="A19">
        <v>40985</v>
      </c>
      <c r="B19" s="17">
        <v>4</v>
      </c>
      <c r="C19">
        <v>0</v>
      </c>
    </row>
    <row r="20" spans="1:3" x14ac:dyDescent="0.3">
      <c r="A20">
        <v>40988</v>
      </c>
      <c r="B20" s="17">
        <v>2</v>
      </c>
      <c r="C20">
        <v>0</v>
      </c>
    </row>
    <row r="21" spans="1:3" x14ac:dyDescent="0.3">
      <c r="A21">
        <v>40987</v>
      </c>
      <c r="B21" s="17">
        <v>5</v>
      </c>
      <c r="C21">
        <v>0</v>
      </c>
    </row>
    <row r="22" spans="1:3" x14ac:dyDescent="0.3">
      <c r="A22">
        <v>40989</v>
      </c>
      <c r="B22" s="17">
        <v>5</v>
      </c>
      <c r="C22">
        <v>0</v>
      </c>
    </row>
    <row r="23" spans="1:3" x14ac:dyDescent="0.3">
      <c r="A23">
        <v>40993</v>
      </c>
      <c r="B23" s="17">
        <v>3</v>
      </c>
      <c r="C23">
        <v>0</v>
      </c>
    </row>
    <row r="24" spans="1:3" x14ac:dyDescent="0.3">
      <c r="A24">
        <v>40994</v>
      </c>
      <c r="B24" s="17">
        <v>6</v>
      </c>
      <c r="C24">
        <v>0</v>
      </c>
    </row>
    <row r="25" spans="1:3" x14ac:dyDescent="0.3">
      <c r="A25">
        <v>40995</v>
      </c>
      <c r="C25">
        <v>0</v>
      </c>
    </row>
    <row r="26" spans="1:3" x14ac:dyDescent="0.3">
      <c r="A26">
        <v>40999</v>
      </c>
      <c r="C26">
        <v>0</v>
      </c>
    </row>
    <row r="27" spans="1:3" x14ac:dyDescent="0.3">
      <c r="A27">
        <v>40998</v>
      </c>
      <c r="B27" s="17">
        <v>3</v>
      </c>
      <c r="C27">
        <v>0</v>
      </c>
    </row>
    <row r="28" spans="1:3" x14ac:dyDescent="0.3">
      <c r="A28">
        <v>41001</v>
      </c>
      <c r="B28" s="17">
        <v>5</v>
      </c>
      <c r="C28">
        <v>0</v>
      </c>
    </row>
    <row r="29" spans="1:3" x14ac:dyDescent="0.3">
      <c r="A29">
        <v>41003</v>
      </c>
      <c r="C29">
        <v>0</v>
      </c>
    </row>
    <row r="30" spans="1:3" x14ac:dyDescent="0.3">
      <c r="A30">
        <v>41005</v>
      </c>
      <c r="B30" s="17">
        <v>7</v>
      </c>
      <c r="C30">
        <v>0</v>
      </c>
    </row>
    <row r="31" spans="1:3" x14ac:dyDescent="0.3">
      <c r="A31">
        <v>41007</v>
      </c>
      <c r="C31">
        <v>0</v>
      </c>
    </row>
    <row r="32" spans="1:3" x14ac:dyDescent="0.3">
      <c r="A32">
        <v>41018</v>
      </c>
      <c r="C32">
        <v>0</v>
      </c>
    </row>
    <row r="33" spans="1:3" x14ac:dyDescent="0.3">
      <c r="A33">
        <v>41021</v>
      </c>
      <c r="B33" s="17">
        <v>7</v>
      </c>
      <c r="C33">
        <v>0</v>
      </c>
    </row>
    <row r="34" spans="1:3" x14ac:dyDescent="0.3">
      <c r="A34">
        <v>41025</v>
      </c>
      <c r="C34">
        <v>0</v>
      </c>
    </row>
    <row r="35" spans="1:3" x14ac:dyDescent="0.3">
      <c r="A35">
        <v>41056</v>
      </c>
      <c r="B35" s="17">
        <v>7</v>
      </c>
      <c r="C35">
        <v>0</v>
      </c>
    </row>
    <row r="36" spans="1:3" x14ac:dyDescent="0.3">
      <c r="A36">
        <v>41057</v>
      </c>
      <c r="B36" s="17">
        <v>5</v>
      </c>
      <c r="C36">
        <v>0</v>
      </c>
    </row>
    <row r="37" spans="1:3" x14ac:dyDescent="0.3">
      <c r="A37">
        <v>41076</v>
      </c>
      <c r="C37">
        <v>0</v>
      </c>
    </row>
    <row r="38" spans="1:3" x14ac:dyDescent="0.3">
      <c r="A38">
        <v>41080</v>
      </c>
      <c r="B38" s="17">
        <v>6</v>
      </c>
      <c r="C38">
        <v>0</v>
      </c>
    </row>
    <row r="39" spans="1:3" x14ac:dyDescent="0.3">
      <c r="A39">
        <v>41087</v>
      </c>
      <c r="C39">
        <v>0</v>
      </c>
    </row>
    <row r="40" spans="1:3" x14ac:dyDescent="0.3">
      <c r="A40">
        <v>41091</v>
      </c>
      <c r="B40" s="17">
        <v>7</v>
      </c>
      <c r="C40">
        <v>0</v>
      </c>
    </row>
    <row r="41" spans="1:3" x14ac:dyDescent="0.3">
      <c r="A41">
        <v>41092</v>
      </c>
      <c r="C41">
        <v>0</v>
      </c>
    </row>
    <row r="42" spans="1:3" x14ac:dyDescent="0.3">
      <c r="A42">
        <v>41093</v>
      </c>
      <c r="C42">
        <v>0</v>
      </c>
    </row>
    <row r="43" spans="1:3" x14ac:dyDescent="0.3">
      <c r="A43">
        <v>41096</v>
      </c>
      <c r="C43">
        <v>0</v>
      </c>
    </row>
    <row r="44" spans="1:3" x14ac:dyDescent="0.3">
      <c r="A44">
        <v>41097</v>
      </c>
      <c r="C44">
        <v>0</v>
      </c>
    </row>
    <row r="45" spans="1:3" x14ac:dyDescent="0.3">
      <c r="A45">
        <v>41098</v>
      </c>
      <c r="B45" s="17">
        <v>0</v>
      </c>
      <c r="C45">
        <v>0</v>
      </c>
    </row>
    <row r="46" spans="1:3" x14ac:dyDescent="0.3">
      <c r="A46">
        <v>41100</v>
      </c>
      <c r="B46" s="17">
        <v>7</v>
      </c>
      <c r="C46">
        <v>0</v>
      </c>
    </row>
    <row r="47" spans="1:3" x14ac:dyDescent="0.3">
      <c r="A47">
        <v>41104</v>
      </c>
      <c r="C47">
        <v>0</v>
      </c>
    </row>
    <row r="48" spans="1:3" x14ac:dyDescent="0.3">
      <c r="A48">
        <v>41105</v>
      </c>
      <c r="B48" s="17">
        <v>6</v>
      </c>
      <c r="C48">
        <v>0</v>
      </c>
    </row>
    <row r="49" spans="1:3" x14ac:dyDescent="0.3">
      <c r="A49">
        <v>41107</v>
      </c>
      <c r="B49" s="17">
        <v>2</v>
      </c>
      <c r="C49">
        <v>0</v>
      </c>
    </row>
    <row r="50" spans="1:3" x14ac:dyDescent="0.3">
      <c r="A50">
        <v>41112</v>
      </c>
      <c r="B50" s="17">
        <v>0</v>
      </c>
      <c r="C50">
        <v>0</v>
      </c>
    </row>
    <row r="51" spans="1:3" x14ac:dyDescent="0.3">
      <c r="A51">
        <v>41116</v>
      </c>
      <c r="C51">
        <v>0</v>
      </c>
    </row>
    <row r="52" spans="1:3" x14ac:dyDescent="0.3">
      <c r="A52">
        <v>41118</v>
      </c>
      <c r="B52" s="17">
        <v>0</v>
      </c>
      <c r="C52">
        <v>0</v>
      </c>
    </row>
    <row r="53" spans="1:3" x14ac:dyDescent="0.3">
      <c r="A53">
        <v>41121</v>
      </c>
      <c r="B53" s="17">
        <v>0</v>
      </c>
      <c r="C53">
        <v>0</v>
      </c>
    </row>
    <row r="54" spans="1:3" x14ac:dyDescent="0.3">
      <c r="A54">
        <v>41148</v>
      </c>
      <c r="B54" s="17">
        <v>2</v>
      </c>
      <c r="C54">
        <v>0</v>
      </c>
    </row>
    <row r="55" spans="1:3" x14ac:dyDescent="0.3">
      <c r="A55">
        <v>41151</v>
      </c>
      <c r="C55">
        <v>0</v>
      </c>
    </row>
    <row r="56" spans="1:3" x14ac:dyDescent="0.3">
      <c r="A56">
        <v>41195</v>
      </c>
      <c r="B56" s="17">
        <v>5</v>
      </c>
      <c r="C56">
        <v>0</v>
      </c>
    </row>
    <row r="57" spans="1:3" x14ac:dyDescent="0.3">
      <c r="A57">
        <v>41211</v>
      </c>
      <c r="B57" s="17">
        <v>0</v>
      </c>
      <c r="C57">
        <v>0</v>
      </c>
    </row>
    <row r="58" spans="1:3" x14ac:dyDescent="0.3">
      <c r="A58">
        <v>41239</v>
      </c>
      <c r="B58" s="17">
        <v>3</v>
      </c>
      <c r="C58">
        <v>0</v>
      </c>
    </row>
    <row r="59" spans="1:3" x14ac:dyDescent="0.3">
      <c r="A59">
        <v>41281</v>
      </c>
      <c r="B59" s="17">
        <v>5</v>
      </c>
      <c r="C59">
        <v>0</v>
      </c>
    </row>
    <row r="60" spans="1:3" x14ac:dyDescent="0.3">
      <c r="A60">
        <v>41289</v>
      </c>
      <c r="C60">
        <v>0</v>
      </c>
    </row>
    <row r="61" spans="1:3" x14ac:dyDescent="0.3">
      <c r="A61">
        <v>41293</v>
      </c>
      <c r="C61">
        <v>0</v>
      </c>
    </row>
    <row r="62" spans="1:3" x14ac:dyDescent="0.3">
      <c r="A62">
        <v>34182</v>
      </c>
      <c r="B62" s="17">
        <v>5</v>
      </c>
      <c r="C62">
        <v>0</v>
      </c>
    </row>
    <row r="63" spans="1:3" x14ac:dyDescent="0.3">
      <c r="A63">
        <v>41315</v>
      </c>
      <c r="B63" s="17">
        <v>7</v>
      </c>
      <c r="C63">
        <v>0</v>
      </c>
    </row>
    <row r="64" spans="1:3" x14ac:dyDescent="0.3">
      <c r="A64">
        <v>41328</v>
      </c>
      <c r="B64" s="17">
        <v>7</v>
      </c>
      <c r="C64">
        <v>0</v>
      </c>
    </row>
    <row r="65" spans="1:3" x14ac:dyDescent="0.3">
      <c r="A65">
        <v>41332</v>
      </c>
      <c r="C65">
        <v>0</v>
      </c>
    </row>
    <row r="66" spans="1:3" x14ac:dyDescent="0.3">
      <c r="A66">
        <v>41387</v>
      </c>
      <c r="C66">
        <v>0</v>
      </c>
    </row>
    <row r="67" spans="1:3" x14ac:dyDescent="0.3">
      <c r="A67">
        <v>41395</v>
      </c>
      <c r="B67" s="17">
        <v>0</v>
      </c>
      <c r="C67">
        <v>0</v>
      </c>
    </row>
    <row r="68" spans="1:3" x14ac:dyDescent="0.3">
      <c r="A68">
        <v>41412</v>
      </c>
      <c r="B68" s="17">
        <v>2</v>
      </c>
      <c r="C68">
        <v>0</v>
      </c>
    </row>
    <row r="69" spans="1:3" x14ac:dyDescent="0.3">
      <c r="A69">
        <v>41419</v>
      </c>
      <c r="C69">
        <v>0</v>
      </c>
    </row>
    <row r="70" spans="1:3" x14ac:dyDescent="0.3">
      <c r="A70">
        <v>41422</v>
      </c>
      <c r="B70" s="17">
        <v>3</v>
      </c>
      <c r="C70">
        <v>0</v>
      </c>
    </row>
    <row r="71" spans="1:3" x14ac:dyDescent="0.3">
      <c r="A71">
        <v>41503</v>
      </c>
      <c r="B71" s="17">
        <v>0</v>
      </c>
      <c r="C71">
        <v>0</v>
      </c>
    </row>
    <row r="72" spans="1:3" x14ac:dyDescent="0.3">
      <c r="A72">
        <v>41452</v>
      </c>
      <c r="C72">
        <v>0</v>
      </c>
    </row>
    <row r="73" spans="1:3" x14ac:dyDescent="0.3">
      <c r="A73">
        <v>41457</v>
      </c>
      <c r="B73" s="17">
        <v>3</v>
      </c>
      <c r="C73">
        <v>0</v>
      </c>
    </row>
    <row r="74" spans="1:3" x14ac:dyDescent="0.3">
      <c r="A74">
        <v>41569</v>
      </c>
      <c r="B74" s="42"/>
      <c r="C74" s="7">
        <v>0</v>
      </c>
    </row>
    <row r="75" spans="1:3" x14ac:dyDescent="0.3">
      <c r="A75">
        <v>41588</v>
      </c>
      <c r="B75" s="17">
        <v>3</v>
      </c>
      <c r="C75">
        <v>0</v>
      </c>
    </row>
    <row r="76" spans="1:3" x14ac:dyDescent="0.3">
      <c r="A76">
        <v>41631</v>
      </c>
      <c r="B76" s="17">
        <v>7</v>
      </c>
      <c r="C76">
        <v>0</v>
      </c>
    </row>
    <row r="77" spans="1:3" x14ac:dyDescent="0.3">
      <c r="A77">
        <v>41722</v>
      </c>
      <c r="B77" s="17">
        <v>5</v>
      </c>
      <c r="C77">
        <v>0</v>
      </c>
    </row>
    <row r="78" spans="1:3" x14ac:dyDescent="0.3">
      <c r="A78">
        <v>41747</v>
      </c>
      <c r="B78" s="17">
        <v>0</v>
      </c>
      <c r="C78">
        <v>0</v>
      </c>
    </row>
    <row r="79" spans="1:3" x14ac:dyDescent="0.3">
      <c r="A79">
        <v>41756</v>
      </c>
      <c r="B79" s="17">
        <v>7</v>
      </c>
      <c r="C79">
        <v>0</v>
      </c>
    </row>
    <row r="80" spans="1:3" x14ac:dyDescent="0.3">
      <c r="A80">
        <v>41777</v>
      </c>
      <c r="C80">
        <v>0</v>
      </c>
    </row>
    <row r="81" spans="1:3" x14ac:dyDescent="0.3">
      <c r="A81">
        <v>41785</v>
      </c>
      <c r="B81" s="17">
        <v>0</v>
      </c>
      <c r="C81">
        <v>0</v>
      </c>
    </row>
    <row r="82" spans="1:3" x14ac:dyDescent="0.3">
      <c r="A82">
        <v>41854</v>
      </c>
      <c r="C82">
        <v>0</v>
      </c>
    </row>
    <row r="83" spans="1:3" x14ac:dyDescent="0.3">
      <c r="A83">
        <v>41965</v>
      </c>
      <c r="B83" s="17">
        <v>5</v>
      </c>
      <c r="C83">
        <v>0</v>
      </c>
    </row>
    <row r="84" spans="1:3" x14ac:dyDescent="0.3">
      <c r="A84">
        <v>42044</v>
      </c>
      <c r="C84">
        <v>0</v>
      </c>
    </row>
    <row r="85" spans="1:3" x14ac:dyDescent="0.3">
      <c r="A85">
        <v>42094</v>
      </c>
      <c r="B85" s="17">
        <v>7</v>
      </c>
      <c r="C85">
        <v>0</v>
      </c>
    </row>
    <row r="86" spans="1:3" x14ac:dyDescent="0.3">
      <c r="A86">
        <v>42135</v>
      </c>
      <c r="B86" s="17">
        <v>5</v>
      </c>
      <c r="C86">
        <v>0</v>
      </c>
    </row>
    <row r="87" spans="1:3" x14ac:dyDescent="0.3">
      <c r="A87">
        <v>42164</v>
      </c>
      <c r="B87" s="17">
        <v>7</v>
      </c>
      <c r="C87">
        <v>0</v>
      </c>
    </row>
    <row r="88" spans="1:3" x14ac:dyDescent="0.3">
      <c r="A88">
        <v>42223</v>
      </c>
      <c r="C88">
        <v>0</v>
      </c>
    </row>
    <row r="89" spans="1:3" x14ac:dyDescent="0.3">
      <c r="A89">
        <v>42258</v>
      </c>
      <c r="B89" s="17">
        <v>2</v>
      </c>
      <c r="C89">
        <v>0</v>
      </c>
    </row>
    <row r="90" spans="1:3" x14ac:dyDescent="0.3">
      <c r="A90">
        <v>42381</v>
      </c>
      <c r="C90">
        <v>0</v>
      </c>
    </row>
    <row r="91" spans="1:3" x14ac:dyDescent="0.3">
      <c r="A91">
        <v>42389</v>
      </c>
      <c r="B91" s="17">
        <v>2</v>
      </c>
      <c r="C91">
        <v>0</v>
      </c>
    </row>
    <row r="92" spans="1:3" x14ac:dyDescent="0.3">
      <c r="A92">
        <v>42391</v>
      </c>
      <c r="B92" s="17">
        <v>6</v>
      </c>
      <c r="C92">
        <v>0</v>
      </c>
    </row>
    <row r="93" spans="1:3" x14ac:dyDescent="0.3">
      <c r="A93">
        <v>41008</v>
      </c>
      <c r="B93" s="17">
        <v>2</v>
      </c>
      <c r="C93">
        <v>0</v>
      </c>
    </row>
    <row r="94" spans="1:3" x14ac:dyDescent="0.3">
      <c r="A94">
        <v>42454</v>
      </c>
      <c r="B94" s="42"/>
      <c r="C94" s="7">
        <v>0</v>
      </c>
    </row>
    <row r="95" spans="1:3" x14ac:dyDescent="0.3">
      <c r="A95">
        <v>42576</v>
      </c>
      <c r="C95">
        <v>0</v>
      </c>
    </row>
    <row r="96" spans="1:3" x14ac:dyDescent="0.3">
      <c r="A96">
        <v>42595</v>
      </c>
      <c r="B96" s="17">
        <v>4</v>
      </c>
      <c r="C96">
        <v>0</v>
      </c>
    </row>
    <row r="97" spans="1:3" x14ac:dyDescent="0.3">
      <c r="A97">
        <v>42684</v>
      </c>
      <c r="B97" s="17">
        <v>0</v>
      </c>
      <c r="C97">
        <v>0</v>
      </c>
    </row>
    <row r="98" spans="1:3" x14ac:dyDescent="0.3">
      <c r="A98">
        <v>42721</v>
      </c>
      <c r="B98" s="17">
        <v>5</v>
      </c>
      <c r="C98">
        <v>0</v>
      </c>
    </row>
    <row r="99" spans="1:3" x14ac:dyDescent="0.3">
      <c r="A99">
        <v>42745</v>
      </c>
      <c r="C99">
        <v>0</v>
      </c>
    </row>
    <row r="100" spans="1:3" x14ac:dyDescent="0.3">
      <c r="A100">
        <v>42791</v>
      </c>
      <c r="B100" s="17">
        <v>4</v>
      </c>
      <c r="C100">
        <v>0</v>
      </c>
    </row>
    <row r="101" spans="1:3" x14ac:dyDescent="0.3">
      <c r="A101">
        <v>42890</v>
      </c>
      <c r="B101" s="17">
        <v>4</v>
      </c>
      <c r="C101">
        <v>0</v>
      </c>
    </row>
    <row r="102" spans="1:3" x14ac:dyDescent="0.3">
      <c r="A102">
        <v>43084</v>
      </c>
      <c r="B102" s="17">
        <v>0</v>
      </c>
      <c r="C102">
        <v>0</v>
      </c>
    </row>
    <row r="103" spans="1:3" x14ac:dyDescent="0.3">
      <c r="A103">
        <v>43085</v>
      </c>
      <c r="C103">
        <v>0</v>
      </c>
    </row>
    <row r="104" spans="1:3" x14ac:dyDescent="0.3">
      <c r="A104">
        <v>43086</v>
      </c>
      <c r="B104" s="17">
        <v>2</v>
      </c>
      <c r="C104">
        <v>0</v>
      </c>
    </row>
    <row r="105" spans="1:3" x14ac:dyDescent="0.3">
      <c r="A105">
        <v>43109</v>
      </c>
      <c r="B105" s="17">
        <v>2</v>
      </c>
      <c r="C105">
        <v>0</v>
      </c>
    </row>
    <row r="106" spans="1:3" x14ac:dyDescent="0.3">
      <c r="A106">
        <v>43225</v>
      </c>
      <c r="C106">
        <v>0</v>
      </c>
    </row>
    <row r="107" spans="1:3" x14ac:dyDescent="0.3">
      <c r="A107">
        <v>43227</v>
      </c>
      <c r="C107">
        <v>0</v>
      </c>
    </row>
    <row r="108" spans="1:3" x14ac:dyDescent="0.3">
      <c r="A108">
        <v>43335</v>
      </c>
      <c r="B108" s="17">
        <v>2</v>
      </c>
      <c r="C108">
        <v>0</v>
      </c>
    </row>
    <row r="109" spans="1:3" x14ac:dyDescent="0.3">
      <c r="A109">
        <v>40854</v>
      </c>
      <c r="B109" s="54">
        <v>2.5</v>
      </c>
      <c r="C109">
        <v>0</v>
      </c>
    </row>
    <row r="110" spans="1:3" x14ac:dyDescent="0.3">
      <c r="A110">
        <v>43493</v>
      </c>
      <c r="C110">
        <v>0</v>
      </c>
    </row>
    <row r="111" spans="1:3" x14ac:dyDescent="0.3">
      <c r="A111">
        <v>43675</v>
      </c>
      <c r="C111">
        <v>0</v>
      </c>
    </row>
    <row r="112" spans="1:3" x14ac:dyDescent="0.3">
      <c r="A112">
        <v>43743</v>
      </c>
      <c r="B112" s="17">
        <v>5</v>
      </c>
      <c r="C112">
        <v>0</v>
      </c>
    </row>
    <row r="113" spans="1:3" x14ac:dyDescent="0.3">
      <c r="A113">
        <v>43756</v>
      </c>
      <c r="C113">
        <v>0</v>
      </c>
    </row>
    <row r="114" spans="1:3" x14ac:dyDescent="0.3">
      <c r="A114">
        <v>43795</v>
      </c>
      <c r="B114" s="17">
        <v>4</v>
      </c>
      <c r="C114">
        <v>0</v>
      </c>
    </row>
    <row r="115" spans="1:3" x14ac:dyDescent="0.3">
      <c r="A115">
        <v>43989</v>
      </c>
      <c r="B115" s="17">
        <v>5</v>
      </c>
      <c r="C115">
        <v>0</v>
      </c>
    </row>
    <row r="116" spans="1:3" x14ac:dyDescent="0.3">
      <c r="A116">
        <v>44000</v>
      </c>
      <c r="C116">
        <v>0</v>
      </c>
    </row>
    <row r="117" spans="1:3" x14ac:dyDescent="0.3">
      <c r="A117">
        <v>44005</v>
      </c>
      <c r="C117">
        <v>0</v>
      </c>
    </row>
    <row r="118" spans="1:3" x14ac:dyDescent="0.3">
      <c r="A118">
        <v>44061</v>
      </c>
      <c r="B118" s="17">
        <v>2</v>
      </c>
      <c r="C118">
        <v>0</v>
      </c>
    </row>
    <row r="119" spans="1:3" x14ac:dyDescent="0.3">
      <c r="A119">
        <v>44075</v>
      </c>
      <c r="B119" s="17">
        <v>7</v>
      </c>
      <c r="C119">
        <v>0</v>
      </c>
    </row>
    <row r="120" spans="1:3" x14ac:dyDescent="0.3">
      <c r="A120">
        <v>44106</v>
      </c>
      <c r="B120" s="17">
        <v>0</v>
      </c>
      <c r="C120">
        <v>0</v>
      </c>
    </row>
    <row r="121" spans="1:3" x14ac:dyDescent="0.3">
      <c r="A121">
        <v>44138</v>
      </c>
      <c r="B121" s="42"/>
      <c r="C121" s="7">
        <v>0</v>
      </c>
    </row>
    <row r="122" spans="1:3" x14ac:dyDescent="0.3">
      <c r="A122">
        <v>44141</v>
      </c>
      <c r="B122" s="17">
        <v>5</v>
      </c>
      <c r="C122">
        <v>0</v>
      </c>
    </row>
    <row r="123" spans="1:3" x14ac:dyDescent="0.3">
      <c r="A123">
        <v>44136</v>
      </c>
      <c r="C123">
        <v>0</v>
      </c>
    </row>
    <row r="124" spans="1:3" x14ac:dyDescent="0.3">
      <c r="A124">
        <v>44168</v>
      </c>
      <c r="B124" s="17">
        <v>7</v>
      </c>
      <c r="C124">
        <v>0</v>
      </c>
    </row>
    <row r="125" spans="1:3" x14ac:dyDescent="0.3">
      <c r="A125">
        <v>44170</v>
      </c>
      <c r="C125">
        <v>0</v>
      </c>
    </row>
    <row r="126" spans="1:3" x14ac:dyDescent="0.3">
      <c r="A126">
        <v>44198</v>
      </c>
      <c r="B126" s="17">
        <v>5</v>
      </c>
      <c r="C126">
        <v>0</v>
      </c>
    </row>
    <row r="127" spans="1:3" x14ac:dyDescent="0.3">
      <c r="A127">
        <v>44204</v>
      </c>
      <c r="B127" s="17">
        <v>3</v>
      </c>
      <c r="C127">
        <v>0</v>
      </c>
    </row>
    <row r="128" spans="1:3" x14ac:dyDescent="0.3">
      <c r="A128">
        <v>44210</v>
      </c>
      <c r="C128">
        <v>0</v>
      </c>
    </row>
    <row r="129" spans="1:3" x14ac:dyDescent="0.3">
      <c r="A129">
        <v>44211</v>
      </c>
      <c r="B129" s="17">
        <v>2</v>
      </c>
      <c r="C129">
        <v>0</v>
      </c>
    </row>
    <row r="130" spans="1:3" x14ac:dyDescent="0.3">
      <c r="A130">
        <v>44241</v>
      </c>
      <c r="C130">
        <v>0</v>
      </c>
    </row>
    <row r="131" spans="1:3" x14ac:dyDescent="0.3">
      <c r="A131">
        <v>44313</v>
      </c>
      <c r="C131">
        <v>0</v>
      </c>
    </row>
    <row r="132" spans="1:3" x14ac:dyDescent="0.3">
      <c r="A132">
        <v>44316</v>
      </c>
      <c r="C132">
        <v>0</v>
      </c>
    </row>
    <row r="133" spans="1:3" x14ac:dyDescent="0.3">
      <c r="A133">
        <v>44440</v>
      </c>
      <c r="B133" s="17">
        <v>7</v>
      </c>
      <c r="C133">
        <v>0</v>
      </c>
    </row>
    <row r="134" spans="1:3" ht="15" customHeight="1" x14ac:dyDescent="0.3">
      <c r="A134">
        <v>44502</v>
      </c>
      <c r="B134" s="17">
        <v>7</v>
      </c>
      <c r="C134">
        <v>0</v>
      </c>
    </row>
    <row r="135" spans="1:3" x14ac:dyDescent="0.3">
      <c r="A135">
        <v>44618</v>
      </c>
      <c r="C135">
        <v>0</v>
      </c>
    </row>
    <row r="136" spans="1:3" x14ac:dyDescent="0.3">
      <c r="A136">
        <v>44625</v>
      </c>
      <c r="B136" s="17">
        <v>5</v>
      </c>
      <c r="C136">
        <v>0</v>
      </c>
    </row>
    <row r="137" spans="1:3" x14ac:dyDescent="0.3">
      <c r="A137">
        <v>44631</v>
      </c>
      <c r="B137" s="17">
        <v>7</v>
      </c>
      <c r="C137">
        <v>0</v>
      </c>
    </row>
    <row r="138" spans="1:3" x14ac:dyDescent="0.3">
      <c r="A138">
        <v>44689</v>
      </c>
      <c r="C138">
        <v>0</v>
      </c>
    </row>
    <row r="139" spans="1:3" x14ac:dyDescent="0.3">
      <c r="A139">
        <v>44731</v>
      </c>
      <c r="B139" s="17">
        <v>0</v>
      </c>
      <c r="C139">
        <v>0</v>
      </c>
    </row>
    <row r="140" spans="1:3" x14ac:dyDescent="0.3">
      <c r="A140">
        <v>44748</v>
      </c>
      <c r="C140">
        <v>0</v>
      </c>
    </row>
    <row r="141" spans="1:3" x14ac:dyDescent="0.3">
      <c r="A141">
        <v>44752</v>
      </c>
      <c r="C141">
        <v>0</v>
      </c>
    </row>
    <row r="142" spans="1:3" x14ac:dyDescent="0.3">
      <c r="A142">
        <v>44760</v>
      </c>
      <c r="B142" s="17">
        <v>5</v>
      </c>
      <c r="C142">
        <v>0</v>
      </c>
    </row>
    <row r="143" spans="1:3" x14ac:dyDescent="0.3">
      <c r="A143">
        <v>44761</v>
      </c>
      <c r="C143">
        <v>0</v>
      </c>
    </row>
    <row r="144" spans="1:3" x14ac:dyDescent="0.3">
      <c r="A144">
        <v>44774</v>
      </c>
      <c r="B144" s="17">
        <v>5</v>
      </c>
      <c r="C144">
        <v>0</v>
      </c>
    </row>
    <row r="145" spans="1:3" x14ac:dyDescent="0.3">
      <c r="A145">
        <v>44777</v>
      </c>
      <c r="C145">
        <v>0</v>
      </c>
    </row>
    <row r="146" spans="1:3" x14ac:dyDescent="0.3">
      <c r="A146">
        <v>44782</v>
      </c>
      <c r="C146">
        <v>0</v>
      </c>
    </row>
    <row r="147" spans="1:3" x14ac:dyDescent="0.3">
      <c r="A147">
        <v>44792</v>
      </c>
      <c r="B147" s="17">
        <v>3</v>
      </c>
      <c r="C147">
        <v>0</v>
      </c>
    </row>
    <row r="148" spans="1:3" x14ac:dyDescent="0.3">
      <c r="A148">
        <v>44794</v>
      </c>
      <c r="B148" s="17">
        <v>7</v>
      </c>
      <c r="C148">
        <v>0</v>
      </c>
    </row>
    <row r="149" spans="1:3" x14ac:dyDescent="0.3">
      <c r="A149">
        <v>44802</v>
      </c>
      <c r="B149" s="17">
        <v>7</v>
      </c>
      <c r="C149">
        <v>0</v>
      </c>
    </row>
    <row r="150" spans="1:3" x14ac:dyDescent="0.3">
      <c r="A150">
        <v>44803</v>
      </c>
      <c r="C150">
        <v>0</v>
      </c>
    </row>
    <row r="151" spans="1:3" x14ac:dyDescent="0.3">
      <c r="A151">
        <v>44811</v>
      </c>
      <c r="B151" s="17">
        <v>7</v>
      </c>
      <c r="C151">
        <v>0</v>
      </c>
    </row>
    <row r="152" spans="1:3" x14ac:dyDescent="0.3">
      <c r="A152">
        <v>44822</v>
      </c>
      <c r="C152">
        <v>0</v>
      </c>
    </row>
    <row r="153" spans="1:3" x14ac:dyDescent="0.3">
      <c r="A153">
        <v>44835</v>
      </c>
      <c r="B153" s="17">
        <v>7</v>
      </c>
      <c r="C153">
        <v>0</v>
      </c>
    </row>
    <row r="154" spans="1:3" x14ac:dyDescent="0.3">
      <c r="A154">
        <v>44853</v>
      </c>
      <c r="B154" s="17">
        <v>4</v>
      </c>
      <c r="C154">
        <v>0</v>
      </c>
    </row>
    <row r="155" spans="1:3" x14ac:dyDescent="0.3">
      <c r="A155">
        <v>44874</v>
      </c>
      <c r="B155" s="17">
        <v>6</v>
      </c>
      <c r="C155">
        <v>0</v>
      </c>
    </row>
    <row r="156" spans="1:3" x14ac:dyDescent="0.3">
      <c r="A156">
        <v>44886</v>
      </c>
      <c r="B156" s="17">
        <v>5</v>
      </c>
      <c r="C156">
        <v>0</v>
      </c>
    </row>
    <row r="157" spans="1:3" x14ac:dyDescent="0.3">
      <c r="A157">
        <v>44906</v>
      </c>
      <c r="B157" s="17">
        <v>5</v>
      </c>
      <c r="C157">
        <v>0</v>
      </c>
    </row>
    <row r="158" spans="1:3" x14ac:dyDescent="0.3">
      <c r="A158">
        <v>44912</v>
      </c>
      <c r="B158" s="17">
        <v>7</v>
      </c>
      <c r="C158">
        <v>0</v>
      </c>
    </row>
    <row r="159" spans="1:3" x14ac:dyDescent="0.3">
      <c r="A159">
        <v>44917</v>
      </c>
      <c r="B159" s="17">
        <v>7</v>
      </c>
      <c r="C159">
        <v>0</v>
      </c>
    </row>
    <row r="160" spans="1:3" x14ac:dyDescent="0.3">
      <c r="A160">
        <v>44920</v>
      </c>
      <c r="B160" s="17">
        <v>7</v>
      </c>
      <c r="C160">
        <v>0</v>
      </c>
    </row>
    <row r="161" spans="1:3" x14ac:dyDescent="0.3">
      <c r="A161">
        <v>44925</v>
      </c>
      <c r="B161" s="17">
        <v>7</v>
      </c>
      <c r="C161">
        <v>0</v>
      </c>
    </row>
    <row r="162" spans="1:3" x14ac:dyDescent="0.3">
      <c r="A162">
        <v>44929</v>
      </c>
      <c r="B162" s="17">
        <v>7</v>
      </c>
      <c r="C162">
        <v>0</v>
      </c>
    </row>
    <row r="163" spans="1:3" x14ac:dyDescent="0.3">
      <c r="A163">
        <v>44932</v>
      </c>
      <c r="B163" s="17">
        <v>3</v>
      </c>
      <c r="C163">
        <v>0</v>
      </c>
    </row>
    <row r="164" spans="1:3" x14ac:dyDescent="0.3">
      <c r="A164">
        <v>44934</v>
      </c>
      <c r="B164" s="17">
        <v>3</v>
      </c>
      <c r="C164">
        <v>0</v>
      </c>
    </row>
    <row r="165" spans="1:3" x14ac:dyDescent="0.3">
      <c r="A165">
        <v>44935</v>
      </c>
      <c r="B165" s="17">
        <v>1</v>
      </c>
      <c r="C165">
        <v>0</v>
      </c>
    </row>
    <row r="166" spans="1:3" x14ac:dyDescent="0.3">
      <c r="A166">
        <v>44940</v>
      </c>
      <c r="C166">
        <v>0</v>
      </c>
    </row>
    <row r="167" spans="1:3" x14ac:dyDescent="0.3">
      <c r="A167">
        <v>44941</v>
      </c>
      <c r="B167" s="17">
        <v>7</v>
      </c>
      <c r="C167">
        <v>0</v>
      </c>
    </row>
    <row r="168" spans="1:3" x14ac:dyDescent="0.3">
      <c r="A168">
        <v>44942</v>
      </c>
      <c r="C168">
        <v>0</v>
      </c>
    </row>
    <row r="169" spans="1:3" x14ac:dyDescent="0.3">
      <c r="A169">
        <v>44944</v>
      </c>
      <c r="B169" s="17">
        <v>7</v>
      </c>
      <c r="C169">
        <v>0</v>
      </c>
    </row>
    <row r="170" spans="1:3" x14ac:dyDescent="0.3">
      <c r="A170">
        <v>44949</v>
      </c>
      <c r="B170" s="17">
        <v>7</v>
      </c>
      <c r="C170">
        <v>0</v>
      </c>
    </row>
    <row r="171" spans="1:3" x14ac:dyDescent="0.3">
      <c r="A171">
        <v>44950</v>
      </c>
      <c r="B171" s="17">
        <v>3</v>
      </c>
      <c r="C171">
        <v>0</v>
      </c>
    </row>
    <row r="172" spans="1:3" x14ac:dyDescent="0.3">
      <c r="A172">
        <v>44951</v>
      </c>
      <c r="C172">
        <v>0</v>
      </c>
    </row>
    <row r="173" spans="1:3" x14ac:dyDescent="0.3">
      <c r="A173">
        <v>44959</v>
      </c>
      <c r="C173">
        <v>0</v>
      </c>
    </row>
    <row r="174" spans="1:3" x14ac:dyDescent="0.3">
      <c r="A174">
        <v>44960</v>
      </c>
      <c r="B174" s="17">
        <v>7</v>
      </c>
      <c r="C174">
        <v>0</v>
      </c>
    </row>
    <row r="175" spans="1:3" x14ac:dyDescent="0.3">
      <c r="A175">
        <v>44992</v>
      </c>
      <c r="B175" s="17">
        <v>4</v>
      </c>
      <c r="C175">
        <v>0</v>
      </c>
    </row>
    <row r="176" spans="1:3" x14ac:dyDescent="0.3">
      <c r="A176">
        <v>44971</v>
      </c>
      <c r="B176" s="17">
        <v>5</v>
      </c>
      <c r="C176">
        <v>0</v>
      </c>
    </row>
    <row r="177" spans="1:3" x14ac:dyDescent="0.3">
      <c r="A177">
        <v>45055</v>
      </c>
      <c r="B177" s="17">
        <v>5</v>
      </c>
      <c r="C177">
        <v>0</v>
      </c>
    </row>
    <row r="178" spans="1:3" x14ac:dyDescent="0.3">
      <c r="A178">
        <v>45059</v>
      </c>
      <c r="C178">
        <v>0</v>
      </c>
    </row>
    <row r="179" spans="1:3" x14ac:dyDescent="0.3">
      <c r="A179">
        <v>45065</v>
      </c>
      <c r="B179" s="17">
        <v>3</v>
      </c>
      <c r="C179">
        <v>0</v>
      </c>
    </row>
    <row r="180" spans="1:3" x14ac:dyDescent="0.3">
      <c r="A180">
        <v>45253</v>
      </c>
      <c r="C180">
        <v>0</v>
      </c>
    </row>
    <row r="181" spans="1:3" x14ac:dyDescent="0.3">
      <c r="A181">
        <v>45281</v>
      </c>
      <c r="C181">
        <v>0</v>
      </c>
    </row>
    <row r="182" spans="1:3" x14ac:dyDescent="0.3">
      <c r="A182">
        <v>45304</v>
      </c>
      <c r="B182" s="17">
        <v>4</v>
      </c>
      <c r="C182">
        <v>0</v>
      </c>
    </row>
    <row r="183" spans="1:3" x14ac:dyDescent="0.3">
      <c r="A183">
        <v>45329</v>
      </c>
      <c r="B183" s="17">
        <v>2</v>
      </c>
      <c r="C183">
        <v>0</v>
      </c>
    </row>
    <row r="184" spans="1:3" x14ac:dyDescent="0.3">
      <c r="A184">
        <v>45337</v>
      </c>
      <c r="B184" s="17">
        <v>0</v>
      </c>
      <c r="C184">
        <v>0</v>
      </c>
    </row>
    <row r="185" spans="1:3" x14ac:dyDescent="0.3">
      <c r="A185">
        <v>45376</v>
      </c>
      <c r="B185" s="17">
        <v>7</v>
      </c>
      <c r="C185">
        <v>0</v>
      </c>
    </row>
    <row r="186" spans="1:3" x14ac:dyDescent="0.3">
      <c r="A186">
        <v>45381</v>
      </c>
      <c r="C186">
        <v>0</v>
      </c>
    </row>
    <row r="187" spans="1:3" x14ac:dyDescent="0.3">
      <c r="A187">
        <v>45465</v>
      </c>
      <c r="C187">
        <v>0</v>
      </c>
    </row>
    <row r="188" spans="1:3" x14ac:dyDescent="0.3">
      <c r="A188">
        <v>45476</v>
      </c>
      <c r="B188" s="17">
        <v>0</v>
      </c>
      <c r="C188">
        <v>0</v>
      </c>
    </row>
    <row r="189" spans="1:3" x14ac:dyDescent="0.3">
      <c r="A189">
        <v>45549</v>
      </c>
      <c r="C189">
        <v>0</v>
      </c>
    </row>
    <row r="190" spans="1:3" x14ac:dyDescent="0.3">
      <c r="A190">
        <v>45587</v>
      </c>
      <c r="B190" s="17">
        <v>0</v>
      </c>
      <c r="C190">
        <v>0</v>
      </c>
    </row>
    <row r="191" spans="1:3" x14ac:dyDescent="0.3">
      <c r="A191">
        <v>45610</v>
      </c>
      <c r="C191">
        <v>0</v>
      </c>
    </row>
    <row r="192" spans="1:3" x14ac:dyDescent="0.3">
      <c r="A192">
        <v>45615</v>
      </c>
      <c r="C192">
        <v>0</v>
      </c>
    </row>
    <row r="193" spans="1:3" x14ac:dyDescent="0.3">
      <c r="A193">
        <v>45631</v>
      </c>
      <c r="B193" s="17">
        <v>7</v>
      </c>
      <c r="C193">
        <v>0</v>
      </c>
    </row>
    <row r="194" spans="1:3" x14ac:dyDescent="0.3">
      <c r="A194">
        <v>45637</v>
      </c>
      <c r="B194" s="17">
        <v>7</v>
      </c>
      <c r="C194">
        <v>0</v>
      </c>
    </row>
    <row r="195" spans="1:3" x14ac:dyDescent="0.3">
      <c r="A195">
        <v>45675</v>
      </c>
      <c r="C195">
        <v>0</v>
      </c>
    </row>
    <row r="196" spans="1:3" x14ac:dyDescent="0.3">
      <c r="A196">
        <v>45872</v>
      </c>
      <c r="B196" s="17">
        <v>5</v>
      </c>
      <c r="C196">
        <v>0</v>
      </c>
    </row>
    <row r="197" spans="1:3" x14ac:dyDescent="0.3">
      <c r="A197">
        <v>45874</v>
      </c>
      <c r="B197" s="17">
        <v>3</v>
      </c>
      <c r="C197">
        <v>0</v>
      </c>
    </row>
    <row r="198" spans="1:3" x14ac:dyDescent="0.3">
      <c r="A198">
        <v>45897</v>
      </c>
      <c r="C198">
        <v>0</v>
      </c>
    </row>
    <row r="199" spans="1:3" x14ac:dyDescent="0.3">
      <c r="A199">
        <v>45917</v>
      </c>
      <c r="B199" s="17">
        <v>5</v>
      </c>
      <c r="C199">
        <v>0</v>
      </c>
    </row>
    <row r="200" spans="1:3" x14ac:dyDescent="0.3">
      <c r="A200">
        <v>45916</v>
      </c>
      <c r="B200" s="17">
        <v>7</v>
      </c>
      <c r="C200">
        <v>0</v>
      </c>
    </row>
    <row r="201" spans="1:3" x14ac:dyDescent="0.3">
      <c r="A201">
        <v>43451</v>
      </c>
      <c r="B201" s="17">
        <v>2</v>
      </c>
      <c r="C201">
        <v>0</v>
      </c>
    </row>
    <row r="202" spans="1:3" x14ac:dyDescent="0.3">
      <c r="A202">
        <v>43450</v>
      </c>
      <c r="B202" s="42"/>
      <c r="C202" s="7">
        <v>1</v>
      </c>
    </row>
    <row r="203" spans="1:3" x14ac:dyDescent="0.3">
      <c r="A203">
        <v>46000</v>
      </c>
      <c r="C203">
        <v>1</v>
      </c>
    </row>
    <row r="204" spans="1:3" x14ac:dyDescent="0.3">
      <c r="A204">
        <v>44031</v>
      </c>
      <c r="C204">
        <v>1</v>
      </c>
    </row>
    <row r="205" spans="1:3" x14ac:dyDescent="0.3">
      <c r="A205">
        <v>46134</v>
      </c>
      <c r="C205">
        <v>1</v>
      </c>
    </row>
    <row r="206" spans="1:3" x14ac:dyDescent="0.3">
      <c r="A206">
        <v>44968</v>
      </c>
      <c r="B206" s="17">
        <v>1</v>
      </c>
      <c r="C206">
        <v>1</v>
      </c>
    </row>
    <row r="207" spans="1:3" x14ac:dyDescent="0.3">
      <c r="A207">
        <v>46239</v>
      </c>
      <c r="B207" s="17">
        <v>7</v>
      </c>
      <c r="C207">
        <v>1</v>
      </c>
    </row>
    <row r="208" spans="1:3" x14ac:dyDescent="0.3">
      <c r="A208">
        <v>46250</v>
      </c>
      <c r="C208">
        <v>1</v>
      </c>
    </row>
    <row r="209" spans="1:3" x14ac:dyDescent="0.3">
      <c r="A209">
        <v>46409</v>
      </c>
      <c r="B209" s="17">
        <v>0</v>
      </c>
      <c r="C209">
        <v>1</v>
      </c>
    </row>
    <row r="210" spans="1:3" x14ac:dyDescent="0.3">
      <c r="A210">
        <v>46348</v>
      </c>
      <c r="B210" s="17">
        <v>4</v>
      </c>
      <c r="C210">
        <v>1</v>
      </c>
    </row>
    <row r="211" spans="1:3" x14ac:dyDescent="0.3">
      <c r="A211">
        <v>46394</v>
      </c>
      <c r="C211">
        <v>1</v>
      </c>
    </row>
    <row r="212" spans="1:3" x14ac:dyDescent="0.3">
      <c r="A212">
        <v>46473</v>
      </c>
      <c r="C212">
        <v>1</v>
      </c>
    </row>
    <row r="213" spans="1:3" x14ac:dyDescent="0.3">
      <c r="A213">
        <v>46479</v>
      </c>
      <c r="C213">
        <v>1</v>
      </c>
    </row>
    <row r="214" spans="1:3" x14ac:dyDescent="0.3">
      <c r="A214">
        <v>46487</v>
      </c>
      <c r="B214" s="17">
        <v>3</v>
      </c>
      <c r="C214">
        <v>1</v>
      </c>
    </row>
    <row r="215" spans="1:3" x14ac:dyDescent="0.3">
      <c r="A215">
        <v>46444</v>
      </c>
      <c r="B215" s="17">
        <v>0</v>
      </c>
      <c r="C215">
        <v>1</v>
      </c>
    </row>
    <row r="216" spans="1:3" x14ac:dyDescent="0.3">
      <c r="A216">
        <v>46539</v>
      </c>
      <c r="C216">
        <v>1</v>
      </c>
    </row>
    <row r="217" spans="1:3" x14ac:dyDescent="0.3">
      <c r="A217">
        <v>46549</v>
      </c>
      <c r="C217">
        <v>1</v>
      </c>
    </row>
    <row r="218" spans="1:3" x14ac:dyDescent="0.3">
      <c r="A218">
        <v>46602</v>
      </c>
      <c r="C218">
        <v>1</v>
      </c>
    </row>
    <row r="219" spans="1:3" x14ac:dyDescent="0.3">
      <c r="A219">
        <v>46668</v>
      </c>
      <c r="B219" s="17">
        <v>7</v>
      </c>
      <c r="C219">
        <v>1</v>
      </c>
    </row>
    <row r="220" spans="1:3" x14ac:dyDescent="0.3">
      <c r="A220">
        <v>46755</v>
      </c>
      <c r="C220">
        <v>1</v>
      </c>
    </row>
    <row r="221" spans="1:3" x14ac:dyDescent="0.3">
      <c r="A221">
        <v>46757</v>
      </c>
      <c r="B221" s="17">
        <v>0</v>
      </c>
      <c r="C221">
        <v>1</v>
      </c>
    </row>
    <row r="222" spans="1:3" x14ac:dyDescent="0.3">
      <c r="A222">
        <v>41026</v>
      </c>
      <c r="C222">
        <v>1</v>
      </c>
    </row>
    <row r="223" spans="1:3" x14ac:dyDescent="0.3">
      <c r="A223">
        <v>46797</v>
      </c>
      <c r="C223">
        <v>1</v>
      </c>
    </row>
    <row r="224" spans="1:3" x14ac:dyDescent="0.3">
      <c r="A224">
        <v>46813</v>
      </c>
      <c r="B224" s="17">
        <v>5</v>
      </c>
      <c r="C224">
        <v>1</v>
      </c>
    </row>
    <row r="225" spans="1:3" x14ac:dyDescent="0.3">
      <c r="A225">
        <v>46814</v>
      </c>
      <c r="C225">
        <v>1</v>
      </c>
    </row>
    <row r="226" spans="1:3" x14ac:dyDescent="0.3">
      <c r="A226">
        <v>46815</v>
      </c>
      <c r="B226" s="17">
        <v>4</v>
      </c>
      <c r="C226">
        <v>1</v>
      </c>
    </row>
  </sheetData>
  <sortState xmlns:xlrd2="http://schemas.microsoft.com/office/spreadsheetml/2017/richdata2" ref="B5:C226">
    <sortCondition ref="C4:C226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test0341</vt:lpstr>
      <vt:lpstr>retest</vt:lpstr>
      <vt:lpstr>variables</vt:lpstr>
      <vt:lpstr>dataset_all_clean</vt:lpstr>
      <vt:lpstr>EFA_IRS</vt:lpstr>
      <vt:lpstr>criterial_validity</vt:lpstr>
      <vt:lpstr>t_test</vt:lpstr>
      <vt:lpstr>HS</vt:lpstr>
      <vt:lpstr>criterial_cetnost</vt:lpstr>
      <vt:lpstr>dataset_balanced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Karolína Karpíšková</dc:creator>
  <cp:lastModifiedBy>Karolína Karpíšková</cp:lastModifiedBy>
  <dcterms:created xsi:type="dcterms:W3CDTF">2025-11-20T18:15:18Z</dcterms:created>
  <dcterms:modified xsi:type="dcterms:W3CDTF">2026-01-09T20:58:00Z</dcterms:modified>
</cp:coreProperties>
</file>